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MR 2023-1306-1 - D.1.1 -D..." sheetId="2" r:id="rId2"/>
    <sheet name="1 - D1.4.1. ZTI" sheetId="3" r:id="rId3"/>
    <sheet name="2 - D.1.4.2Vzduchotechnika" sheetId="4" r:id="rId4"/>
    <sheet name="3 - D1.4.4.b  Vytápění" sheetId="5" r:id="rId5"/>
    <sheet name="4 - D1.4.4 Elektroinstalace" sheetId="6" r:id="rId6"/>
    <sheet name="VRN - Vedlejší  rozpočtov...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'MR 2023-1306-1 - D.1.1 -D...'!$C$112:$K$2801</definedName>
    <definedName name="_xlnm.Print_Area" localSheetId="1">'MR 2023-1306-1 - D.1.1 -D...'!$C$4:$J$39,'MR 2023-1306-1 - D.1.1 -D...'!$C$45:$J$94,'MR 2023-1306-1 - D.1.1 -D...'!$C$100:$K$2801</definedName>
    <definedName name="_xlnm.Print_Titles" localSheetId="1">'MR 2023-1306-1 - D.1.1 -D...'!$112:$112</definedName>
    <definedName name="_xlnm._FilterDatabase" localSheetId="2" hidden="1">'1 - D1.4.1. ZTI'!$C$86:$K$164</definedName>
    <definedName name="_xlnm.Print_Area" localSheetId="2">'1 - D1.4.1. ZTI'!$C$4:$J$39,'1 - D1.4.1. ZTI'!$C$45:$J$68,'1 - D1.4.1. ZTI'!$C$74:$K$164</definedName>
    <definedName name="_xlnm.Print_Titles" localSheetId="2">'1 - D1.4.1. ZTI'!$86:$86</definedName>
    <definedName name="_xlnm._FilterDatabase" localSheetId="3" hidden="1">'2 - D.1.4.2Vzduchotechnika'!$C$80:$K$94</definedName>
    <definedName name="_xlnm.Print_Area" localSheetId="3">'2 - D.1.4.2Vzduchotechnika'!$C$4:$J$39,'2 - D.1.4.2Vzduchotechnika'!$C$45:$J$62,'2 - D.1.4.2Vzduchotechnika'!$C$68:$K$94</definedName>
    <definedName name="_xlnm.Print_Titles" localSheetId="3">'2 - D.1.4.2Vzduchotechnika'!$80:$80</definedName>
    <definedName name="_xlnm._FilterDatabase" localSheetId="4" hidden="1">'3 - D1.4.4.b  Vytápění'!$C$84:$K$157</definedName>
    <definedName name="_xlnm.Print_Area" localSheetId="4">'3 - D1.4.4.b  Vytápění'!$C$4:$J$39,'3 - D1.4.4.b  Vytápění'!$C$45:$J$66,'3 - D1.4.4.b  Vytápění'!$C$72:$K$157</definedName>
    <definedName name="_xlnm.Print_Titles" localSheetId="4">'3 - D1.4.4.b  Vytápění'!$84:$84</definedName>
    <definedName name="_xlnm._FilterDatabase" localSheetId="5" hidden="1">'4 - D1.4.4 Elektroinstalace'!$C$86:$K$197</definedName>
    <definedName name="_xlnm.Print_Area" localSheetId="5">'4 - D1.4.4 Elektroinstalace'!$C$4:$J$39,'4 - D1.4.4 Elektroinstalace'!$C$45:$J$68,'4 - D1.4.4 Elektroinstalace'!$C$74:$K$197</definedName>
    <definedName name="_xlnm.Print_Titles" localSheetId="5">'4 - D1.4.4 Elektroinstalace'!$86:$86</definedName>
    <definedName name="_xlnm._FilterDatabase" localSheetId="6" hidden="1">'VRN - Vedlejší  rozpočtov...'!$C$82:$K$111</definedName>
    <definedName name="_xlnm.Print_Area" localSheetId="6">'VRN - Vedlejší  rozpočtov...'!$C$4:$J$39,'VRN - Vedlejší  rozpočtov...'!$C$45:$J$64,'VRN - Vedlejší  rozpočtov...'!$C$70:$K$111</definedName>
    <definedName name="_xlnm.Print_Titles" localSheetId="6">'VRN - Vedlejší  rozpočtov...'!$82:$82</definedName>
    <definedName name="_xlnm.Print_Area" localSheetId="7">'Seznam figur'!$C$4:$G$232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0"/>
  <c i="7" r="J35"/>
  <c i="1" r="AX60"/>
  <c i="7"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6" r="J37"/>
  <c r="J36"/>
  <c i="1" r="AY59"/>
  <c i="6" r="J35"/>
  <c i="1" r="AX59"/>
  <c i="6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5" r="J37"/>
  <c r="J36"/>
  <c i="1" r="AY58"/>
  <c i="5" r="J35"/>
  <c i="1" r="AX58"/>
  <c i="5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4" r="J37"/>
  <c r="J36"/>
  <c i="1" r="AY57"/>
  <c i="4" r="J35"/>
  <c i="1" r="AX57"/>
  <c i="4"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164"/>
  <c r="J93"/>
  <c r="J92"/>
  <c r="J37"/>
  <c r="J36"/>
  <c i="1" r="AY56"/>
  <c i="3" r="J35"/>
  <c i="1" r="AX56"/>
  <c i="3" r="J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62"/>
  <c r="J61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2" r="J37"/>
  <c r="J36"/>
  <c i="1" r="AY55"/>
  <c i="2" r="J35"/>
  <c i="1" r="AX55"/>
  <c i="2" r="BI2799"/>
  <c r="BH2799"/>
  <c r="BG2799"/>
  <c r="BF2799"/>
  <c r="T2799"/>
  <c r="R2799"/>
  <c r="P2799"/>
  <c r="BI2796"/>
  <c r="BH2796"/>
  <c r="BG2796"/>
  <c r="BF2796"/>
  <c r="T2796"/>
  <c r="R2796"/>
  <c r="P2796"/>
  <c r="BI2793"/>
  <c r="BH2793"/>
  <c r="BG2793"/>
  <c r="BF2793"/>
  <c r="T2793"/>
  <c r="R2793"/>
  <c r="P2793"/>
  <c r="BI2778"/>
  <c r="BH2778"/>
  <c r="BG2778"/>
  <c r="BF2778"/>
  <c r="T2778"/>
  <c r="R2778"/>
  <c r="P2778"/>
  <c r="BI2774"/>
  <c r="BH2774"/>
  <c r="BG2774"/>
  <c r="BF2774"/>
  <c r="T2774"/>
  <c r="R2774"/>
  <c r="P2774"/>
  <c r="BI2751"/>
  <c r="BH2751"/>
  <c r="BG2751"/>
  <c r="BF2751"/>
  <c r="T2751"/>
  <c r="R2751"/>
  <c r="P2751"/>
  <c r="BI2749"/>
  <c r="BH2749"/>
  <c r="BG2749"/>
  <c r="BF2749"/>
  <c r="T2749"/>
  <c r="R2749"/>
  <c r="P2749"/>
  <c r="BI2746"/>
  <c r="BH2746"/>
  <c r="BG2746"/>
  <c r="BF2746"/>
  <c r="T2746"/>
  <c r="R2746"/>
  <c r="P2746"/>
  <c r="BI2742"/>
  <c r="BH2742"/>
  <c r="BG2742"/>
  <c r="BF2742"/>
  <c r="T2742"/>
  <c r="R2742"/>
  <c r="P2742"/>
  <c r="BI2719"/>
  <c r="BH2719"/>
  <c r="BG2719"/>
  <c r="BF2719"/>
  <c r="T2719"/>
  <c r="R2719"/>
  <c r="P2719"/>
  <c r="BI2699"/>
  <c r="BH2699"/>
  <c r="BG2699"/>
  <c r="BF2699"/>
  <c r="T2699"/>
  <c r="R2699"/>
  <c r="P2699"/>
  <c r="BI2692"/>
  <c r="BH2692"/>
  <c r="BG2692"/>
  <c r="BF2692"/>
  <c r="T2692"/>
  <c r="R2692"/>
  <c r="P2692"/>
  <c r="BI2689"/>
  <c r="BH2689"/>
  <c r="BG2689"/>
  <c r="BF2689"/>
  <c r="T2689"/>
  <c r="R2689"/>
  <c r="P2689"/>
  <c r="BI2687"/>
  <c r="BH2687"/>
  <c r="BG2687"/>
  <c r="BF2687"/>
  <c r="T2687"/>
  <c r="R2687"/>
  <c r="P2687"/>
  <c r="BI2661"/>
  <c r="BH2661"/>
  <c r="BG2661"/>
  <c r="BF2661"/>
  <c r="T2661"/>
  <c r="R2661"/>
  <c r="P2661"/>
  <c r="BI2639"/>
  <c r="BH2639"/>
  <c r="BG2639"/>
  <c r="BF2639"/>
  <c r="T2639"/>
  <c r="R2639"/>
  <c r="P2639"/>
  <c r="BI2631"/>
  <c r="BH2631"/>
  <c r="BG2631"/>
  <c r="BF2631"/>
  <c r="T2631"/>
  <c r="R2631"/>
  <c r="P2631"/>
  <c r="BI2628"/>
  <c r="BH2628"/>
  <c r="BG2628"/>
  <c r="BF2628"/>
  <c r="T2628"/>
  <c r="R2628"/>
  <c r="P2628"/>
  <c r="BI2625"/>
  <c r="BH2625"/>
  <c r="BG2625"/>
  <c r="BF2625"/>
  <c r="T2625"/>
  <c r="R2625"/>
  <c r="P2625"/>
  <c r="BI2619"/>
  <c r="BH2619"/>
  <c r="BG2619"/>
  <c r="BF2619"/>
  <c r="T2619"/>
  <c r="R2619"/>
  <c r="P2619"/>
  <c r="BI2616"/>
  <c r="BH2616"/>
  <c r="BG2616"/>
  <c r="BF2616"/>
  <c r="T2616"/>
  <c r="R2616"/>
  <c r="P2616"/>
  <c r="BI2613"/>
  <c r="BH2613"/>
  <c r="BG2613"/>
  <c r="BF2613"/>
  <c r="T2613"/>
  <c r="R2613"/>
  <c r="P2613"/>
  <c r="BI2606"/>
  <c r="BH2606"/>
  <c r="BG2606"/>
  <c r="BF2606"/>
  <c r="T2606"/>
  <c r="R2606"/>
  <c r="P2606"/>
  <c r="BI2603"/>
  <c r="BH2603"/>
  <c r="BG2603"/>
  <c r="BF2603"/>
  <c r="T2603"/>
  <c r="T2602"/>
  <c r="R2603"/>
  <c r="R2602"/>
  <c r="P2603"/>
  <c r="P2602"/>
  <c r="BI2601"/>
  <c r="BH2601"/>
  <c r="BG2601"/>
  <c r="BF2601"/>
  <c r="T2601"/>
  <c r="R2601"/>
  <c r="P2601"/>
  <c r="BI2598"/>
  <c r="BH2598"/>
  <c r="BG2598"/>
  <c r="BF2598"/>
  <c r="T2598"/>
  <c r="R2598"/>
  <c r="P2598"/>
  <c r="BI2595"/>
  <c r="BH2595"/>
  <c r="BG2595"/>
  <c r="BF2595"/>
  <c r="T2595"/>
  <c r="R2595"/>
  <c r="P2595"/>
  <c r="BI2591"/>
  <c r="BH2591"/>
  <c r="BG2591"/>
  <c r="BF2591"/>
  <c r="T2591"/>
  <c r="R2591"/>
  <c r="P2591"/>
  <c r="BI2587"/>
  <c r="BH2587"/>
  <c r="BG2587"/>
  <c r="BF2587"/>
  <c r="T2587"/>
  <c r="R2587"/>
  <c r="P2587"/>
  <c r="BI2584"/>
  <c r="BH2584"/>
  <c r="BG2584"/>
  <c r="BF2584"/>
  <c r="T2584"/>
  <c r="R2584"/>
  <c r="P2584"/>
  <c r="BI2578"/>
  <c r="BH2578"/>
  <c r="BG2578"/>
  <c r="BF2578"/>
  <c r="T2578"/>
  <c r="R2578"/>
  <c r="P2578"/>
  <c r="BI2575"/>
  <c r="BH2575"/>
  <c r="BG2575"/>
  <c r="BF2575"/>
  <c r="T2575"/>
  <c r="R2575"/>
  <c r="P2575"/>
  <c r="BI2571"/>
  <c r="BH2571"/>
  <c r="BG2571"/>
  <c r="BF2571"/>
  <c r="T2571"/>
  <c r="R2571"/>
  <c r="P2571"/>
  <c r="BI2563"/>
  <c r="BH2563"/>
  <c r="BG2563"/>
  <c r="BF2563"/>
  <c r="T2563"/>
  <c r="R2563"/>
  <c r="P2563"/>
  <c r="BI2560"/>
  <c r="BH2560"/>
  <c r="BG2560"/>
  <c r="BF2560"/>
  <c r="T2560"/>
  <c r="R2560"/>
  <c r="P2560"/>
  <c r="BI2555"/>
  <c r="BH2555"/>
  <c r="BG2555"/>
  <c r="BF2555"/>
  <c r="T2555"/>
  <c r="R2555"/>
  <c r="P2555"/>
  <c r="BI2552"/>
  <c r="BH2552"/>
  <c r="BG2552"/>
  <c r="BF2552"/>
  <c r="T2552"/>
  <c r="R2552"/>
  <c r="P2552"/>
  <c r="BI2550"/>
  <c r="BH2550"/>
  <c r="BG2550"/>
  <c r="BF2550"/>
  <c r="T2550"/>
  <c r="R2550"/>
  <c r="P2550"/>
  <c r="BI2546"/>
  <c r="BH2546"/>
  <c r="BG2546"/>
  <c r="BF2546"/>
  <c r="T2546"/>
  <c r="R2546"/>
  <c r="P2546"/>
  <c r="BI2545"/>
  <c r="BH2545"/>
  <c r="BG2545"/>
  <c r="BF2545"/>
  <c r="T2545"/>
  <c r="R2545"/>
  <c r="P2545"/>
  <c r="BI2544"/>
  <c r="BH2544"/>
  <c r="BG2544"/>
  <c r="BF2544"/>
  <c r="T2544"/>
  <c r="R2544"/>
  <c r="P2544"/>
  <c r="BI2541"/>
  <c r="BH2541"/>
  <c r="BG2541"/>
  <c r="BF2541"/>
  <c r="T2541"/>
  <c r="R2541"/>
  <c r="P2541"/>
  <c r="BI2540"/>
  <c r="BH2540"/>
  <c r="BG2540"/>
  <c r="BF2540"/>
  <c r="T2540"/>
  <c r="R2540"/>
  <c r="P2540"/>
  <c r="BI2539"/>
  <c r="BH2539"/>
  <c r="BG2539"/>
  <c r="BF2539"/>
  <c r="T2539"/>
  <c r="R2539"/>
  <c r="P2539"/>
  <c r="BI2537"/>
  <c r="BH2537"/>
  <c r="BG2537"/>
  <c r="BF2537"/>
  <c r="T2537"/>
  <c r="R2537"/>
  <c r="P2537"/>
  <c r="BI2536"/>
  <c r="BH2536"/>
  <c r="BG2536"/>
  <c r="BF2536"/>
  <c r="T2536"/>
  <c r="R2536"/>
  <c r="P2536"/>
  <c r="BI2531"/>
  <c r="BH2531"/>
  <c r="BG2531"/>
  <c r="BF2531"/>
  <c r="T2531"/>
  <c r="R2531"/>
  <c r="P2531"/>
  <c r="BI2530"/>
  <c r="BH2530"/>
  <c r="BG2530"/>
  <c r="BF2530"/>
  <c r="T2530"/>
  <c r="R2530"/>
  <c r="P2530"/>
  <c r="BI2518"/>
  <c r="BH2518"/>
  <c r="BG2518"/>
  <c r="BF2518"/>
  <c r="T2518"/>
  <c r="R2518"/>
  <c r="P2518"/>
  <c r="BI2505"/>
  <c r="BH2505"/>
  <c r="BG2505"/>
  <c r="BF2505"/>
  <c r="T2505"/>
  <c r="R2505"/>
  <c r="P2505"/>
  <c r="BI2492"/>
  <c r="BH2492"/>
  <c r="BG2492"/>
  <c r="BF2492"/>
  <c r="T2492"/>
  <c r="R2492"/>
  <c r="P2492"/>
  <c r="BI2491"/>
  <c r="BH2491"/>
  <c r="BG2491"/>
  <c r="BF2491"/>
  <c r="T2491"/>
  <c r="R2491"/>
  <c r="P2491"/>
  <c r="BI2478"/>
  <c r="BH2478"/>
  <c r="BG2478"/>
  <c r="BF2478"/>
  <c r="T2478"/>
  <c r="R2478"/>
  <c r="P2478"/>
  <c r="BI2465"/>
  <c r="BH2465"/>
  <c r="BG2465"/>
  <c r="BF2465"/>
  <c r="T2465"/>
  <c r="R2465"/>
  <c r="P2465"/>
  <c r="BI2451"/>
  <c r="BH2451"/>
  <c r="BG2451"/>
  <c r="BF2451"/>
  <c r="T2451"/>
  <c r="R2451"/>
  <c r="P2451"/>
  <c r="BI2437"/>
  <c r="BH2437"/>
  <c r="BG2437"/>
  <c r="BF2437"/>
  <c r="T2437"/>
  <c r="R2437"/>
  <c r="P2437"/>
  <c r="BI2421"/>
  <c r="BH2421"/>
  <c r="BG2421"/>
  <c r="BF2421"/>
  <c r="T2421"/>
  <c r="R2421"/>
  <c r="P2421"/>
  <c r="BI2411"/>
  <c r="BH2411"/>
  <c r="BG2411"/>
  <c r="BF2411"/>
  <c r="T2411"/>
  <c r="R2411"/>
  <c r="P2411"/>
  <c r="BI2398"/>
  <c r="BH2398"/>
  <c r="BG2398"/>
  <c r="BF2398"/>
  <c r="T2398"/>
  <c r="R2398"/>
  <c r="P2398"/>
  <c r="BI2384"/>
  <c r="BH2384"/>
  <c r="BG2384"/>
  <c r="BF2384"/>
  <c r="T2384"/>
  <c r="R2384"/>
  <c r="P2384"/>
  <c r="BI2365"/>
  <c r="BH2365"/>
  <c r="BG2365"/>
  <c r="BF2365"/>
  <c r="T2365"/>
  <c r="R2365"/>
  <c r="P2365"/>
  <c r="BI2352"/>
  <c r="BH2352"/>
  <c r="BG2352"/>
  <c r="BF2352"/>
  <c r="T2352"/>
  <c r="R2352"/>
  <c r="P2352"/>
  <c r="BI2340"/>
  <c r="BH2340"/>
  <c r="BG2340"/>
  <c r="BF2340"/>
  <c r="T2340"/>
  <c r="R2340"/>
  <c r="P2340"/>
  <c r="BI2327"/>
  <c r="BH2327"/>
  <c r="BG2327"/>
  <c r="BF2327"/>
  <c r="T2327"/>
  <c r="R2327"/>
  <c r="P2327"/>
  <c r="BI2311"/>
  <c r="BH2311"/>
  <c r="BG2311"/>
  <c r="BF2311"/>
  <c r="T2311"/>
  <c r="R2311"/>
  <c r="P2311"/>
  <c r="BI2298"/>
  <c r="BH2298"/>
  <c r="BG2298"/>
  <c r="BF2298"/>
  <c r="T2298"/>
  <c r="R2298"/>
  <c r="P2298"/>
  <c r="BI2284"/>
  <c r="BH2284"/>
  <c r="BG2284"/>
  <c r="BF2284"/>
  <c r="T2284"/>
  <c r="R2284"/>
  <c r="P2284"/>
  <c r="BI2269"/>
  <c r="BH2269"/>
  <c r="BG2269"/>
  <c r="BF2269"/>
  <c r="T2269"/>
  <c r="R2269"/>
  <c r="P2269"/>
  <c r="BI2267"/>
  <c r="BH2267"/>
  <c r="BG2267"/>
  <c r="BF2267"/>
  <c r="T2267"/>
  <c r="R2267"/>
  <c r="P2267"/>
  <c r="BI2265"/>
  <c r="BH2265"/>
  <c r="BG2265"/>
  <c r="BF2265"/>
  <c r="T2265"/>
  <c r="R2265"/>
  <c r="P2265"/>
  <c r="BI2263"/>
  <c r="BH2263"/>
  <c r="BG2263"/>
  <c r="BF2263"/>
  <c r="T2263"/>
  <c r="R2263"/>
  <c r="P2263"/>
  <c r="BI2261"/>
  <c r="BH2261"/>
  <c r="BG2261"/>
  <c r="BF2261"/>
  <c r="T2261"/>
  <c r="R2261"/>
  <c r="P2261"/>
  <c r="BI2259"/>
  <c r="BH2259"/>
  <c r="BG2259"/>
  <c r="BF2259"/>
  <c r="T2259"/>
  <c r="R2259"/>
  <c r="P2259"/>
  <c r="BI2255"/>
  <c r="BH2255"/>
  <c r="BG2255"/>
  <c r="BF2255"/>
  <c r="T2255"/>
  <c r="R2255"/>
  <c r="P2255"/>
  <c r="BI2252"/>
  <c r="BH2252"/>
  <c r="BG2252"/>
  <c r="BF2252"/>
  <c r="T2252"/>
  <c r="R2252"/>
  <c r="P2252"/>
  <c r="BI2249"/>
  <c r="BH2249"/>
  <c r="BG2249"/>
  <c r="BF2249"/>
  <c r="T2249"/>
  <c r="R2249"/>
  <c r="P2249"/>
  <c r="BI2247"/>
  <c r="BH2247"/>
  <c r="BG2247"/>
  <c r="BF2247"/>
  <c r="T2247"/>
  <c r="R2247"/>
  <c r="P2247"/>
  <c r="BI2246"/>
  <c r="BH2246"/>
  <c r="BG2246"/>
  <c r="BF2246"/>
  <c r="T2246"/>
  <c r="R2246"/>
  <c r="P2246"/>
  <c r="BI2244"/>
  <c r="BH2244"/>
  <c r="BG2244"/>
  <c r="BF2244"/>
  <c r="T2244"/>
  <c r="R2244"/>
  <c r="P2244"/>
  <c r="BI2243"/>
  <c r="BH2243"/>
  <c r="BG2243"/>
  <c r="BF2243"/>
  <c r="T2243"/>
  <c r="R2243"/>
  <c r="P2243"/>
  <c r="BI2241"/>
  <c r="BH2241"/>
  <c r="BG2241"/>
  <c r="BF2241"/>
  <c r="T2241"/>
  <c r="R2241"/>
  <c r="P2241"/>
  <c r="BI2240"/>
  <c r="BH2240"/>
  <c r="BG2240"/>
  <c r="BF2240"/>
  <c r="T2240"/>
  <c r="R2240"/>
  <c r="P2240"/>
  <c r="BI2238"/>
  <c r="BH2238"/>
  <c r="BG2238"/>
  <c r="BF2238"/>
  <c r="T2238"/>
  <c r="R2238"/>
  <c r="P2238"/>
  <c r="BI2237"/>
  <c r="BH2237"/>
  <c r="BG2237"/>
  <c r="BF2237"/>
  <c r="T2237"/>
  <c r="R2237"/>
  <c r="P2237"/>
  <c r="BI2235"/>
  <c r="BH2235"/>
  <c r="BG2235"/>
  <c r="BF2235"/>
  <c r="T2235"/>
  <c r="R2235"/>
  <c r="P2235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15"/>
  <c r="BH2215"/>
  <c r="BG2215"/>
  <c r="BF2215"/>
  <c r="T2215"/>
  <c r="R2215"/>
  <c r="P2215"/>
  <c r="BI2209"/>
  <c r="BH2209"/>
  <c r="BG2209"/>
  <c r="BF2209"/>
  <c r="T2209"/>
  <c r="R2209"/>
  <c r="P2209"/>
  <c r="BI2203"/>
  <c r="BH2203"/>
  <c r="BG2203"/>
  <c r="BF2203"/>
  <c r="T2203"/>
  <c r="R2203"/>
  <c r="P2203"/>
  <c r="BI2198"/>
  <c r="BH2198"/>
  <c r="BG2198"/>
  <c r="BF2198"/>
  <c r="T2198"/>
  <c r="R2198"/>
  <c r="P2198"/>
  <c r="BI2189"/>
  <c r="BH2189"/>
  <c r="BG2189"/>
  <c r="BF2189"/>
  <c r="T2189"/>
  <c r="R2189"/>
  <c r="P2189"/>
  <c r="BI2186"/>
  <c r="BH2186"/>
  <c r="BG2186"/>
  <c r="BF2186"/>
  <c r="T2186"/>
  <c r="R2186"/>
  <c r="P2186"/>
  <c r="BI2178"/>
  <c r="BH2178"/>
  <c r="BG2178"/>
  <c r="BF2178"/>
  <c r="T2178"/>
  <c r="R2178"/>
  <c r="P2178"/>
  <c r="BI2175"/>
  <c r="BH2175"/>
  <c r="BG2175"/>
  <c r="BF2175"/>
  <c r="T2175"/>
  <c r="R2175"/>
  <c r="P2175"/>
  <c r="BI2172"/>
  <c r="BH2172"/>
  <c r="BG2172"/>
  <c r="BF2172"/>
  <c r="T2172"/>
  <c r="R2172"/>
  <c r="P2172"/>
  <c r="BI2169"/>
  <c r="BH2169"/>
  <c r="BG2169"/>
  <c r="BF2169"/>
  <c r="T2169"/>
  <c r="R2169"/>
  <c r="P2169"/>
  <c r="BI2165"/>
  <c r="BH2165"/>
  <c r="BG2165"/>
  <c r="BF2165"/>
  <c r="T2165"/>
  <c r="R2165"/>
  <c r="P2165"/>
  <c r="BI2161"/>
  <c r="BH2161"/>
  <c r="BG2161"/>
  <c r="BF2161"/>
  <c r="T2161"/>
  <c r="R2161"/>
  <c r="P2161"/>
  <c r="BI2159"/>
  <c r="BH2159"/>
  <c r="BG2159"/>
  <c r="BF2159"/>
  <c r="T2159"/>
  <c r="R2159"/>
  <c r="P2159"/>
  <c r="BI2155"/>
  <c r="BH2155"/>
  <c r="BG2155"/>
  <c r="BF2155"/>
  <c r="T2155"/>
  <c r="R2155"/>
  <c r="P2155"/>
  <c r="BI2154"/>
  <c r="BH2154"/>
  <c r="BG2154"/>
  <c r="BF2154"/>
  <c r="T2154"/>
  <c r="R2154"/>
  <c r="P2154"/>
  <c r="BI2153"/>
  <c r="BH2153"/>
  <c r="BG2153"/>
  <c r="BF2153"/>
  <c r="T2153"/>
  <c r="R2153"/>
  <c r="P2153"/>
  <c r="BI2152"/>
  <c r="BH2152"/>
  <c r="BG2152"/>
  <c r="BF2152"/>
  <c r="T2152"/>
  <c r="R2152"/>
  <c r="P2152"/>
  <c r="BI2151"/>
  <c r="BH2151"/>
  <c r="BG2151"/>
  <c r="BF2151"/>
  <c r="T2151"/>
  <c r="R2151"/>
  <c r="P2151"/>
  <c r="BI2150"/>
  <c r="BH2150"/>
  <c r="BG2150"/>
  <c r="BF2150"/>
  <c r="T2150"/>
  <c r="R2150"/>
  <c r="P2150"/>
  <c r="BI2144"/>
  <c r="BH2144"/>
  <c r="BG2144"/>
  <c r="BF2144"/>
  <c r="T2144"/>
  <c r="R2144"/>
  <c r="P2144"/>
  <c r="BI2142"/>
  <c r="BH2142"/>
  <c r="BG2142"/>
  <c r="BF2142"/>
  <c r="T2142"/>
  <c r="R2142"/>
  <c r="P2142"/>
  <c r="BI2138"/>
  <c r="BH2138"/>
  <c r="BG2138"/>
  <c r="BF2138"/>
  <c r="T2138"/>
  <c r="R2138"/>
  <c r="P2138"/>
  <c r="BI2132"/>
  <c r="BH2132"/>
  <c r="BG2132"/>
  <c r="BF2132"/>
  <c r="T2132"/>
  <c r="R2132"/>
  <c r="P2132"/>
  <c r="BI2128"/>
  <c r="BH2128"/>
  <c r="BG2128"/>
  <c r="BF2128"/>
  <c r="T2128"/>
  <c r="R2128"/>
  <c r="P2128"/>
  <c r="BI2124"/>
  <c r="BH2124"/>
  <c r="BG2124"/>
  <c r="BF2124"/>
  <c r="T2124"/>
  <c r="R2124"/>
  <c r="P2124"/>
  <c r="BI2120"/>
  <c r="BH2120"/>
  <c r="BG2120"/>
  <c r="BF2120"/>
  <c r="T2120"/>
  <c r="R2120"/>
  <c r="P2120"/>
  <c r="BI2119"/>
  <c r="BH2119"/>
  <c r="BG2119"/>
  <c r="BF2119"/>
  <c r="T2119"/>
  <c r="R2119"/>
  <c r="P2119"/>
  <c r="BI2118"/>
  <c r="BH2118"/>
  <c r="BG2118"/>
  <c r="BF2118"/>
  <c r="T2118"/>
  <c r="R2118"/>
  <c r="P2118"/>
  <c r="BI2117"/>
  <c r="BH2117"/>
  <c r="BG2117"/>
  <c r="BF2117"/>
  <c r="T2117"/>
  <c r="R2117"/>
  <c r="P2117"/>
  <c r="BI2114"/>
  <c r="BH2114"/>
  <c r="BG2114"/>
  <c r="BF2114"/>
  <c r="T2114"/>
  <c r="R2114"/>
  <c r="P2114"/>
  <c r="BI2109"/>
  <c r="BH2109"/>
  <c r="BG2109"/>
  <c r="BF2109"/>
  <c r="T2109"/>
  <c r="R2109"/>
  <c r="P2109"/>
  <c r="BI2106"/>
  <c r="BH2106"/>
  <c r="BG2106"/>
  <c r="BF2106"/>
  <c r="T2106"/>
  <c r="R2106"/>
  <c r="P2106"/>
  <c r="BI2099"/>
  <c r="BH2099"/>
  <c r="BG2099"/>
  <c r="BF2099"/>
  <c r="T2099"/>
  <c r="R2099"/>
  <c r="P2099"/>
  <c r="BI2098"/>
  <c r="BH2098"/>
  <c r="BG2098"/>
  <c r="BF2098"/>
  <c r="T2098"/>
  <c r="R2098"/>
  <c r="P2098"/>
  <c r="BI2090"/>
  <c r="BH2090"/>
  <c r="BG2090"/>
  <c r="BF2090"/>
  <c r="T2090"/>
  <c r="R2090"/>
  <c r="P2090"/>
  <c r="BI2085"/>
  <c r="BH2085"/>
  <c r="BG2085"/>
  <c r="BF2085"/>
  <c r="T2085"/>
  <c r="R2085"/>
  <c r="P2085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66"/>
  <c r="BH2066"/>
  <c r="BG2066"/>
  <c r="BF2066"/>
  <c r="T2066"/>
  <c r="R2066"/>
  <c r="P2066"/>
  <c r="BI2058"/>
  <c r="BH2058"/>
  <c r="BG2058"/>
  <c r="BF2058"/>
  <c r="T2058"/>
  <c r="R2058"/>
  <c r="P2058"/>
  <c r="BI2049"/>
  <c r="BH2049"/>
  <c r="BG2049"/>
  <c r="BF2049"/>
  <c r="T2049"/>
  <c r="R2049"/>
  <c r="P2049"/>
  <c r="BI2044"/>
  <c r="BH2044"/>
  <c r="BG2044"/>
  <c r="BF2044"/>
  <c r="T2044"/>
  <c r="R2044"/>
  <c r="P2044"/>
  <c r="BI2039"/>
  <c r="BH2039"/>
  <c r="BG2039"/>
  <c r="BF2039"/>
  <c r="T2039"/>
  <c r="R2039"/>
  <c r="P2039"/>
  <c r="BI2037"/>
  <c r="BH2037"/>
  <c r="BG2037"/>
  <c r="BF2037"/>
  <c r="T2037"/>
  <c r="R2037"/>
  <c r="P2037"/>
  <c r="BI2035"/>
  <c r="BH2035"/>
  <c r="BG2035"/>
  <c r="BF2035"/>
  <c r="T2035"/>
  <c r="R2035"/>
  <c r="P2035"/>
  <c r="BI2021"/>
  <c r="BH2021"/>
  <c r="BG2021"/>
  <c r="BF2021"/>
  <c r="T2021"/>
  <c r="R2021"/>
  <c r="P2021"/>
  <c r="BI2019"/>
  <c r="BH2019"/>
  <c r="BG2019"/>
  <c r="BF2019"/>
  <c r="T2019"/>
  <c r="R2019"/>
  <c r="P2019"/>
  <c r="BI2014"/>
  <c r="BH2014"/>
  <c r="BG2014"/>
  <c r="BF2014"/>
  <c r="T2014"/>
  <c r="R2014"/>
  <c r="P2014"/>
  <c r="BI2009"/>
  <c r="BH2009"/>
  <c r="BG2009"/>
  <c r="BF2009"/>
  <c r="T2009"/>
  <c r="R2009"/>
  <c r="P2009"/>
  <c r="BI2004"/>
  <c r="BH2004"/>
  <c r="BG2004"/>
  <c r="BF2004"/>
  <c r="T2004"/>
  <c r="R2004"/>
  <c r="P2004"/>
  <c r="BI1995"/>
  <c r="BH1995"/>
  <c r="BG1995"/>
  <c r="BF1995"/>
  <c r="T1995"/>
  <c r="R1995"/>
  <c r="P1995"/>
  <c r="BI1993"/>
  <c r="BH1993"/>
  <c r="BG1993"/>
  <c r="BF1993"/>
  <c r="T1993"/>
  <c r="R1993"/>
  <c r="P1993"/>
  <c r="BI1985"/>
  <c r="BH1985"/>
  <c r="BG1985"/>
  <c r="BF1985"/>
  <c r="T1985"/>
  <c r="R1985"/>
  <c r="P1985"/>
  <c r="BI1982"/>
  <c r="BH1982"/>
  <c r="BG1982"/>
  <c r="BF1982"/>
  <c r="T1982"/>
  <c r="R1982"/>
  <c r="P1982"/>
  <c r="BI1978"/>
  <c r="BH1978"/>
  <c r="BG1978"/>
  <c r="BF1978"/>
  <c r="T1978"/>
  <c r="R1978"/>
  <c r="P1978"/>
  <c r="BI1971"/>
  <c r="BH1971"/>
  <c r="BG1971"/>
  <c r="BF1971"/>
  <c r="T1971"/>
  <c r="R1971"/>
  <c r="P1971"/>
  <c r="BI1970"/>
  <c r="BH1970"/>
  <c r="BG1970"/>
  <c r="BF1970"/>
  <c r="T1970"/>
  <c r="R1970"/>
  <c r="P1970"/>
  <c r="BI1968"/>
  <c r="BH1968"/>
  <c r="BG1968"/>
  <c r="BF1968"/>
  <c r="T1968"/>
  <c r="R1968"/>
  <c r="P1968"/>
  <c r="BI1963"/>
  <c r="BH1963"/>
  <c r="BG1963"/>
  <c r="BF1963"/>
  <c r="T1963"/>
  <c r="R1963"/>
  <c r="P1963"/>
  <c r="BI1953"/>
  <c r="BH1953"/>
  <c r="BG1953"/>
  <c r="BF1953"/>
  <c r="T1953"/>
  <c r="R1953"/>
  <c r="P1953"/>
  <c r="BI1951"/>
  <c r="BH1951"/>
  <c r="BG1951"/>
  <c r="BF1951"/>
  <c r="T1951"/>
  <c r="R1951"/>
  <c r="P1951"/>
  <c r="BI1949"/>
  <c r="BH1949"/>
  <c r="BG1949"/>
  <c r="BF1949"/>
  <c r="T1949"/>
  <c r="R1949"/>
  <c r="P1949"/>
  <c r="BI1945"/>
  <c r="BH1945"/>
  <c r="BG1945"/>
  <c r="BF1945"/>
  <c r="T1945"/>
  <c r="R1945"/>
  <c r="P1945"/>
  <c r="BI1941"/>
  <c r="BH1941"/>
  <c r="BG1941"/>
  <c r="BF1941"/>
  <c r="T1941"/>
  <c r="R1941"/>
  <c r="P1941"/>
  <c r="BI1937"/>
  <c r="BH1937"/>
  <c r="BG1937"/>
  <c r="BF1937"/>
  <c r="T1937"/>
  <c r="R1937"/>
  <c r="P1937"/>
  <c r="BI1930"/>
  <c r="BH1930"/>
  <c r="BG1930"/>
  <c r="BF1930"/>
  <c r="T1930"/>
  <c r="R1930"/>
  <c r="P1930"/>
  <c r="BI1928"/>
  <c r="BH1928"/>
  <c r="BG1928"/>
  <c r="BF1928"/>
  <c r="T1928"/>
  <c r="R1928"/>
  <c r="P1928"/>
  <c r="BI1922"/>
  <c r="BH1922"/>
  <c r="BG1922"/>
  <c r="BF1922"/>
  <c r="T1922"/>
  <c r="R1922"/>
  <c r="P1922"/>
  <c r="BI1896"/>
  <c r="BH1896"/>
  <c r="BG1896"/>
  <c r="BF1896"/>
  <c r="T1896"/>
  <c r="R1896"/>
  <c r="P1896"/>
  <c r="BI1886"/>
  <c r="BH1886"/>
  <c r="BG1886"/>
  <c r="BF1886"/>
  <c r="T1886"/>
  <c r="R1886"/>
  <c r="P1886"/>
  <c r="BI1880"/>
  <c r="BH1880"/>
  <c r="BG1880"/>
  <c r="BF1880"/>
  <c r="T1880"/>
  <c r="R1880"/>
  <c r="P1880"/>
  <c r="BI1876"/>
  <c r="BH1876"/>
  <c r="BG1876"/>
  <c r="BF1876"/>
  <c r="T1876"/>
  <c r="R1876"/>
  <c r="P1876"/>
  <c r="BI1874"/>
  <c r="BH1874"/>
  <c r="BG1874"/>
  <c r="BF1874"/>
  <c r="T1874"/>
  <c r="R1874"/>
  <c r="P1874"/>
  <c r="BI1871"/>
  <c r="BH1871"/>
  <c r="BG1871"/>
  <c r="BF1871"/>
  <c r="T1871"/>
  <c r="R1871"/>
  <c r="P1871"/>
  <c r="BI1869"/>
  <c r="BH1869"/>
  <c r="BG1869"/>
  <c r="BF1869"/>
  <c r="T1869"/>
  <c r="R1869"/>
  <c r="P1869"/>
  <c r="BI1861"/>
  <c r="BH1861"/>
  <c r="BG1861"/>
  <c r="BF1861"/>
  <c r="T1861"/>
  <c r="R1861"/>
  <c r="P1861"/>
  <c r="BI1846"/>
  <c r="BH1846"/>
  <c r="BG1846"/>
  <c r="BF1846"/>
  <c r="T1846"/>
  <c r="R1846"/>
  <c r="P1846"/>
  <c r="BI1830"/>
  <c r="BH1830"/>
  <c r="BG1830"/>
  <c r="BF1830"/>
  <c r="T1830"/>
  <c r="R1830"/>
  <c r="P1830"/>
  <c r="BI1826"/>
  <c r="BH1826"/>
  <c r="BG1826"/>
  <c r="BF1826"/>
  <c r="T1826"/>
  <c r="R1826"/>
  <c r="P1826"/>
  <c r="BI1824"/>
  <c r="BH1824"/>
  <c r="BG1824"/>
  <c r="BF1824"/>
  <c r="T1824"/>
  <c r="R1824"/>
  <c r="P1824"/>
  <c r="BI1819"/>
  <c r="BH1819"/>
  <c r="BG1819"/>
  <c r="BF1819"/>
  <c r="T1819"/>
  <c r="R1819"/>
  <c r="P1819"/>
  <c r="BI1818"/>
  <c r="BH1818"/>
  <c r="BG1818"/>
  <c r="BF1818"/>
  <c r="T1818"/>
  <c r="R1818"/>
  <c r="P1818"/>
  <c r="BI1815"/>
  <c r="BH1815"/>
  <c r="BG1815"/>
  <c r="BF1815"/>
  <c r="T1815"/>
  <c r="R1815"/>
  <c r="P1815"/>
  <c r="BI1813"/>
  <c r="BH1813"/>
  <c r="BG1813"/>
  <c r="BF1813"/>
  <c r="T1813"/>
  <c r="R1813"/>
  <c r="P1813"/>
  <c r="BI1812"/>
  <c r="BH1812"/>
  <c r="BG1812"/>
  <c r="BF1812"/>
  <c r="T1812"/>
  <c r="R1812"/>
  <c r="P1812"/>
  <c r="BI1809"/>
  <c r="BH1809"/>
  <c r="BG1809"/>
  <c r="BF1809"/>
  <c r="T1809"/>
  <c r="R1809"/>
  <c r="P1809"/>
  <c r="BI1807"/>
  <c r="BH1807"/>
  <c r="BG1807"/>
  <c r="BF1807"/>
  <c r="T1807"/>
  <c r="R1807"/>
  <c r="P1807"/>
  <c r="BI1804"/>
  <c r="BH1804"/>
  <c r="BG1804"/>
  <c r="BF1804"/>
  <c r="T1804"/>
  <c r="R1804"/>
  <c r="P1804"/>
  <c r="BI1795"/>
  <c r="BH1795"/>
  <c r="BG1795"/>
  <c r="BF1795"/>
  <c r="T1795"/>
  <c r="R1795"/>
  <c r="P1795"/>
  <c r="BI1793"/>
  <c r="BH1793"/>
  <c r="BG1793"/>
  <c r="BF1793"/>
  <c r="T1793"/>
  <c r="R1793"/>
  <c r="P1793"/>
  <c r="BI1790"/>
  <c r="BH1790"/>
  <c r="BG1790"/>
  <c r="BF1790"/>
  <c r="T1790"/>
  <c r="R1790"/>
  <c r="P1790"/>
  <c r="BI1788"/>
  <c r="BH1788"/>
  <c r="BG1788"/>
  <c r="BF1788"/>
  <c r="T1788"/>
  <c r="R1788"/>
  <c r="P1788"/>
  <c r="BI1784"/>
  <c r="BH1784"/>
  <c r="BG1784"/>
  <c r="BF1784"/>
  <c r="T1784"/>
  <c r="R1784"/>
  <c r="P1784"/>
  <c r="BI1781"/>
  <c r="BH1781"/>
  <c r="BG1781"/>
  <c r="BF1781"/>
  <c r="T1781"/>
  <c r="R1781"/>
  <c r="P1781"/>
  <c r="BI1778"/>
  <c r="BH1778"/>
  <c r="BG1778"/>
  <c r="BF1778"/>
  <c r="T1778"/>
  <c r="R1778"/>
  <c r="P1778"/>
  <c r="BI1765"/>
  <c r="BH1765"/>
  <c r="BG1765"/>
  <c r="BF1765"/>
  <c r="T1765"/>
  <c r="R1765"/>
  <c r="P1765"/>
  <c r="BI1760"/>
  <c r="BH1760"/>
  <c r="BG1760"/>
  <c r="BF1760"/>
  <c r="T1760"/>
  <c r="R1760"/>
  <c r="P1760"/>
  <c r="BI1755"/>
  <c r="BH1755"/>
  <c r="BG1755"/>
  <c r="BF1755"/>
  <c r="T1755"/>
  <c r="R1755"/>
  <c r="P1755"/>
  <c r="BI1752"/>
  <c r="BH1752"/>
  <c r="BG1752"/>
  <c r="BF1752"/>
  <c r="T1752"/>
  <c r="R1752"/>
  <c r="P1752"/>
  <c r="BI1751"/>
  <c r="BH1751"/>
  <c r="BG1751"/>
  <c r="BF1751"/>
  <c r="T1751"/>
  <c r="R1751"/>
  <c r="P1751"/>
  <c r="BI1750"/>
  <c r="BH1750"/>
  <c r="BG1750"/>
  <c r="BF1750"/>
  <c r="T1750"/>
  <c r="R1750"/>
  <c r="P1750"/>
  <c r="BI1749"/>
  <c r="BH1749"/>
  <c r="BG1749"/>
  <c r="BF1749"/>
  <c r="T1749"/>
  <c r="R1749"/>
  <c r="P1749"/>
  <c r="BI1744"/>
  <c r="BH1744"/>
  <c r="BG1744"/>
  <c r="BF1744"/>
  <c r="T1744"/>
  <c r="R1744"/>
  <c r="P1744"/>
  <c r="BI1742"/>
  <c r="BH1742"/>
  <c r="BG1742"/>
  <c r="BF1742"/>
  <c r="T1742"/>
  <c r="R1742"/>
  <c r="P1742"/>
  <c r="BI1738"/>
  <c r="BH1738"/>
  <c r="BG1738"/>
  <c r="BF1738"/>
  <c r="T1738"/>
  <c r="R1738"/>
  <c r="P1738"/>
  <c r="BI1736"/>
  <c r="BH1736"/>
  <c r="BG1736"/>
  <c r="BF1736"/>
  <c r="T1736"/>
  <c r="R1736"/>
  <c r="P1736"/>
  <c r="BI1734"/>
  <c r="BH1734"/>
  <c r="BG1734"/>
  <c r="BF1734"/>
  <c r="T1734"/>
  <c r="R1734"/>
  <c r="P1734"/>
  <c r="BI1730"/>
  <c r="BH1730"/>
  <c r="BG1730"/>
  <c r="BF1730"/>
  <c r="T1730"/>
  <c r="R1730"/>
  <c r="P1730"/>
  <c r="BI1724"/>
  <c r="BH1724"/>
  <c r="BG1724"/>
  <c r="BF1724"/>
  <c r="T1724"/>
  <c r="R1724"/>
  <c r="P1724"/>
  <c r="BI1718"/>
  <c r="BH1718"/>
  <c r="BG1718"/>
  <c r="BF1718"/>
  <c r="T1718"/>
  <c r="R1718"/>
  <c r="P1718"/>
  <c r="BI1715"/>
  <c r="BH1715"/>
  <c r="BG1715"/>
  <c r="BF1715"/>
  <c r="T1715"/>
  <c r="T1714"/>
  <c r="R1715"/>
  <c r="R1714"/>
  <c r="P1715"/>
  <c r="P1714"/>
  <c r="BI1713"/>
  <c r="BH1713"/>
  <c r="BG1713"/>
  <c r="BF1713"/>
  <c r="T1713"/>
  <c r="R1713"/>
  <c r="P1713"/>
  <c r="BI1709"/>
  <c r="BH1709"/>
  <c r="BG1709"/>
  <c r="BF1709"/>
  <c r="T1709"/>
  <c r="R1709"/>
  <c r="P1709"/>
  <c r="BI1704"/>
  <c r="BH1704"/>
  <c r="BG1704"/>
  <c r="BF1704"/>
  <c r="T1704"/>
  <c r="R1704"/>
  <c r="P1704"/>
  <c r="BI1700"/>
  <c r="BH1700"/>
  <c r="BG1700"/>
  <c r="BF1700"/>
  <c r="T1700"/>
  <c r="R1700"/>
  <c r="P1700"/>
  <c r="BI1697"/>
  <c r="BH1697"/>
  <c r="BG1697"/>
  <c r="BF1697"/>
  <c r="T1697"/>
  <c r="R1697"/>
  <c r="P1697"/>
  <c r="BI1693"/>
  <c r="BH1693"/>
  <c r="BG1693"/>
  <c r="BF1693"/>
  <c r="T1693"/>
  <c r="R1693"/>
  <c r="P1693"/>
  <c r="BI1689"/>
  <c r="BH1689"/>
  <c r="BG1689"/>
  <c r="BF1689"/>
  <c r="T1689"/>
  <c r="R1689"/>
  <c r="P1689"/>
  <c r="BI1688"/>
  <c r="BH1688"/>
  <c r="BG1688"/>
  <c r="BF1688"/>
  <c r="T1688"/>
  <c r="R1688"/>
  <c r="P1688"/>
  <c r="BI1686"/>
  <c r="BH1686"/>
  <c r="BG1686"/>
  <c r="BF1686"/>
  <c r="T1686"/>
  <c r="R1686"/>
  <c r="P1686"/>
  <c r="BI1674"/>
  <c r="BH1674"/>
  <c r="BG1674"/>
  <c r="BF1674"/>
  <c r="T1674"/>
  <c r="R1674"/>
  <c r="P1674"/>
  <c r="BI1669"/>
  <c r="BH1669"/>
  <c r="BG1669"/>
  <c r="BF1669"/>
  <c r="T1669"/>
  <c r="R1669"/>
  <c r="P1669"/>
  <c r="BI1664"/>
  <c r="BH1664"/>
  <c r="BG1664"/>
  <c r="BF1664"/>
  <c r="T1664"/>
  <c r="R1664"/>
  <c r="P1664"/>
  <c r="BI1658"/>
  <c r="BH1658"/>
  <c r="BG1658"/>
  <c r="BF1658"/>
  <c r="T1658"/>
  <c r="R1658"/>
  <c r="P1658"/>
  <c r="BI1652"/>
  <c r="BH1652"/>
  <c r="BG1652"/>
  <c r="BF1652"/>
  <c r="T1652"/>
  <c r="R1652"/>
  <c r="P1652"/>
  <c r="BI1647"/>
  <c r="BH1647"/>
  <c r="BG1647"/>
  <c r="BF1647"/>
  <c r="T1647"/>
  <c r="R1647"/>
  <c r="P1647"/>
  <c r="BI1640"/>
  <c r="BH1640"/>
  <c r="BG1640"/>
  <c r="BF1640"/>
  <c r="T1640"/>
  <c r="R1640"/>
  <c r="P1640"/>
  <c r="BI1632"/>
  <c r="BH1632"/>
  <c r="BG1632"/>
  <c r="BF1632"/>
  <c r="T1632"/>
  <c r="R1632"/>
  <c r="P1632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17"/>
  <c r="BH1617"/>
  <c r="BG1617"/>
  <c r="BF1617"/>
  <c r="T1617"/>
  <c r="R1617"/>
  <c r="P1617"/>
  <c r="BI1606"/>
  <c r="BH1606"/>
  <c r="BG1606"/>
  <c r="BF1606"/>
  <c r="T1606"/>
  <c r="R1606"/>
  <c r="P1606"/>
  <c r="BI1599"/>
  <c r="BH1599"/>
  <c r="BG1599"/>
  <c r="BF1599"/>
  <c r="T1599"/>
  <c r="R1599"/>
  <c r="P1599"/>
  <c r="BI1595"/>
  <c r="BH1595"/>
  <c r="BG1595"/>
  <c r="BF1595"/>
  <c r="T1595"/>
  <c r="R1595"/>
  <c r="P1595"/>
  <c r="BI1586"/>
  <c r="BH1586"/>
  <c r="BG1586"/>
  <c r="BF1586"/>
  <c r="T1586"/>
  <c r="R1586"/>
  <c r="P1586"/>
  <c r="BI1580"/>
  <c r="BH1580"/>
  <c r="BG1580"/>
  <c r="BF1580"/>
  <c r="T1580"/>
  <c r="R1580"/>
  <c r="P1580"/>
  <c r="BI1567"/>
  <c r="BH1567"/>
  <c r="BG1567"/>
  <c r="BF1567"/>
  <c r="T1567"/>
  <c r="R1567"/>
  <c r="P1567"/>
  <c r="BI1564"/>
  <c r="BH1564"/>
  <c r="BG1564"/>
  <c r="BF1564"/>
  <c r="T1564"/>
  <c r="R1564"/>
  <c r="P1564"/>
  <c r="BI1562"/>
  <c r="BH1562"/>
  <c r="BG1562"/>
  <c r="BF1562"/>
  <c r="T1562"/>
  <c r="R1562"/>
  <c r="P1562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41"/>
  <c r="BH1541"/>
  <c r="BG1541"/>
  <c r="BF1541"/>
  <c r="T1541"/>
  <c r="R1541"/>
  <c r="P1541"/>
  <c r="BI1512"/>
  <c r="BH1512"/>
  <c r="BG1512"/>
  <c r="BF1512"/>
  <c r="T1512"/>
  <c r="R1512"/>
  <c r="P1512"/>
  <c r="BI1506"/>
  <c r="BH1506"/>
  <c r="BG1506"/>
  <c r="BF1506"/>
  <c r="T1506"/>
  <c r="R1506"/>
  <c r="P1506"/>
  <c r="BI1498"/>
  <c r="BH1498"/>
  <c r="BG1498"/>
  <c r="BF1498"/>
  <c r="T1498"/>
  <c r="R1498"/>
  <c r="P1498"/>
  <c r="BI1480"/>
  <c r="BH1480"/>
  <c r="BG1480"/>
  <c r="BF1480"/>
  <c r="T1480"/>
  <c r="R1480"/>
  <c r="P1480"/>
  <c r="BI1475"/>
  <c r="BH1475"/>
  <c r="BG1475"/>
  <c r="BF1475"/>
  <c r="T1475"/>
  <c r="R1475"/>
  <c r="P1475"/>
  <c r="BI1473"/>
  <c r="BH1473"/>
  <c r="BG1473"/>
  <c r="BF1473"/>
  <c r="T1473"/>
  <c r="R1473"/>
  <c r="P1473"/>
  <c r="BI1468"/>
  <c r="BH1468"/>
  <c r="BG1468"/>
  <c r="BF1468"/>
  <c r="T1468"/>
  <c r="R1468"/>
  <c r="P1468"/>
  <c r="BI1466"/>
  <c r="BH1466"/>
  <c r="BG1466"/>
  <c r="BF1466"/>
  <c r="T1466"/>
  <c r="R1466"/>
  <c r="P1466"/>
  <c r="BI1451"/>
  <c r="BH1451"/>
  <c r="BG1451"/>
  <c r="BF1451"/>
  <c r="T1451"/>
  <c r="R1451"/>
  <c r="P1451"/>
  <c r="BI1438"/>
  <c r="BH1438"/>
  <c r="BG1438"/>
  <c r="BF1438"/>
  <c r="T1438"/>
  <c r="R1438"/>
  <c r="P1438"/>
  <c r="BI1433"/>
  <c r="BH1433"/>
  <c r="BG1433"/>
  <c r="BF1433"/>
  <c r="T1433"/>
  <c r="R1433"/>
  <c r="P1433"/>
  <c r="BI1428"/>
  <c r="BH1428"/>
  <c r="BG1428"/>
  <c r="BF1428"/>
  <c r="T1428"/>
  <c r="R1428"/>
  <c r="P1428"/>
  <c r="BI1424"/>
  <c r="BH1424"/>
  <c r="BG1424"/>
  <c r="BF1424"/>
  <c r="T1424"/>
  <c r="R1424"/>
  <c r="P1424"/>
  <c r="BI1419"/>
  <c r="BH1419"/>
  <c r="BG1419"/>
  <c r="BF1419"/>
  <c r="T1419"/>
  <c r="R1419"/>
  <c r="P1419"/>
  <c r="BI1413"/>
  <c r="BH1413"/>
  <c r="BG1413"/>
  <c r="BF1413"/>
  <c r="T1413"/>
  <c r="R1413"/>
  <c r="P1413"/>
  <c r="BI1408"/>
  <c r="BH1408"/>
  <c r="BG1408"/>
  <c r="BF1408"/>
  <c r="T1408"/>
  <c r="R1408"/>
  <c r="P1408"/>
  <c r="BI1405"/>
  <c r="BH1405"/>
  <c r="BG1405"/>
  <c r="BF1405"/>
  <c r="T1405"/>
  <c r="R1405"/>
  <c r="P1405"/>
  <c r="BI1401"/>
  <c r="BH1401"/>
  <c r="BG1401"/>
  <c r="BF1401"/>
  <c r="T1401"/>
  <c r="R1401"/>
  <c r="P1401"/>
  <c r="BI1397"/>
  <c r="BH1397"/>
  <c r="BG1397"/>
  <c r="BF1397"/>
  <c r="T1397"/>
  <c r="R1397"/>
  <c r="P1397"/>
  <c r="BI1386"/>
  <c r="BH1386"/>
  <c r="BG1386"/>
  <c r="BF1386"/>
  <c r="T1386"/>
  <c r="R1386"/>
  <c r="P1386"/>
  <c r="BI1367"/>
  <c r="BH1367"/>
  <c r="BG1367"/>
  <c r="BF1367"/>
  <c r="T1367"/>
  <c r="R1367"/>
  <c r="P1367"/>
  <c r="BI1344"/>
  <c r="BH1344"/>
  <c r="BG1344"/>
  <c r="BF1344"/>
  <c r="T1344"/>
  <c r="R1344"/>
  <c r="P1344"/>
  <c r="BI1309"/>
  <c r="BH1309"/>
  <c r="BG1309"/>
  <c r="BF1309"/>
  <c r="T1309"/>
  <c r="R1309"/>
  <c r="P1309"/>
  <c r="BI1301"/>
  <c r="BH1301"/>
  <c r="BG1301"/>
  <c r="BF1301"/>
  <c r="T1301"/>
  <c r="R1301"/>
  <c r="P1301"/>
  <c r="BI1296"/>
  <c r="BH1296"/>
  <c r="BG1296"/>
  <c r="BF1296"/>
  <c r="T1296"/>
  <c r="R1296"/>
  <c r="P1296"/>
  <c r="BI1280"/>
  <c r="BH1280"/>
  <c r="BG1280"/>
  <c r="BF1280"/>
  <c r="T1280"/>
  <c r="R1280"/>
  <c r="P1280"/>
  <c r="BI1275"/>
  <c r="BH1275"/>
  <c r="BG1275"/>
  <c r="BF1275"/>
  <c r="T1275"/>
  <c r="R1275"/>
  <c r="P1275"/>
  <c r="BI1262"/>
  <c r="BH1262"/>
  <c r="BG1262"/>
  <c r="BF1262"/>
  <c r="T1262"/>
  <c r="R1262"/>
  <c r="P1262"/>
  <c r="BI1243"/>
  <c r="BH1243"/>
  <c r="BG1243"/>
  <c r="BF1243"/>
  <c r="T1243"/>
  <c r="R1243"/>
  <c r="P1243"/>
  <c r="BI1213"/>
  <c r="BH1213"/>
  <c r="BG1213"/>
  <c r="BF1213"/>
  <c r="T1213"/>
  <c r="R1213"/>
  <c r="P1213"/>
  <c r="BI1181"/>
  <c r="BH1181"/>
  <c r="BG1181"/>
  <c r="BF1181"/>
  <c r="T1181"/>
  <c r="R1181"/>
  <c r="P1181"/>
  <c r="BI1163"/>
  <c r="BH1163"/>
  <c r="BG1163"/>
  <c r="BF1163"/>
  <c r="T1163"/>
  <c r="R1163"/>
  <c r="P1163"/>
  <c r="BI1160"/>
  <c r="BH1160"/>
  <c r="BG1160"/>
  <c r="BF1160"/>
  <c r="T1160"/>
  <c r="R1160"/>
  <c r="P1160"/>
  <c r="BI1156"/>
  <c r="BH1156"/>
  <c r="BG1156"/>
  <c r="BF1156"/>
  <c r="T1156"/>
  <c r="R1156"/>
  <c r="P1156"/>
  <c r="BI1151"/>
  <c r="BH1151"/>
  <c r="BG1151"/>
  <c r="BF1151"/>
  <c r="T1151"/>
  <c r="R1151"/>
  <c r="P1151"/>
  <c r="BI1147"/>
  <c r="BH1147"/>
  <c r="BG1147"/>
  <c r="BF1147"/>
  <c r="T1147"/>
  <c r="R1147"/>
  <c r="P1147"/>
  <c r="BI1145"/>
  <c r="BH1145"/>
  <c r="BG1145"/>
  <c r="BF1145"/>
  <c r="T1145"/>
  <c r="R1145"/>
  <c r="P1145"/>
  <c r="BI1141"/>
  <c r="BH1141"/>
  <c r="BG1141"/>
  <c r="BF1141"/>
  <c r="T1141"/>
  <c r="R1141"/>
  <c r="P1141"/>
  <c r="BI1097"/>
  <c r="BH1097"/>
  <c r="BG1097"/>
  <c r="BF1097"/>
  <c r="T1097"/>
  <c r="R1097"/>
  <c r="P1097"/>
  <c r="BI1092"/>
  <c r="BH1092"/>
  <c r="BG1092"/>
  <c r="BF1092"/>
  <c r="T1092"/>
  <c r="R1092"/>
  <c r="P1092"/>
  <c r="BI1084"/>
  <c r="BH1084"/>
  <c r="BG1084"/>
  <c r="BF1084"/>
  <c r="T1084"/>
  <c r="R1084"/>
  <c r="P1084"/>
  <c r="BI1058"/>
  <c r="BH1058"/>
  <c r="BG1058"/>
  <c r="BF1058"/>
  <c r="T1058"/>
  <c r="R1058"/>
  <c r="P1058"/>
  <c r="BI1055"/>
  <c r="BH1055"/>
  <c r="BG1055"/>
  <c r="BF1055"/>
  <c r="T1055"/>
  <c r="R1055"/>
  <c r="P1055"/>
  <c r="BI1022"/>
  <c r="BH1022"/>
  <c r="BG1022"/>
  <c r="BF1022"/>
  <c r="T1022"/>
  <c r="R1022"/>
  <c r="P1022"/>
  <c r="BI1014"/>
  <c r="BH1014"/>
  <c r="BG1014"/>
  <c r="BF1014"/>
  <c r="T1014"/>
  <c r="R1014"/>
  <c r="P1014"/>
  <c r="BI1006"/>
  <c r="BH1006"/>
  <c r="BG1006"/>
  <c r="BF1006"/>
  <c r="T1006"/>
  <c r="R1006"/>
  <c r="P1006"/>
  <c r="BI998"/>
  <c r="BH998"/>
  <c r="BG998"/>
  <c r="BF998"/>
  <c r="T998"/>
  <c r="R998"/>
  <c r="P998"/>
  <c r="BI990"/>
  <c r="BH990"/>
  <c r="BG990"/>
  <c r="BF990"/>
  <c r="T990"/>
  <c r="R990"/>
  <c r="P990"/>
  <c r="BI988"/>
  <c r="BH988"/>
  <c r="BG988"/>
  <c r="BF988"/>
  <c r="T988"/>
  <c r="R988"/>
  <c r="P988"/>
  <c r="BI981"/>
  <c r="BH981"/>
  <c r="BG981"/>
  <c r="BF981"/>
  <c r="T981"/>
  <c r="R981"/>
  <c r="P981"/>
  <c r="BI976"/>
  <c r="BH976"/>
  <c r="BG976"/>
  <c r="BF976"/>
  <c r="T976"/>
  <c r="R976"/>
  <c r="P976"/>
  <c r="BI965"/>
  <c r="BH965"/>
  <c r="BG965"/>
  <c r="BF965"/>
  <c r="T965"/>
  <c r="R965"/>
  <c r="P965"/>
  <c r="BI960"/>
  <c r="BH960"/>
  <c r="BG960"/>
  <c r="BF960"/>
  <c r="T960"/>
  <c r="R960"/>
  <c r="P960"/>
  <c r="BI937"/>
  <c r="BH937"/>
  <c r="BG937"/>
  <c r="BF937"/>
  <c r="T937"/>
  <c r="R937"/>
  <c r="P937"/>
  <c r="BI924"/>
  <c r="BH924"/>
  <c r="BG924"/>
  <c r="BF924"/>
  <c r="T924"/>
  <c r="R924"/>
  <c r="P924"/>
  <c r="BI819"/>
  <c r="BH819"/>
  <c r="BG819"/>
  <c r="BF819"/>
  <c r="T819"/>
  <c r="R819"/>
  <c r="P819"/>
  <c r="BI714"/>
  <c r="BH714"/>
  <c r="BG714"/>
  <c r="BF714"/>
  <c r="T714"/>
  <c r="R714"/>
  <c r="P714"/>
  <c r="BI712"/>
  <c r="BH712"/>
  <c r="BG712"/>
  <c r="BF712"/>
  <c r="T712"/>
  <c r="R712"/>
  <c r="P712"/>
  <c r="BI707"/>
  <c r="BH707"/>
  <c r="BG707"/>
  <c r="BF707"/>
  <c r="T707"/>
  <c r="R707"/>
  <c r="P707"/>
  <c r="BI700"/>
  <c r="BH700"/>
  <c r="BG700"/>
  <c r="BF700"/>
  <c r="T700"/>
  <c r="R700"/>
  <c r="P700"/>
  <c r="BI699"/>
  <c r="BH699"/>
  <c r="BG699"/>
  <c r="BF699"/>
  <c r="T699"/>
  <c r="R699"/>
  <c r="P699"/>
  <c r="BI695"/>
  <c r="BH695"/>
  <c r="BG695"/>
  <c r="BF695"/>
  <c r="T695"/>
  <c r="R695"/>
  <c r="P695"/>
  <c r="BI687"/>
  <c r="BH687"/>
  <c r="BG687"/>
  <c r="BF687"/>
  <c r="T687"/>
  <c r="R687"/>
  <c r="P687"/>
  <c r="BI680"/>
  <c r="BH680"/>
  <c r="BG680"/>
  <c r="BF680"/>
  <c r="T680"/>
  <c r="R680"/>
  <c r="P680"/>
  <c r="BI666"/>
  <c r="BH666"/>
  <c r="BG666"/>
  <c r="BF666"/>
  <c r="T666"/>
  <c r="R666"/>
  <c r="P666"/>
  <c r="BI652"/>
  <c r="BH652"/>
  <c r="BG652"/>
  <c r="BF652"/>
  <c r="T652"/>
  <c r="R652"/>
  <c r="P652"/>
  <c r="BI637"/>
  <c r="BH637"/>
  <c r="BG637"/>
  <c r="BF637"/>
  <c r="T637"/>
  <c r="R637"/>
  <c r="P637"/>
  <c r="BI634"/>
  <c r="BH634"/>
  <c r="BG634"/>
  <c r="BF634"/>
  <c r="T634"/>
  <c r="R634"/>
  <c r="P634"/>
  <c r="BI629"/>
  <c r="BH629"/>
  <c r="BG629"/>
  <c r="BF629"/>
  <c r="T629"/>
  <c r="R629"/>
  <c r="P629"/>
  <c r="BI625"/>
  <c r="BH625"/>
  <c r="BG625"/>
  <c r="BF625"/>
  <c r="T625"/>
  <c r="R625"/>
  <c r="P625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602"/>
  <c r="BH602"/>
  <c r="BG602"/>
  <c r="BF602"/>
  <c r="T602"/>
  <c r="R602"/>
  <c r="P602"/>
  <c r="BI596"/>
  <c r="BH596"/>
  <c r="BG596"/>
  <c r="BF596"/>
  <c r="T596"/>
  <c r="R596"/>
  <c r="P596"/>
  <c r="BI589"/>
  <c r="BH589"/>
  <c r="BG589"/>
  <c r="BF589"/>
  <c r="T589"/>
  <c r="R589"/>
  <c r="P589"/>
  <c r="BI580"/>
  <c r="BH580"/>
  <c r="BG580"/>
  <c r="BF580"/>
  <c r="T580"/>
  <c r="R580"/>
  <c r="P580"/>
  <c r="BI566"/>
  <c r="BH566"/>
  <c r="BG566"/>
  <c r="BF566"/>
  <c r="T566"/>
  <c r="R566"/>
  <c r="P566"/>
  <c r="BI545"/>
  <c r="BH545"/>
  <c r="BG545"/>
  <c r="BF545"/>
  <c r="T545"/>
  <c r="R545"/>
  <c r="P545"/>
  <c r="BI538"/>
  <c r="BH538"/>
  <c r="BG538"/>
  <c r="BF538"/>
  <c r="T538"/>
  <c r="R538"/>
  <c r="P538"/>
  <c r="BI525"/>
  <c r="BH525"/>
  <c r="BG525"/>
  <c r="BF525"/>
  <c r="T525"/>
  <c r="R525"/>
  <c r="P525"/>
  <c r="BI518"/>
  <c r="BH518"/>
  <c r="BG518"/>
  <c r="BF518"/>
  <c r="T518"/>
  <c r="R518"/>
  <c r="P518"/>
  <c r="BI504"/>
  <c r="BH504"/>
  <c r="BG504"/>
  <c r="BF504"/>
  <c r="T504"/>
  <c r="R504"/>
  <c r="P504"/>
  <c r="BI499"/>
  <c r="BH499"/>
  <c r="BG499"/>
  <c r="BF499"/>
  <c r="T499"/>
  <c r="R499"/>
  <c r="P499"/>
  <c r="BI493"/>
  <c r="BH493"/>
  <c r="BG493"/>
  <c r="BF493"/>
  <c r="T493"/>
  <c r="R493"/>
  <c r="P493"/>
  <c r="BI486"/>
  <c r="BH486"/>
  <c r="BG486"/>
  <c r="BF486"/>
  <c r="T486"/>
  <c r="R486"/>
  <c r="P486"/>
  <c r="BI479"/>
  <c r="BH479"/>
  <c r="BG479"/>
  <c r="BF479"/>
  <c r="T479"/>
  <c r="R479"/>
  <c r="P479"/>
  <c r="BI468"/>
  <c r="BH468"/>
  <c r="BG468"/>
  <c r="BF468"/>
  <c r="T468"/>
  <c r="R468"/>
  <c r="P468"/>
  <c r="BI459"/>
  <c r="BH459"/>
  <c r="BG459"/>
  <c r="BF459"/>
  <c r="T459"/>
  <c r="R459"/>
  <c r="P459"/>
  <c r="BI445"/>
  <c r="BH445"/>
  <c r="BG445"/>
  <c r="BF445"/>
  <c r="T445"/>
  <c r="R445"/>
  <c r="P445"/>
  <c r="BI437"/>
  <c r="BH437"/>
  <c r="BG437"/>
  <c r="BF437"/>
  <c r="T437"/>
  <c r="R437"/>
  <c r="P437"/>
  <c r="BI433"/>
  <c r="BH433"/>
  <c r="BG433"/>
  <c r="BF433"/>
  <c r="T433"/>
  <c r="R433"/>
  <c r="P433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01"/>
  <c r="BH401"/>
  <c r="BG401"/>
  <c r="BF401"/>
  <c r="T401"/>
  <c r="R401"/>
  <c r="P401"/>
  <c r="BI394"/>
  <c r="BH394"/>
  <c r="BG394"/>
  <c r="BF394"/>
  <c r="T394"/>
  <c r="R394"/>
  <c r="P394"/>
  <c r="BI382"/>
  <c r="BH382"/>
  <c r="BG382"/>
  <c r="BF382"/>
  <c r="T382"/>
  <c r="R382"/>
  <c r="P382"/>
  <c r="BI370"/>
  <c r="BH370"/>
  <c r="BG370"/>
  <c r="BF370"/>
  <c r="T370"/>
  <c r="R370"/>
  <c r="P370"/>
  <c r="BI366"/>
  <c r="BH366"/>
  <c r="BG366"/>
  <c r="BF366"/>
  <c r="T366"/>
  <c r="R366"/>
  <c r="P366"/>
  <c r="BI351"/>
  <c r="BH351"/>
  <c r="BG351"/>
  <c r="BF351"/>
  <c r="T351"/>
  <c r="R351"/>
  <c r="P351"/>
  <c r="BI338"/>
  <c r="BH338"/>
  <c r="BG338"/>
  <c r="BF338"/>
  <c r="T338"/>
  <c r="R338"/>
  <c r="P338"/>
  <c r="BI331"/>
  <c r="BH331"/>
  <c r="BG331"/>
  <c r="BF331"/>
  <c r="T331"/>
  <c r="R331"/>
  <c r="P331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294"/>
  <c r="BH294"/>
  <c r="BG294"/>
  <c r="BF294"/>
  <c r="T294"/>
  <c r="R294"/>
  <c r="P294"/>
  <c r="BI285"/>
  <c r="BH285"/>
  <c r="BG285"/>
  <c r="BF285"/>
  <c r="T285"/>
  <c r="R285"/>
  <c r="P285"/>
  <c r="BI270"/>
  <c r="BH270"/>
  <c r="BG270"/>
  <c r="BF270"/>
  <c r="T270"/>
  <c r="R270"/>
  <c r="P270"/>
  <c r="BI251"/>
  <c r="BH251"/>
  <c r="BG251"/>
  <c r="BF251"/>
  <c r="T251"/>
  <c r="R251"/>
  <c r="P251"/>
  <c r="BI236"/>
  <c r="BH236"/>
  <c r="BG236"/>
  <c r="BF236"/>
  <c r="T236"/>
  <c r="R236"/>
  <c r="P236"/>
  <c r="BI232"/>
  <c r="BH232"/>
  <c r="BG232"/>
  <c r="BF232"/>
  <c r="T232"/>
  <c r="R232"/>
  <c r="P232"/>
  <c r="BI199"/>
  <c r="BH199"/>
  <c r="BG199"/>
  <c r="BF199"/>
  <c r="T199"/>
  <c r="R199"/>
  <c r="P199"/>
  <c r="BI183"/>
  <c r="BH183"/>
  <c r="BG183"/>
  <c r="BF183"/>
  <c r="T183"/>
  <c r="R183"/>
  <c r="P183"/>
  <c r="BI176"/>
  <c r="BH176"/>
  <c r="BG176"/>
  <c r="BF176"/>
  <c r="T176"/>
  <c r="R176"/>
  <c r="P176"/>
  <c r="BI164"/>
  <c r="BH164"/>
  <c r="BG164"/>
  <c r="BF164"/>
  <c r="T164"/>
  <c r="R164"/>
  <c r="P164"/>
  <c r="BI154"/>
  <c r="BH154"/>
  <c r="BG154"/>
  <c r="BF154"/>
  <c r="T154"/>
  <c r="R154"/>
  <c r="P154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J110"/>
  <c r="J109"/>
  <c r="F109"/>
  <c r="F107"/>
  <c r="E105"/>
  <c r="J55"/>
  <c r="J54"/>
  <c r="F54"/>
  <c r="F52"/>
  <c r="E50"/>
  <c r="J18"/>
  <c r="E18"/>
  <c r="F110"/>
  <c r="J17"/>
  <c r="J12"/>
  <c r="J107"/>
  <c r="E7"/>
  <c r="E103"/>
  <c i="1" r="L50"/>
  <c r="AM50"/>
  <c r="AM49"/>
  <c r="L49"/>
  <c r="AM47"/>
  <c r="L47"/>
  <c r="L45"/>
  <c r="L44"/>
  <c i="2" r="J2689"/>
  <c r="J2625"/>
  <c r="BK2606"/>
  <c r="J2595"/>
  <c r="J2563"/>
  <c r="J2550"/>
  <c r="J2545"/>
  <c r="BK2539"/>
  <c r="BK2530"/>
  <c r="BK2491"/>
  <c r="BK2384"/>
  <c r="J2327"/>
  <c r="J2284"/>
  <c r="J2263"/>
  <c r="J2252"/>
  <c r="BK2244"/>
  <c r="BK2238"/>
  <c r="J2215"/>
  <c r="J2203"/>
  <c r="BK2178"/>
  <c r="J2165"/>
  <c r="BK2154"/>
  <c r="J2150"/>
  <c r="J2124"/>
  <c r="BK2117"/>
  <c r="BK2099"/>
  <c r="BK2078"/>
  <c r="BK2066"/>
  <c r="J2039"/>
  <c r="J2009"/>
  <c r="BK1995"/>
  <c r="J1978"/>
  <c r="J1963"/>
  <c r="J1941"/>
  <c r="J1922"/>
  <c r="BK1880"/>
  <c r="BK1861"/>
  <c r="BK1824"/>
  <c r="J1815"/>
  <c r="BK1807"/>
  <c r="J1784"/>
  <c r="BK1760"/>
  <c r="J1752"/>
  <c r="J1744"/>
  <c r="BK1730"/>
  <c r="BK1715"/>
  <c r="BK1697"/>
  <c r="BK1686"/>
  <c r="J1658"/>
  <c r="BK1632"/>
  <c r="J1617"/>
  <c r="J1586"/>
  <c r="J1562"/>
  <c r="BK1541"/>
  <c r="J1475"/>
  <c r="BK1468"/>
  <c r="J1433"/>
  <c r="J1413"/>
  <c r="BK1397"/>
  <c r="J1309"/>
  <c r="BK1275"/>
  <c r="BK1181"/>
  <c r="J1151"/>
  <c r="J1097"/>
  <c r="BK1055"/>
  <c r="J998"/>
  <c r="J981"/>
  <c r="BK924"/>
  <c r="J714"/>
  <c r="J707"/>
  <c r="J687"/>
  <c r="BK637"/>
  <c r="BK617"/>
  <c r="BK596"/>
  <c r="BK525"/>
  <c r="BK499"/>
  <c r="BK468"/>
  <c r="BK427"/>
  <c r="J416"/>
  <c r="BK370"/>
  <c r="BK351"/>
  <c r="BK323"/>
  <c r="BK294"/>
  <c r="BK270"/>
  <c r="J232"/>
  <c r="BK164"/>
  <c r="BK116"/>
  <c r="BK2687"/>
  <c r="J2639"/>
  <c r="J2619"/>
  <c r="J2603"/>
  <c r="J2591"/>
  <c r="BK2575"/>
  <c r="BK2555"/>
  <c r="BK2545"/>
  <c r="BK2540"/>
  <c r="J2531"/>
  <c r="J2465"/>
  <c r="BK2437"/>
  <c r="J2365"/>
  <c r="BK2311"/>
  <c r="BK2284"/>
  <c r="J2261"/>
  <c r="BK2252"/>
  <c r="J2244"/>
  <c r="J2238"/>
  <c r="BK2227"/>
  <c r="BK2203"/>
  <c r="J2186"/>
  <c r="J2169"/>
  <c r="BK2153"/>
  <c r="J2144"/>
  <c r="J2128"/>
  <c r="J2118"/>
  <c r="J2106"/>
  <c r="J2085"/>
  <c r="J2066"/>
  <c r="BK2049"/>
  <c r="BK2035"/>
  <c r="BK2009"/>
  <c r="BK1985"/>
  <c r="BK1970"/>
  <c r="J1951"/>
  <c r="BK1930"/>
  <c r="BK1922"/>
  <c r="J1876"/>
  <c r="J1861"/>
  <c r="J1824"/>
  <c r="BK1813"/>
  <c r="J1804"/>
  <c r="BK1781"/>
  <c r="J1765"/>
  <c r="J1751"/>
  <c r="J1750"/>
  <c r="J1736"/>
  <c r="BK1718"/>
  <c r="J1704"/>
  <c r="J1686"/>
  <c r="BK1658"/>
  <c r="J1632"/>
  <c r="BK1617"/>
  <c r="BK1595"/>
  <c r="J1564"/>
  <c r="BK1506"/>
  <c r="J1480"/>
  <c r="BK1466"/>
  <c r="BK1428"/>
  <c r="J1408"/>
  <c r="BK1386"/>
  <c r="BK1301"/>
  <c r="J1262"/>
  <c r="BK1163"/>
  <c r="BK1147"/>
  <c r="J1092"/>
  <c r="BK1022"/>
  <c r="J1006"/>
  <c r="J819"/>
  <c r="BK712"/>
  <c r="BK700"/>
  <c r="BK680"/>
  <c r="BK634"/>
  <c r="J612"/>
  <c r="J589"/>
  <c r="J499"/>
  <c r="J486"/>
  <c r="J445"/>
  <c r="J422"/>
  <c r="J401"/>
  <c r="J338"/>
  <c r="J317"/>
  <c r="J285"/>
  <c r="BK199"/>
  <c r="J154"/>
  <c r="J121"/>
  <c i="3" r="J162"/>
  <c r="J160"/>
  <c r="J151"/>
  <c r="BK150"/>
  <c r="J148"/>
  <c r="BK141"/>
  <c r="BK138"/>
  <c r="BK135"/>
  <c r="BK131"/>
  <c r="J123"/>
  <c r="BK119"/>
  <c r="J113"/>
  <c r="J105"/>
  <c r="J97"/>
  <c r="BK163"/>
  <c r="BK159"/>
  <c r="BK153"/>
  <c r="BK149"/>
  <c r="J143"/>
  <c r="BK139"/>
  <c r="J135"/>
  <c r="J132"/>
  <c r="BK128"/>
  <c r="J126"/>
  <c r="J116"/>
  <c r="BK107"/>
  <c r="J101"/>
  <c r="BK91"/>
  <c i="4" r="J93"/>
  <c r="J90"/>
  <c r="J87"/>
  <c r="BK93"/>
  <c r="J84"/>
  <c i="5" r="J154"/>
  <c r="BK152"/>
  <c r="BK148"/>
  <c r="BK144"/>
  <c r="BK141"/>
  <c r="BK137"/>
  <c r="J129"/>
  <c r="BK126"/>
  <c r="BK121"/>
  <c r="BK118"/>
  <c r="BK114"/>
  <c r="BK109"/>
  <c r="BK103"/>
  <c r="J97"/>
  <c r="J95"/>
  <c r="J90"/>
  <c r="J157"/>
  <c r="BK153"/>
  <c r="BK149"/>
  <c r="BK143"/>
  <c r="J139"/>
  <c r="J137"/>
  <c r="BK132"/>
  <c r="BK130"/>
  <c r="J125"/>
  <c r="J121"/>
  <c r="J118"/>
  <c r="J116"/>
  <c r="J114"/>
  <c r="BK112"/>
  <c r="J110"/>
  <c r="J108"/>
  <c r="BK105"/>
  <c r="J103"/>
  <c r="BK101"/>
  <c r="J101"/>
  <c r="BK99"/>
  <c r="BK96"/>
  <c r="J94"/>
  <c r="BK89"/>
  <c r="BK88"/>
  <c i="6" r="J197"/>
  <c r="BK195"/>
  <c r="J193"/>
  <c r="BK191"/>
  <c r="J188"/>
  <c r="J187"/>
  <c r="J185"/>
  <c r="J183"/>
  <c r="BK181"/>
  <c r="J179"/>
  <c r="BK177"/>
  <c r="J174"/>
  <c r="BK173"/>
  <c r="J171"/>
  <c r="BK169"/>
  <c r="BK167"/>
  <c r="J165"/>
  <c r="J161"/>
  <c r="J157"/>
  <c r="BK156"/>
  <c r="J153"/>
  <c r="J150"/>
  <c r="BK148"/>
  <c r="J146"/>
  <c r="BK143"/>
  <c r="J142"/>
  <c r="BK140"/>
  <c r="BK138"/>
  <c r="J136"/>
  <c r="BK134"/>
  <c r="J132"/>
  <c r="BK129"/>
  <c r="J128"/>
  <c r="J126"/>
  <c r="J124"/>
  <c r="BK119"/>
  <c r="J117"/>
  <c r="J115"/>
  <c r="BK112"/>
  <c r="BK110"/>
  <c r="BK108"/>
  <c r="J106"/>
  <c r="BK105"/>
  <c r="BK103"/>
  <c r="J99"/>
  <c r="BK98"/>
  <c r="BK96"/>
  <c r="J94"/>
  <c r="BK92"/>
  <c r="BK89"/>
  <c r="BK196"/>
  <c r="J149"/>
  <c r="BK146"/>
  <c r="J144"/>
  <c r="BK142"/>
  <c r="J140"/>
  <c r="J139"/>
  <c r="BK136"/>
  <c r="J134"/>
  <c r="BK132"/>
  <c r="J130"/>
  <c r="BK128"/>
  <c r="BK126"/>
  <c r="J125"/>
  <c r="J123"/>
  <c r="J122"/>
  <c r="J119"/>
  <c r="BK117"/>
  <c r="BK115"/>
  <c r="J113"/>
  <c r="J112"/>
  <c r="J109"/>
  <c r="J107"/>
  <c r="J105"/>
  <c r="J103"/>
  <c r="J100"/>
  <c r="BK99"/>
  <c r="J96"/>
  <c r="BK94"/>
  <c r="J92"/>
  <c r="J89"/>
  <c i="7" r="J111"/>
  <c r="J110"/>
  <c r="J107"/>
  <c r="BK101"/>
  <c r="BK95"/>
  <c r="J86"/>
  <c r="J105"/>
  <c r="J101"/>
  <c r="BK98"/>
  <c r="J95"/>
  <c r="BK86"/>
  <c i="2" r="J2799"/>
  <c r="J2796"/>
  <c r="BK2778"/>
  <c r="BK2751"/>
  <c r="BK2749"/>
  <c r="J2746"/>
  <c r="J2742"/>
  <c r="J2719"/>
  <c r="J2699"/>
  <c r="J2692"/>
  <c r="J2687"/>
  <c r="BK2639"/>
  <c r="BK2619"/>
  <c r="BK2603"/>
  <c r="BK2591"/>
  <c r="BK2578"/>
  <c r="J2560"/>
  <c r="J2546"/>
  <c r="J2537"/>
  <c r="J2518"/>
  <c r="BK2478"/>
  <c r="J2421"/>
  <c r="BK2365"/>
  <c r="J2298"/>
  <c r="J2269"/>
  <c r="BK2255"/>
  <c r="BK2246"/>
  <c r="J2240"/>
  <c r="BK2229"/>
  <c r="J2209"/>
  <c r="BK2198"/>
  <c r="J2175"/>
  <c r="J2161"/>
  <c r="J2153"/>
  <c r="BK2144"/>
  <c r="BK2128"/>
  <c r="BK2118"/>
  <c r="BK2106"/>
  <c r="BK2074"/>
  <c r="J2044"/>
  <c r="J2021"/>
  <c r="J2004"/>
  <c r="BK1982"/>
  <c r="BK1968"/>
  <c r="BK1945"/>
  <c r="J1928"/>
  <c r="J1896"/>
  <c r="BK1876"/>
  <c r="BK1871"/>
  <c r="BK1846"/>
  <c r="BK1819"/>
  <c r="J1809"/>
  <c r="BK1793"/>
  <c r="J1781"/>
  <c r="BK1755"/>
  <c r="BK1749"/>
  <c r="BK1736"/>
  <c r="J1718"/>
  <c r="J1709"/>
  <c r="J1688"/>
  <c r="BK1664"/>
  <c r="BK1640"/>
  <c r="J1627"/>
  <c r="J1606"/>
  <c r="BK1564"/>
  <c r="J1545"/>
  <c r="J1506"/>
  <c r="BK1473"/>
  <c r="J1438"/>
  <c r="J1419"/>
  <c r="BK1408"/>
  <c r="BK1344"/>
  <c r="J1280"/>
  <c r="J1213"/>
  <c r="BK1156"/>
  <c r="J1141"/>
  <c r="BK1092"/>
  <c r="J1022"/>
  <c r="J990"/>
  <c r="BK976"/>
  <c r="BK937"/>
  <c r="J712"/>
  <c r="BK695"/>
  <c r="J652"/>
  <c r="J625"/>
  <c r="BK589"/>
  <c r="J538"/>
  <c r="BK493"/>
  <c r="BK459"/>
  <c r="J433"/>
  <c r="BK418"/>
  <c r="BK382"/>
  <c r="BK317"/>
  <c r="BK285"/>
  <c r="BK236"/>
  <c r="J176"/>
  <c r="BK121"/>
  <c r="J2778"/>
  <c r="BK2661"/>
  <c r="BK2625"/>
  <c r="J2606"/>
  <c r="BK2595"/>
  <c r="J2578"/>
  <c r="BK2560"/>
  <c r="BK2546"/>
  <c r="J2539"/>
  <c r="J2530"/>
  <c r="BK2492"/>
  <c r="J2451"/>
  <c r="BK2398"/>
  <c r="BK2352"/>
  <c r="BK2298"/>
  <c r="BK2265"/>
  <c r="J2259"/>
  <c r="J2246"/>
  <c r="BK2240"/>
  <c r="J2229"/>
  <c r="BK2209"/>
  <c r="J2178"/>
  <c r="BK2165"/>
  <c r="J2154"/>
  <c r="BK2150"/>
  <c r="J2132"/>
  <c r="BK2119"/>
  <c r="BK2109"/>
  <c r="BK2090"/>
  <c r="J2074"/>
  <c r="BK2044"/>
  <c r="BK2021"/>
  <c r="BK2004"/>
  <c r="J1982"/>
  <c r="J1968"/>
  <c r="BK1949"/>
  <c r="BK1928"/>
  <c r="BK1896"/>
  <c r="J1874"/>
  <c r="J1846"/>
  <c r="J1819"/>
  <c r="BK1812"/>
  <c r="J1795"/>
  <c r="BK1784"/>
  <c r="J1760"/>
  <c r="J1749"/>
  <c r="BK1738"/>
  <c r="BK1724"/>
  <c r="BK1709"/>
  <c r="BK1693"/>
  <c r="BK1674"/>
  <c r="BK1652"/>
  <c r="BK1631"/>
  <c r="BK1606"/>
  <c r="J1567"/>
  <c r="J1547"/>
  <c r="J1498"/>
  <c r="J1468"/>
  <c r="BK1433"/>
  <c r="BK1413"/>
  <c r="J1397"/>
  <c r="BK1309"/>
  <c r="J1275"/>
  <c r="J1181"/>
  <c r="BK1151"/>
  <c r="BK1097"/>
  <c r="J1055"/>
  <c r="BK998"/>
  <c r="J965"/>
  <c r="BK707"/>
  <c r="J699"/>
  <c r="BK666"/>
  <c r="J629"/>
  <c r="J607"/>
  <c r="BK580"/>
  <c r="J525"/>
  <c r="BK479"/>
  <c r="BK437"/>
  <c r="J420"/>
  <c r="J394"/>
  <c r="J331"/>
  <c r="J312"/>
  <c r="J270"/>
  <c r="BK232"/>
  <c r="J164"/>
  <c i="1" r="AS54"/>
  <c i="3" r="BK142"/>
  <c r="J139"/>
  <c r="BK132"/>
  <c r="BK126"/>
  <c r="BK121"/>
  <c r="BK116"/>
  <c r="BK111"/>
  <c r="J107"/>
  <c r="BK99"/>
  <c r="BK160"/>
  <c r="BK154"/>
  <c r="BK148"/>
  <c r="BK144"/>
  <c r="BK140"/>
  <c r="J138"/>
  <c r="J131"/>
  <c r="J127"/>
  <c r="BK123"/>
  <c r="J115"/>
  <c r="BK109"/>
  <c r="J99"/>
  <c r="BK95"/>
  <c i="4" r="J91"/>
  <c r="BK87"/>
  <c r="BK84"/>
  <c r="J88"/>
  <c i="5" r="BK157"/>
  <c r="J155"/>
  <c r="J151"/>
  <c r="J147"/>
  <c r="J143"/>
  <c r="BK138"/>
  <c r="BK134"/>
  <c r="J130"/>
  <c r="BK127"/>
  <c r="BK122"/>
  <c r="BK117"/>
  <c r="J113"/>
  <c r="BK110"/>
  <c r="J105"/>
  <c r="J99"/>
  <c r="J96"/>
  <c r="J89"/>
  <c r="J156"/>
  <c r="J152"/>
  <c r="J148"/>
  <c r="J144"/>
  <c r="J140"/>
  <c r="BK136"/>
  <c r="BK133"/>
  <c r="J128"/>
  <c i="2" r="BK2631"/>
  <c r="J2616"/>
  <c r="BK2601"/>
  <c r="BK2587"/>
  <c r="J2575"/>
  <c r="J2555"/>
  <c r="J2541"/>
  <c r="BK2536"/>
  <c r="BK2505"/>
  <c r="BK2465"/>
  <c r="J2437"/>
  <c r="J2411"/>
  <c r="J2352"/>
  <c r="J2267"/>
  <c r="BK2259"/>
  <c r="BK2247"/>
  <c r="J2241"/>
  <c r="BK2235"/>
  <c r="J2227"/>
  <c r="J2189"/>
  <c r="BK2172"/>
  <c r="J2159"/>
  <c r="BK2152"/>
  <c r="BK2142"/>
  <c r="BK2132"/>
  <c r="J2119"/>
  <c r="J2109"/>
  <c r="J2090"/>
  <c r="BK2076"/>
  <c r="J2049"/>
  <c r="J2035"/>
  <c r="BK2019"/>
  <c r="J1985"/>
  <c r="J1970"/>
  <c r="BK1951"/>
  <c r="J1930"/>
  <c r="J1886"/>
  <c r="BK1874"/>
  <c r="BK1830"/>
  <c r="BK1818"/>
  <c r="J1812"/>
  <c r="BK1795"/>
  <c r="BK1790"/>
  <c r="J1778"/>
  <c r="BK1750"/>
  <c r="J1738"/>
  <c r="J1724"/>
  <c r="BK1704"/>
  <c r="J1689"/>
  <c r="BK1669"/>
  <c r="J1647"/>
  <c r="J1629"/>
  <c r="J1599"/>
  <c r="BK1567"/>
  <c r="BK1547"/>
  <c r="J1512"/>
  <c r="BK1498"/>
  <c r="J1451"/>
  <c r="BK1424"/>
  <c r="BK1405"/>
  <c r="BK1367"/>
  <c r="BK1296"/>
  <c r="J1243"/>
  <c r="BK1160"/>
  <c r="J1145"/>
  <c r="BK1084"/>
  <c r="BK1014"/>
  <c r="J988"/>
  <c r="BK965"/>
  <c r="J960"/>
  <c r="BK699"/>
  <c r="J666"/>
  <c r="BK629"/>
  <c r="BK607"/>
  <c r="J580"/>
  <c r="J545"/>
  <c r="BK518"/>
  <c r="BK486"/>
  <c r="BK445"/>
  <c r="BK420"/>
  <c r="BK394"/>
  <c r="BK366"/>
  <c r="BK331"/>
  <c r="BK312"/>
  <c r="J251"/>
  <c r="BK183"/>
  <c r="BK126"/>
  <c r="BK2793"/>
  <c r="J2774"/>
  <c r="BK2746"/>
  <c r="BK2628"/>
  <c r="J2613"/>
  <c r="J2598"/>
  <c r="BK2584"/>
  <c r="BK2563"/>
  <c r="BK2550"/>
  <c r="BK2541"/>
  <c r="BK2537"/>
  <c r="J2505"/>
  <c r="J2491"/>
  <c r="BK2411"/>
  <c r="J2340"/>
  <c r="J2311"/>
  <c r="BK2267"/>
  <c r="J2255"/>
  <c r="J2247"/>
  <c r="BK2241"/>
  <c r="J2235"/>
  <c r="BK2215"/>
  <c r="BK2189"/>
  <c r="BK2175"/>
  <c r="BK2161"/>
  <c r="BK2155"/>
  <c r="BK2151"/>
  <c r="J2138"/>
  <c r="BK2120"/>
  <c r="BK2114"/>
  <c r="J2098"/>
  <c r="J2076"/>
  <c r="BK2039"/>
  <c r="J2019"/>
  <c r="J1995"/>
  <c r="BK1978"/>
  <c r="BK1963"/>
  <c r="J1949"/>
  <c r="BK1941"/>
  <c r="BK1886"/>
  <c r="J1871"/>
  <c r="J1830"/>
  <c r="J1818"/>
  <c r="BK1809"/>
  <c r="J1793"/>
  <c r="BK1788"/>
  <c r="J1755"/>
  <c r="BK1744"/>
  <c r="J1730"/>
  <c r="J1713"/>
  <c r="J1697"/>
  <c r="BK1689"/>
  <c r="J1669"/>
  <c r="BK1647"/>
  <c r="BK1629"/>
  <c r="BK1599"/>
  <c r="BK1580"/>
  <c r="BK1549"/>
  <c r="BK1545"/>
  <c r="J1473"/>
  <c r="BK1438"/>
  <c r="BK1419"/>
  <c r="BK1401"/>
  <c r="J1344"/>
  <c r="BK1280"/>
  <c r="BK1213"/>
  <c r="J1156"/>
  <c r="BK1141"/>
  <c r="BK1058"/>
  <c r="BK990"/>
  <c r="J976"/>
  <c r="J937"/>
  <c r="J695"/>
  <c r="BK652"/>
  <c r="BK625"/>
  <c r="J602"/>
  <c r="BK566"/>
  <c r="BK538"/>
  <c r="J518"/>
  <c r="J468"/>
  <c r="BK433"/>
  <c r="J418"/>
  <c r="J382"/>
  <c r="J329"/>
  <c r="J310"/>
  <c r="J236"/>
  <c r="BK176"/>
  <c i="3" r="J163"/>
  <c r="BK161"/>
  <c r="J159"/>
  <c r="BK156"/>
  <c r="J154"/>
  <c r="BK143"/>
  <c r="J140"/>
  <c r="BK136"/>
  <c r="J133"/>
  <c r="BK129"/>
  <c r="BK127"/>
  <c r="J125"/>
  <c r="BK115"/>
  <c r="J109"/>
  <c r="BK101"/>
  <c r="J91"/>
  <c r="J161"/>
  <c r="BK155"/>
  <c r="BK151"/>
  <c r="BK145"/>
  <c r="J142"/>
  <c r="BK137"/>
  <c r="J134"/>
  <c r="BK130"/>
  <c r="J124"/>
  <c r="J121"/>
  <c r="BK114"/>
  <c r="J111"/>
  <c r="J103"/>
  <c r="BK97"/>
  <c i="4" r="BK91"/>
  <c r="BK88"/>
  <c r="J85"/>
  <c r="J92"/>
  <c r="BK89"/>
  <c r="J86"/>
  <c i="5" r="BK156"/>
  <c r="BK150"/>
  <c r="J146"/>
  <c r="J142"/>
  <c r="BK139"/>
  <c r="J135"/>
  <c r="J133"/>
  <c r="J131"/>
  <c r="J119"/>
  <c r="BK116"/>
  <c r="J112"/>
  <c r="BK107"/>
  <c r="BK106"/>
  <c r="BK100"/>
  <c r="BK93"/>
  <c r="J88"/>
  <c r="BK155"/>
  <c r="BK151"/>
  <c r="BK147"/>
  <c r="J145"/>
  <c r="J141"/>
  <c r="J134"/>
  <c r="BK131"/>
  <c r="J126"/>
  <c r="J122"/>
  <c r="BK120"/>
  <c r="BK119"/>
  <c r="J117"/>
  <c r="BK115"/>
  <c r="BK113"/>
  <c r="BK111"/>
  <c r="J109"/>
  <c r="J107"/>
  <c r="J106"/>
  <c r="BK102"/>
  <c r="J100"/>
  <c r="BK97"/>
  <c r="BK95"/>
  <c r="J93"/>
  <c r="BK91"/>
  <c r="BK90"/>
  <c r="J87"/>
  <c i="6" r="J196"/>
  <c r="J194"/>
  <c r="J192"/>
  <c r="J190"/>
  <c r="BK189"/>
  <c r="BK186"/>
  <c r="BK184"/>
  <c r="BK182"/>
  <c r="J180"/>
  <c r="BK178"/>
  <c r="J176"/>
  <c r="BK175"/>
  <c r="BK172"/>
  <c r="BK170"/>
  <c r="J168"/>
  <c r="J166"/>
  <c r="BK162"/>
  <c r="J160"/>
  <c r="BK158"/>
  <c r="BK154"/>
  <c r="BK152"/>
  <c r="BK149"/>
  <c r="J147"/>
  <c r="BK145"/>
  <c r="BK144"/>
  <c r="BK141"/>
  <c r="BK139"/>
  <c r="BK137"/>
  <c r="J135"/>
  <c r="BK133"/>
  <c r="BK131"/>
  <c r="BK130"/>
  <c r="J127"/>
  <c r="BK125"/>
  <c r="J120"/>
  <c r="J118"/>
  <c r="J116"/>
  <c r="BK114"/>
  <c r="BK113"/>
  <c r="BK111"/>
  <c r="BK109"/>
  <c r="BK107"/>
  <c r="J104"/>
  <c r="J102"/>
  <c r="BK100"/>
  <c r="BK97"/>
  <c r="J95"/>
  <c r="J93"/>
  <c r="BK90"/>
  <c r="BK197"/>
  <c r="J195"/>
  <c r="BK194"/>
  <c r="BK193"/>
  <c r="BK192"/>
  <c r="J191"/>
  <c r="BK190"/>
  <c r="J189"/>
  <c r="BK188"/>
  <c r="BK187"/>
  <c r="J186"/>
  <c r="BK185"/>
  <c r="J184"/>
  <c r="BK183"/>
  <c r="J182"/>
  <c r="J181"/>
  <c r="BK180"/>
  <c r="BK179"/>
  <c r="J178"/>
  <c r="J177"/>
  <c r="BK176"/>
  <c r="J175"/>
  <c r="BK174"/>
  <c r="J173"/>
  <c r="J172"/>
  <c r="BK171"/>
  <c r="J170"/>
  <c r="J169"/>
  <c r="BK168"/>
  <c r="J167"/>
  <c r="BK166"/>
  <c r="BK165"/>
  <c r="J162"/>
  <c r="BK161"/>
  <c r="BK160"/>
  <c r="J158"/>
  <c r="BK157"/>
  <c r="J156"/>
  <c r="J154"/>
  <c r="BK153"/>
  <c r="J152"/>
  <c r="BK151"/>
  <c r="J151"/>
  <c r="BK150"/>
  <c r="J148"/>
  <c r="BK147"/>
  <c r="J145"/>
  <c r="J143"/>
  <c r="J141"/>
  <c r="J138"/>
  <c r="J137"/>
  <c r="BK135"/>
  <c r="J133"/>
  <c r="J131"/>
  <c r="J129"/>
  <c r="BK127"/>
  <c r="BK124"/>
  <c r="BK123"/>
  <c r="BK122"/>
  <c r="BK120"/>
  <c r="BK118"/>
  <c r="BK116"/>
  <c r="J114"/>
  <c r="J111"/>
  <c r="J110"/>
  <c r="J108"/>
  <c r="BK106"/>
  <c r="BK104"/>
  <c r="BK102"/>
  <c r="J98"/>
  <c r="J97"/>
  <c r="BK95"/>
  <c r="BK93"/>
  <c r="J90"/>
  <c i="7" r="BK111"/>
  <c r="BK110"/>
  <c r="BK105"/>
  <c r="J102"/>
  <c r="J99"/>
  <c r="J90"/>
  <c r="BK107"/>
  <c r="BK102"/>
  <c r="BK99"/>
  <c r="J98"/>
  <c r="BK90"/>
  <c i="2" r="BK2799"/>
  <c r="BK2796"/>
  <c r="J2793"/>
  <c r="BK2774"/>
  <c r="J2749"/>
  <c r="BK2742"/>
  <c r="BK2719"/>
  <c r="BK2699"/>
  <c r="BK2692"/>
  <c r="BK2689"/>
  <c r="J2661"/>
  <c r="J2628"/>
  <c r="BK2613"/>
  <c r="BK2598"/>
  <c r="J2584"/>
  <c r="BK2571"/>
  <c r="J2552"/>
  <c r="BK2544"/>
  <c r="J2540"/>
  <c r="BK2531"/>
  <c r="J2492"/>
  <c r="BK2451"/>
  <c r="J2398"/>
  <c r="BK2340"/>
  <c r="J2265"/>
  <c r="BK2261"/>
  <c r="J2249"/>
  <c r="J2243"/>
  <c r="J2237"/>
  <c r="J2223"/>
  <c r="BK2186"/>
  <c r="BK2169"/>
  <c r="J2155"/>
  <c r="J2151"/>
  <c r="BK2138"/>
  <c r="J2120"/>
  <c r="J2114"/>
  <c r="BK2098"/>
  <c r="BK2085"/>
  <c r="J2058"/>
  <c r="J2037"/>
  <c r="BK2014"/>
  <c r="BK1993"/>
  <c r="BK1971"/>
  <c r="J1953"/>
  <c r="J1937"/>
  <c r="J1869"/>
  <c r="J1826"/>
  <c r="J1813"/>
  <c r="BK1804"/>
  <c r="J1788"/>
  <c r="BK1765"/>
  <c r="BK1751"/>
  <c r="BK1742"/>
  <c r="BK1734"/>
  <c r="BK1713"/>
  <c r="BK1700"/>
  <c r="J1693"/>
  <c r="J1674"/>
  <c r="J1652"/>
  <c r="J1631"/>
  <c r="J1595"/>
  <c r="J1580"/>
  <c r="J1549"/>
  <c r="J1541"/>
  <c r="BK1480"/>
  <c r="J1466"/>
  <c r="J1428"/>
  <c r="J1401"/>
  <c r="J1386"/>
  <c r="J1301"/>
  <c r="BK1262"/>
  <c r="J1163"/>
  <c r="J1147"/>
  <c r="J1058"/>
  <c r="BK1006"/>
  <c r="BK981"/>
  <c r="BK960"/>
  <c r="BK819"/>
  <c r="J700"/>
  <c r="J680"/>
  <c r="J634"/>
  <c r="BK612"/>
  <c r="BK602"/>
  <c r="J566"/>
  <c r="J504"/>
  <c r="J479"/>
  <c r="J437"/>
  <c r="BK422"/>
  <c r="BK401"/>
  <c r="J370"/>
  <c r="J366"/>
  <c r="BK338"/>
  <c r="BK329"/>
  <c r="BK310"/>
  <c r="BK251"/>
  <c r="J199"/>
  <c r="BK154"/>
  <c r="J116"/>
  <c r="J2751"/>
  <c r="J2631"/>
  <c r="BK2616"/>
  <c r="J2601"/>
  <c r="J2587"/>
  <c r="J2571"/>
  <c r="BK2552"/>
  <c r="J2544"/>
  <c r="J2536"/>
  <c r="BK2518"/>
  <c r="J2478"/>
  <c r="BK2421"/>
  <c r="J2384"/>
  <c r="BK2327"/>
  <c r="BK2269"/>
  <c r="BK2263"/>
  <c r="BK2249"/>
  <c r="BK2243"/>
  <c r="BK2237"/>
  <c r="BK2223"/>
  <c r="J2198"/>
  <c r="J2172"/>
  <c r="BK2159"/>
  <c r="J2152"/>
  <c r="J2142"/>
  <c r="BK2124"/>
  <c r="J2117"/>
  <c r="J2099"/>
  <c r="J2078"/>
  <c r="BK2058"/>
  <c r="BK2037"/>
  <c r="J2014"/>
  <c r="J1993"/>
  <c r="J1971"/>
  <c r="BK1953"/>
  <c r="J1945"/>
  <c r="BK1937"/>
  <c r="J1880"/>
  <c r="BK1869"/>
  <c r="BK1826"/>
  <c r="BK1815"/>
  <c r="J1807"/>
  <c r="J1790"/>
  <c r="BK1778"/>
  <c r="BK1752"/>
  <c r="J1742"/>
  <c r="J1734"/>
  <c r="J1715"/>
  <c r="J1700"/>
  <c r="BK1688"/>
  <c r="J1664"/>
  <c r="J1640"/>
  <c r="BK1627"/>
  <c r="BK1586"/>
  <c r="BK1562"/>
  <c r="BK1512"/>
  <c r="BK1475"/>
  <c r="BK1451"/>
  <c r="J1424"/>
  <c r="J1405"/>
  <c r="J1367"/>
  <c r="J1296"/>
  <c r="BK1243"/>
  <c r="J1160"/>
  <c r="BK1145"/>
  <c r="J1084"/>
  <c r="J1014"/>
  <c r="BK988"/>
  <c r="J924"/>
  <c r="BK714"/>
  <c r="BK687"/>
  <c r="J637"/>
  <c r="J617"/>
  <c r="J596"/>
  <c r="BK545"/>
  <c r="BK504"/>
  <c r="J493"/>
  <c r="J459"/>
  <c r="J427"/>
  <c r="BK416"/>
  <c r="J351"/>
  <c r="J323"/>
  <c r="J294"/>
  <c r="J183"/>
  <c r="J126"/>
  <c i="3" r="J155"/>
  <c r="J153"/>
  <c r="J149"/>
  <c r="J145"/>
  <c r="J144"/>
  <c r="J141"/>
  <c r="J137"/>
  <c r="BK134"/>
  <c r="J130"/>
  <c r="J128"/>
  <c r="BK124"/>
  <c r="J114"/>
  <c r="BK103"/>
  <c r="J95"/>
  <c r="J89"/>
  <c r="BK162"/>
  <c r="J156"/>
  <c r="J150"/>
  <c r="J136"/>
  <c r="BK133"/>
  <c r="J129"/>
  <c r="BK125"/>
  <c r="J119"/>
  <c r="BK113"/>
  <c r="BK105"/>
  <c r="BK89"/>
  <c i="4" r="BK92"/>
  <c r="J89"/>
  <c r="BK86"/>
  <c r="BK90"/>
  <c r="BK85"/>
  <c i="5" r="J153"/>
  <c r="J149"/>
  <c r="BK145"/>
  <c r="BK140"/>
  <c r="J136"/>
  <c r="J132"/>
  <c r="BK128"/>
  <c r="BK125"/>
  <c r="J120"/>
  <c r="J115"/>
  <c r="J111"/>
  <c r="BK108"/>
  <c r="J102"/>
  <c r="BK94"/>
  <c r="J91"/>
  <c r="BK87"/>
  <c r="BK154"/>
  <c r="J150"/>
  <c r="BK146"/>
  <c r="BK142"/>
  <c r="J138"/>
  <c r="BK135"/>
  <c r="BK129"/>
  <c r="J127"/>
  <c i="2" l="1" r="P115"/>
  <c r="T115"/>
  <c r="P182"/>
  <c r="R182"/>
  <c r="BK337"/>
  <c r="J337"/>
  <c r="J63"/>
  <c r="R337"/>
  <c r="BK381"/>
  <c r="J381"/>
  <c r="J64"/>
  <c r="R381"/>
  <c r="BK498"/>
  <c r="J498"/>
  <c r="J65"/>
  <c r="R498"/>
  <c r="BK588"/>
  <c r="J588"/>
  <c r="J66"/>
  <c r="R588"/>
  <c r="BK711"/>
  <c r="T711"/>
  <c r="R1140"/>
  <c r="BK1159"/>
  <c r="J1159"/>
  <c r="J71"/>
  <c r="R1159"/>
  <c r="BK1511"/>
  <c r="J1511"/>
  <c r="J72"/>
  <c r="T1511"/>
  <c r="P1585"/>
  <c r="R1585"/>
  <c r="BK1639"/>
  <c r="J1639"/>
  <c r="J74"/>
  <c r="T1639"/>
  <c r="P1685"/>
  <c r="R1685"/>
  <c r="BK1717"/>
  <c r="J1717"/>
  <c r="J78"/>
  <c r="R1717"/>
  <c r="BK1743"/>
  <c r="J1743"/>
  <c r="J79"/>
  <c r="R1743"/>
  <c r="BK1754"/>
  <c r="J1754"/>
  <c r="J80"/>
  <c r="T1754"/>
  <c r="P1808"/>
  <c r="BK1814"/>
  <c r="J1814"/>
  <c r="J82"/>
  <c r="R1814"/>
  <c r="P2116"/>
  <c r="P1994"/>
  <c r="T2116"/>
  <c r="T1994"/>
  <c r="P2177"/>
  <c r="T2177"/>
  <c r="P2268"/>
  <c r="T2268"/>
  <c r="P2543"/>
  <c r="T2543"/>
  <c r="P2554"/>
  <c r="T2554"/>
  <c r="P2605"/>
  <c r="T2605"/>
  <c r="P2618"/>
  <c r="T2618"/>
  <c r="P2627"/>
  <c r="R2627"/>
  <c r="BK2748"/>
  <c r="J2748"/>
  <c r="J93"/>
  <c r="T2748"/>
  <c i="3" r="BK88"/>
  <c r="J88"/>
  <c r="J60"/>
  <c r="R88"/>
  <c r="P94"/>
  <c r="T94"/>
  <c r="BK118"/>
  <c r="J118"/>
  <c r="J64"/>
  <c r="T118"/>
  <c r="P147"/>
  <c r="R147"/>
  <c r="P158"/>
  <c r="T158"/>
  <c i="4" r="BK83"/>
  <c r="J83"/>
  <c r="J61"/>
  <c r="R83"/>
  <c r="R82"/>
  <c r="R81"/>
  <c i="5" r="BK86"/>
  <c r="J86"/>
  <c r="J60"/>
  <c r="R86"/>
  <c r="BK92"/>
  <c r="J92"/>
  <c r="J61"/>
  <c r="R92"/>
  <c r="BK98"/>
  <c r="J98"/>
  <c r="J62"/>
  <c r="R98"/>
  <c r="T98"/>
  <c r="R104"/>
  <c r="P124"/>
  <c r="P123"/>
  <c r="R124"/>
  <c r="R123"/>
  <c i="6" r="P88"/>
  <c r="T88"/>
  <c r="P91"/>
  <c r="R91"/>
  <c r="BK121"/>
  <c r="J121"/>
  <c r="J63"/>
  <c r="R121"/>
  <c r="R101"/>
  <c r="BK155"/>
  <c r="J155"/>
  <c r="J64"/>
  <c r="R155"/>
  <c r="BK159"/>
  <c r="J159"/>
  <c r="J65"/>
  <c r="R159"/>
  <c r="BK164"/>
  <c r="J164"/>
  <c r="J67"/>
  <c r="T164"/>
  <c r="T163"/>
  <c i="7" r="P85"/>
  <c i="2" r="BK115"/>
  <c r="J115"/>
  <c r="J61"/>
  <c r="R115"/>
  <c r="BK182"/>
  <c r="J182"/>
  <c r="J62"/>
  <c r="T182"/>
  <c r="P337"/>
  <c r="T337"/>
  <c r="P381"/>
  <c r="T381"/>
  <c r="P498"/>
  <c r="T498"/>
  <c r="P588"/>
  <c r="T588"/>
  <c r="P711"/>
  <c r="R711"/>
  <c r="BK1140"/>
  <c r="J1140"/>
  <c r="J70"/>
  <c r="P1140"/>
  <c r="T1140"/>
  <c r="P1159"/>
  <c r="T1159"/>
  <c r="P1511"/>
  <c r="R1511"/>
  <c r="BK1585"/>
  <c r="J1585"/>
  <c r="J73"/>
  <c r="T1585"/>
  <c r="P1639"/>
  <c r="R1639"/>
  <c r="BK1685"/>
  <c r="J1685"/>
  <c r="J75"/>
  <c r="T1685"/>
  <c r="P1717"/>
  <c r="T1717"/>
  <c r="P1743"/>
  <c r="T1743"/>
  <c r="P1754"/>
  <c r="R1754"/>
  <c r="BK1808"/>
  <c r="J1808"/>
  <c r="J81"/>
  <c r="R1808"/>
  <c r="T1808"/>
  <c r="P1814"/>
  <c r="T1814"/>
  <c r="BK2116"/>
  <c r="J2116"/>
  <c r="J84"/>
  <c r="R2116"/>
  <c r="R1994"/>
  <c r="BK2177"/>
  <c r="J2177"/>
  <c r="J85"/>
  <c r="R2177"/>
  <c r="BK2268"/>
  <c r="J2268"/>
  <c r="J86"/>
  <c r="R2268"/>
  <c r="BK2543"/>
  <c r="J2543"/>
  <c r="J87"/>
  <c r="R2543"/>
  <c r="BK2554"/>
  <c r="J2554"/>
  <c r="J88"/>
  <c r="R2554"/>
  <c r="BK2605"/>
  <c r="J2605"/>
  <c r="J90"/>
  <c r="R2605"/>
  <c r="BK2618"/>
  <c r="J2618"/>
  <c r="J91"/>
  <c r="R2618"/>
  <c r="BK2627"/>
  <c r="J2627"/>
  <c r="J92"/>
  <c r="T2627"/>
  <c r="P2748"/>
  <c r="R2748"/>
  <c i="3" r="P88"/>
  <c r="T88"/>
  <c r="BK94"/>
  <c r="J94"/>
  <c r="J63"/>
  <c r="R94"/>
  <c r="P118"/>
  <c r="R118"/>
  <c r="BK147"/>
  <c r="J147"/>
  <c r="J65"/>
  <c r="T147"/>
  <c r="BK158"/>
  <c r="J158"/>
  <c r="J66"/>
  <c r="R158"/>
  <c i="4" r="P83"/>
  <c r="P82"/>
  <c r="P81"/>
  <c i="1" r="AU57"/>
  <c i="4" r="T83"/>
  <c r="T82"/>
  <c r="T81"/>
  <c i="5" r="P86"/>
  <c r="T86"/>
  <c r="P92"/>
  <c r="T92"/>
  <c r="P98"/>
  <c r="BK104"/>
  <c r="J104"/>
  <c r="J63"/>
  <c r="P104"/>
  <c r="T104"/>
  <c r="BK124"/>
  <c r="J124"/>
  <c r="J65"/>
  <c r="T124"/>
  <c r="T123"/>
  <c i="6" r="BK88"/>
  <c r="J88"/>
  <c r="J60"/>
  <c r="R88"/>
  <c r="BK91"/>
  <c r="J91"/>
  <c r="J61"/>
  <c r="T91"/>
  <c r="P121"/>
  <c r="P101"/>
  <c r="T121"/>
  <c r="T101"/>
  <c r="P155"/>
  <c r="T155"/>
  <c r="P159"/>
  <c r="T159"/>
  <c r="P164"/>
  <c r="P163"/>
  <c r="R164"/>
  <c r="R163"/>
  <c i="7" r="BK85"/>
  <c r="J85"/>
  <c r="J61"/>
  <c r="R85"/>
  <c r="T85"/>
  <c r="BK94"/>
  <c r="J94"/>
  <c r="J62"/>
  <c r="P94"/>
  <c r="R94"/>
  <c r="T94"/>
  <c r="BK104"/>
  <c r="J104"/>
  <c r="J63"/>
  <c r="P104"/>
  <c r="R104"/>
  <c r="T104"/>
  <c i="2" r="BK959"/>
  <c r="J959"/>
  <c r="J69"/>
  <c r="BK1714"/>
  <c r="J1714"/>
  <c r="J76"/>
  <c r="BK1994"/>
  <c r="J1994"/>
  <c r="J83"/>
  <c r="BK2602"/>
  <c r="J2602"/>
  <c r="J89"/>
  <c i="6" r="BK101"/>
  <c r="J101"/>
  <c r="J62"/>
  <c i="7" r="J52"/>
  <c r="F55"/>
  <c r="E73"/>
  <c r="BE86"/>
  <c r="BE90"/>
  <c r="BE98"/>
  <c r="BE99"/>
  <c r="BE101"/>
  <c r="BE105"/>
  <c r="BE95"/>
  <c r="BE102"/>
  <c r="BE107"/>
  <c r="BE110"/>
  <c r="BE111"/>
  <c i="6" r="F55"/>
  <c r="E77"/>
  <c r="BE92"/>
  <c r="BE94"/>
  <c r="BE95"/>
  <c r="BE98"/>
  <c r="BE99"/>
  <c r="BE103"/>
  <c r="BE105"/>
  <c r="BE112"/>
  <c r="BE114"/>
  <c r="BE115"/>
  <c r="BE117"/>
  <c r="BE119"/>
  <c r="BE120"/>
  <c r="BE123"/>
  <c r="BE125"/>
  <c r="BE126"/>
  <c r="BE127"/>
  <c r="BE129"/>
  <c r="BE131"/>
  <c r="BE133"/>
  <c r="BE140"/>
  <c r="BE143"/>
  <c r="BE145"/>
  <c r="BE146"/>
  <c r="BE149"/>
  <c r="BE153"/>
  <c r="BE154"/>
  <c r="BE156"/>
  <c r="BE158"/>
  <c r="BE160"/>
  <c r="BE162"/>
  <c r="BE167"/>
  <c r="BE168"/>
  <c r="BE169"/>
  <c r="BE170"/>
  <c r="BE173"/>
  <c r="BE175"/>
  <c r="BE176"/>
  <c r="BE178"/>
  <c r="BE179"/>
  <c r="BE182"/>
  <c r="BE184"/>
  <c r="BE185"/>
  <c r="BE186"/>
  <c r="BE187"/>
  <c r="BE189"/>
  <c r="BE191"/>
  <c r="BE192"/>
  <c r="BE193"/>
  <c r="BE194"/>
  <c r="BE196"/>
  <c r="BE197"/>
  <c r="J52"/>
  <c r="BE89"/>
  <c r="BE90"/>
  <c r="BE93"/>
  <c r="BE96"/>
  <c r="BE97"/>
  <c r="BE100"/>
  <c r="BE102"/>
  <c r="BE104"/>
  <c r="BE106"/>
  <c r="BE107"/>
  <c r="BE108"/>
  <c r="BE109"/>
  <c r="BE110"/>
  <c r="BE111"/>
  <c r="BE113"/>
  <c r="BE116"/>
  <c r="BE118"/>
  <c r="BE122"/>
  <c r="BE124"/>
  <c r="BE128"/>
  <c r="BE130"/>
  <c r="BE132"/>
  <c r="BE134"/>
  <c r="BE135"/>
  <c r="BE136"/>
  <c r="BE137"/>
  <c r="BE138"/>
  <c r="BE139"/>
  <c r="BE141"/>
  <c r="BE142"/>
  <c r="BE144"/>
  <c r="BE147"/>
  <c r="BE148"/>
  <c r="BE150"/>
  <c r="BE151"/>
  <c r="BE152"/>
  <c r="BE157"/>
  <c r="BE161"/>
  <c r="BE165"/>
  <c r="BE166"/>
  <c r="BE171"/>
  <c r="BE172"/>
  <c r="BE174"/>
  <c r="BE177"/>
  <c r="BE180"/>
  <c r="BE181"/>
  <c r="BE183"/>
  <c r="BE188"/>
  <c r="BE190"/>
  <c r="BE195"/>
  <c i="4" r="BK82"/>
  <c r="J82"/>
  <c r="J60"/>
  <c i="5" r="J52"/>
  <c r="F55"/>
  <c r="E75"/>
  <c r="BE87"/>
  <c r="BE89"/>
  <c r="BE91"/>
  <c r="BE94"/>
  <c r="BE95"/>
  <c r="BE97"/>
  <c r="BE99"/>
  <c r="BE100"/>
  <c r="BE103"/>
  <c r="BE110"/>
  <c r="BE111"/>
  <c r="BE112"/>
  <c r="BE114"/>
  <c r="BE115"/>
  <c r="BE118"/>
  <c r="BE119"/>
  <c r="BE120"/>
  <c r="BE122"/>
  <c r="BE125"/>
  <c r="BE128"/>
  <c r="BE129"/>
  <c r="BE131"/>
  <c r="BE132"/>
  <c r="BE134"/>
  <c r="BE135"/>
  <c r="BE138"/>
  <c r="BE141"/>
  <c r="BE142"/>
  <c r="BE145"/>
  <c r="BE146"/>
  <c r="BE148"/>
  <c r="BE150"/>
  <c r="BE152"/>
  <c r="BE153"/>
  <c r="BE154"/>
  <c r="BE156"/>
  <c r="BE157"/>
  <c r="BE88"/>
  <c r="BE90"/>
  <c r="BE93"/>
  <c r="BE96"/>
  <c r="BE101"/>
  <c r="BE102"/>
  <c r="BE105"/>
  <c r="BE106"/>
  <c r="BE107"/>
  <c r="BE108"/>
  <c r="BE109"/>
  <c r="BE113"/>
  <c r="BE116"/>
  <c r="BE117"/>
  <c r="BE121"/>
  <c r="BE126"/>
  <c r="BE127"/>
  <c r="BE130"/>
  <c r="BE133"/>
  <c r="BE136"/>
  <c r="BE137"/>
  <c r="BE139"/>
  <c r="BE140"/>
  <c r="BE143"/>
  <c r="BE144"/>
  <c r="BE147"/>
  <c r="BE149"/>
  <c r="BE151"/>
  <c r="BE155"/>
  <c i="4" r="E48"/>
  <c r="J52"/>
  <c r="F55"/>
  <c r="BE84"/>
  <c r="BE85"/>
  <c r="BE86"/>
  <c r="BE87"/>
  <c r="BE90"/>
  <c r="BE92"/>
  <c r="BE93"/>
  <c r="BE88"/>
  <c r="BE89"/>
  <c r="BE91"/>
  <c i="2" r="J711"/>
  <c r="J68"/>
  <c i="3" r="J81"/>
  <c r="BE89"/>
  <c r="BE91"/>
  <c r="BE97"/>
  <c r="BE105"/>
  <c r="BE111"/>
  <c r="BE113"/>
  <c r="BE116"/>
  <c r="BE121"/>
  <c r="BE124"/>
  <c r="BE127"/>
  <c r="BE128"/>
  <c r="BE129"/>
  <c r="BE132"/>
  <c r="BE134"/>
  <c r="BE136"/>
  <c r="BE137"/>
  <c r="BE138"/>
  <c r="BE140"/>
  <c r="BE141"/>
  <c r="BE145"/>
  <c r="BE148"/>
  <c r="BE150"/>
  <c r="BE151"/>
  <c r="BE154"/>
  <c r="BE155"/>
  <c r="BE159"/>
  <c r="BE161"/>
  <c r="BE163"/>
  <c r="E48"/>
  <c r="F55"/>
  <c r="BE95"/>
  <c r="BE99"/>
  <c r="BE101"/>
  <c r="BE103"/>
  <c r="BE107"/>
  <c r="BE109"/>
  <c r="BE114"/>
  <c r="BE115"/>
  <c r="BE119"/>
  <c r="BE123"/>
  <c r="BE125"/>
  <c r="BE126"/>
  <c r="BE130"/>
  <c r="BE131"/>
  <c r="BE133"/>
  <c r="BE135"/>
  <c r="BE139"/>
  <c r="BE142"/>
  <c r="BE143"/>
  <c r="BE144"/>
  <c r="BE149"/>
  <c r="BE153"/>
  <c r="BE156"/>
  <c r="BE160"/>
  <c r="BE162"/>
  <c i="2" r="E48"/>
  <c r="F55"/>
  <c r="BE154"/>
  <c r="BE164"/>
  <c r="BE183"/>
  <c r="BE199"/>
  <c r="BE236"/>
  <c r="BE251"/>
  <c r="BE285"/>
  <c r="BE310"/>
  <c r="BE317"/>
  <c r="BE329"/>
  <c r="BE331"/>
  <c r="BE338"/>
  <c r="BE351"/>
  <c r="BE401"/>
  <c r="BE427"/>
  <c r="BE433"/>
  <c r="BE445"/>
  <c r="BE468"/>
  <c r="BE493"/>
  <c r="BE504"/>
  <c r="BE525"/>
  <c r="BE538"/>
  <c r="BE566"/>
  <c r="BE580"/>
  <c r="BE602"/>
  <c r="BE617"/>
  <c r="BE625"/>
  <c r="BE629"/>
  <c r="BE652"/>
  <c r="BE699"/>
  <c r="BE700"/>
  <c r="BE714"/>
  <c r="BE937"/>
  <c r="BE960"/>
  <c r="BE976"/>
  <c r="BE981"/>
  <c r="BE990"/>
  <c r="BE998"/>
  <c r="BE1055"/>
  <c r="BE1058"/>
  <c r="BE1097"/>
  <c r="BE1145"/>
  <c r="BE1160"/>
  <c r="BE1213"/>
  <c r="BE1275"/>
  <c r="BE1280"/>
  <c r="BE1301"/>
  <c r="BE1309"/>
  <c r="BE1367"/>
  <c r="BE1397"/>
  <c r="BE1405"/>
  <c r="BE1413"/>
  <c r="BE1424"/>
  <c r="BE1438"/>
  <c r="BE1468"/>
  <c r="BE1480"/>
  <c r="BE1498"/>
  <c r="BE1547"/>
  <c r="BE1549"/>
  <c r="BE1564"/>
  <c r="BE1567"/>
  <c r="BE1586"/>
  <c r="BE1595"/>
  <c r="BE1599"/>
  <c r="BE1617"/>
  <c r="BE1627"/>
  <c r="BE1631"/>
  <c r="BE1640"/>
  <c r="BE1652"/>
  <c r="BE1658"/>
  <c r="BE1669"/>
  <c r="BE1674"/>
  <c r="BE1686"/>
  <c r="BE1689"/>
  <c r="BE1704"/>
  <c r="BE1713"/>
  <c r="BE1715"/>
  <c r="BE1730"/>
  <c r="BE1736"/>
  <c r="BE1744"/>
  <c r="BE1750"/>
  <c r="BE1752"/>
  <c r="BE1755"/>
  <c r="BE1760"/>
  <c r="BE1778"/>
  <c r="BE1781"/>
  <c r="BE1790"/>
  <c r="BE1804"/>
  <c r="BE1807"/>
  <c r="BE1812"/>
  <c r="BE1824"/>
  <c r="BE1846"/>
  <c r="BE1871"/>
  <c r="BE1874"/>
  <c r="BE1880"/>
  <c r="BE1886"/>
  <c r="BE1896"/>
  <c r="BE1928"/>
  <c r="BE1937"/>
  <c r="BE1941"/>
  <c r="BE1951"/>
  <c r="BE1953"/>
  <c r="BE1968"/>
  <c r="BE1971"/>
  <c r="BE1978"/>
  <c r="BE1982"/>
  <c r="BE1995"/>
  <c r="BE2019"/>
  <c r="BE2035"/>
  <c r="BE2037"/>
  <c r="BE2044"/>
  <c r="BE2058"/>
  <c r="BE2066"/>
  <c r="BE2074"/>
  <c r="BE2078"/>
  <c r="BE2085"/>
  <c r="BE2106"/>
  <c r="BE2117"/>
  <c r="BE2118"/>
  <c r="BE2119"/>
  <c r="BE2120"/>
  <c r="BE2124"/>
  <c r="BE2132"/>
  <c r="BE2142"/>
  <c r="BE2150"/>
  <c r="BE2152"/>
  <c r="BE2153"/>
  <c r="BE2154"/>
  <c r="BE2155"/>
  <c r="BE2172"/>
  <c r="BE2186"/>
  <c r="BE2198"/>
  <c r="BE2203"/>
  <c r="BE2215"/>
  <c r="BE2223"/>
  <c r="BE2235"/>
  <c r="BE2238"/>
  <c r="BE2240"/>
  <c r="BE2241"/>
  <c r="BE2246"/>
  <c r="BE2247"/>
  <c r="BE2249"/>
  <c r="BE2255"/>
  <c r="BE2263"/>
  <c r="BE2267"/>
  <c r="BE2269"/>
  <c r="BE2284"/>
  <c r="BE2311"/>
  <c r="BE2327"/>
  <c r="BE2352"/>
  <c r="BE2365"/>
  <c r="BE2398"/>
  <c r="BE2411"/>
  <c r="BE2451"/>
  <c r="BE2465"/>
  <c r="BE2491"/>
  <c r="BE2492"/>
  <c r="BE2536"/>
  <c r="BE2539"/>
  <c r="BE2545"/>
  <c r="BE2550"/>
  <c r="BE2552"/>
  <c r="BE2555"/>
  <c r="BE2571"/>
  <c r="BE2578"/>
  <c r="BE2591"/>
  <c r="BE2601"/>
  <c r="BE2603"/>
  <c r="BE2619"/>
  <c r="BE2625"/>
  <c r="BE2628"/>
  <c r="BE2639"/>
  <c r="BE2661"/>
  <c r="BE2742"/>
  <c r="BE2749"/>
  <c r="BE2751"/>
  <c r="BE2774"/>
  <c r="BE2799"/>
  <c r="J52"/>
  <c r="BE116"/>
  <c r="BE121"/>
  <c r="BE126"/>
  <c r="BE176"/>
  <c r="BE232"/>
  <c r="BE270"/>
  <c r="BE294"/>
  <c r="BE312"/>
  <c r="BE323"/>
  <c r="BE366"/>
  <c r="BE370"/>
  <c r="BE382"/>
  <c r="BE394"/>
  <c r="BE416"/>
  <c r="BE418"/>
  <c r="BE420"/>
  <c r="BE422"/>
  <c r="BE437"/>
  <c r="BE459"/>
  <c r="BE479"/>
  <c r="BE486"/>
  <c r="BE499"/>
  <c r="BE518"/>
  <c r="BE545"/>
  <c r="BE589"/>
  <c r="BE596"/>
  <c r="BE607"/>
  <c r="BE612"/>
  <c r="BE634"/>
  <c r="BE637"/>
  <c r="BE666"/>
  <c r="BE680"/>
  <c r="BE687"/>
  <c r="BE695"/>
  <c r="BE707"/>
  <c r="BE712"/>
  <c r="BE819"/>
  <c r="BE924"/>
  <c r="BE965"/>
  <c r="BE988"/>
  <c r="BE1006"/>
  <c r="BE1014"/>
  <c r="BE1022"/>
  <c r="BE1084"/>
  <c r="BE1092"/>
  <c r="BE1141"/>
  <c r="BE1147"/>
  <c r="BE1151"/>
  <c r="BE1156"/>
  <c r="BE1163"/>
  <c r="BE1181"/>
  <c r="BE1243"/>
  <c r="BE1262"/>
  <c r="BE1296"/>
  <c r="BE1344"/>
  <c r="BE1386"/>
  <c r="BE1401"/>
  <c r="BE1408"/>
  <c r="BE1419"/>
  <c r="BE1428"/>
  <c r="BE1433"/>
  <c r="BE1451"/>
  <c r="BE1466"/>
  <c r="BE1473"/>
  <c r="BE1475"/>
  <c r="BE1506"/>
  <c r="BE1512"/>
  <c r="BE1541"/>
  <c r="BE1545"/>
  <c r="BE1562"/>
  <c r="BE1580"/>
  <c r="BE1606"/>
  <c r="BE1629"/>
  <c r="BE1632"/>
  <c r="BE1647"/>
  <c r="BE1664"/>
  <c r="BE1688"/>
  <c r="BE1693"/>
  <c r="BE1697"/>
  <c r="BE1700"/>
  <c r="BE1709"/>
  <c r="BE1718"/>
  <c r="BE1724"/>
  <c r="BE1734"/>
  <c r="BE1738"/>
  <c r="BE1742"/>
  <c r="BE1749"/>
  <c r="BE1751"/>
  <c r="BE1765"/>
  <c r="BE1784"/>
  <c r="BE1788"/>
  <c r="BE1793"/>
  <c r="BE1795"/>
  <c r="BE1809"/>
  <c r="BE1813"/>
  <c r="BE1815"/>
  <c r="BE1818"/>
  <c r="BE1819"/>
  <c r="BE1826"/>
  <c r="BE1830"/>
  <c r="BE1861"/>
  <c r="BE1869"/>
  <c r="BE1876"/>
  <c r="BE1922"/>
  <c r="BE1930"/>
  <c r="BE1945"/>
  <c r="BE1949"/>
  <c r="BE1963"/>
  <c r="BE1970"/>
  <c r="BE1985"/>
  <c r="BE1993"/>
  <c r="BE2004"/>
  <c r="BE2009"/>
  <c r="BE2014"/>
  <c r="BE2021"/>
  <c r="BE2039"/>
  <c r="BE2049"/>
  <c r="BE2076"/>
  <c r="BE2090"/>
  <c r="BE2098"/>
  <c r="BE2099"/>
  <c r="BE2109"/>
  <c r="BE2114"/>
  <c r="BE2128"/>
  <c r="BE2138"/>
  <c r="BE2144"/>
  <c r="BE2151"/>
  <c r="BE2159"/>
  <c r="BE2161"/>
  <c r="BE2165"/>
  <c r="BE2169"/>
  <c r="BE2175"/>
  <c r="BE2178"/>
  <c r="BE2189"/>
  <c r="BE2209"/>
  <c r="BE2227"/>
  <c r="BE2229"/>
  <c r="BE2237"/>
  <c r="BE2243"/>
  <c r="BE2244"/>
  <c r="BE2252"/>
  <c r="BE2259"/>
  <c r="BE2261"/>
  <c r="BE2265"/>
  <c r="BE2298"/>
  <c r="BE2340"/>
  <c r="BE2384"/>
  <c r="BE2421"/>
  <c r="BE2437"/>
  <c r="BE2478"/>
  <c r="BE2505"/>
  <c r="BE2518"/>
  <c r="BE2530"/>
  <c r="BE2531"/>
  <c r="BE2537"/>
  <c r="BE2540"/>
  <c r="BE2541"/>
  <c r="BE2544"/>
  <c r="BE2546"/>
  <c r="BE2560"/>
  <c r="BE2563"/>
  <c r="BE2575"/>
  <c r="BE2584"/>
  <c r="BE2587"/>
  <c r="BE2595"/>
  <c r="BE2598"/>
  <c r="BE2606"/>
  <c r="BE2613"/>
  <c r="BE2616"/>
  <c r="BE2631"/>
  <c r="BE2687"/>
  <c r="BE2689"/>
  <c r="BE2692"/>
  <c r="BE2699"/>
  <c r="BE2719"/>
  <c r="BE2746"/>
  <c r="BE2778"/>
  <c r="BE2793"/>
  <c r="BE2796"/>
  <c r="F37"/>
  <c i="1" r="BD55"/>
  <c i="2" r="F35"/>
  <c i="1" r="BB55"/>
  <c i="3" r="F34"/>
  <c i="1" r="BA56"/>
  <c i="3" r="F35"/>
  <c i="1" r="BB56"/>
  <c i="3" r="J34"/>
  <c i="1" r="AW56"/>
  <c i="3" r="F36"/>
  <c i="1" r="BC56"/>
  <c i="4" r="F34"/>
  <c i="1" r="BA57"/>
  <c i="4" r="F37"/>
  <c i="1" r="BD57"/>
  <c i="5" r="F34"/>
  <c i="1" r="BA58"/>
  <c i="5" r="F37"/>
  <c i="1" r="BD58"/>
  <c i="6" r="J34"/>
  <c i="1" r="AW59"/>
  <c i="6" r="F36"/>
  <c i="1" r="BC59"/>
  <c i="7" r="F34"/>
  <c i="1" r="BA60"/>
  <c i="7" r="F35"/>
  <c i="1" r="BB60"/>
  <c i="7" r="F37"/>
  <c i="1" r="BD60"/>
  <c i="7" r="F36"/>
  <c i="1" r="BC60"/>
  <c i="2" r="F34"/>
  <c i="1" r="BA55"/>
  <c i="2" r="J34"/>
  <c i="1" r="AW55"/>
  <c i="2" r="F36"/>
  <c i="1" r="BC55"/>
  <c i="3" r="F37"/>
  <c i="1" r="BD56"/>
  <c i="4" r="J34"/>
  <c i="1" r="AW57"/>
  <c i="4" r="F35"/>
  <c i="1" r="BB57"/>
  <c i="4" r="F36"/>
  <c i="1" r="BC57"/>
  <c i="5" r="F35"/>
  <c i="1" r="BB58"/>
  <c i="5" r="J34"/>
  <c i="1" r="AW58"/>
  <c i="5" r="F36"/>
  <c i="1" r="BC58"/>
  <c i="6" r="F34"/>
  <c i="1" r="BA59"/>
  <c i="6" r="F37"/>
  <c i="1" r="BD59"/>
  <c i="6" r="F35"/>
  <c i="1" r="BB59"/>
  <c i="7" r="J34"/>
  <c i="1" r="AW60"/>
  <c i="2" l="1" r="T959"/>
  <c r="R959"/>
  <c r="P959"/>
  <c i="7" r="T84"/>
  <c r="T83"/>
  <c r="R84"/>
  <c r="R83"/>
  <c i="6" r="R87"/>
  <c i="5" r="T85"/>
  <c r="P85"/>
  <c i="1" r="AU58"/>
  <c i="3" r="T87"/>
  <c r="P87"/>
  <c i="1" r="AU56"/>
  <c i="2" r="T1716"/>
  <c r="P1716"/>
  <c r="R710"/>
  <c r="P710"/>
  <c r="R114"/>
  <c i="7" r="P84"/>
  <c r="P83"/>
  <c i="1" r="AU60"/>
  <c i="6" r="T87"/>
  <c r="P87"/>
  <c i="1" r="AU59"/>
  <c i="5" r="R85"/>
  <c i="3" r="R87"/>
  <c i="2" r="R1716"/>
  <c r="T710"/>
  <c r="BK710"/>
  <c r="J710"/>
  <c r="J67"/>
  <c r="T114"/>
  <c r="T113"/>
  <c r="P114"/>
  <c r="P113"/>
  <c i="1" r="AU55"/>
  <c i="3" r="BK87"/>
  <c r="J87"/>
  <c i="6" r="BK163"/>
  <c r="J163"/>
  <c r="J66"/>
  <c i="2" r="BK1716"/>
  <c r="J1716"/>
  <c r="J77"/>
  <c i="5" r="BK123"/>
  <c r="J123"/>
  <c r="J64"/>
  <c i="6" r="BK87"/>
  <c r="J87"/>
  <c i="7" r="BK84"/>
  <c r="J84"/>
  <c r="J60"/>
  <c i="4" r="BK81"/>
  <c r="J81"/>
  <c i="6" r="J30"/>
  <c i="1" r="AG59"/>
  <c i="2" r="J33"/>
  <c i="1" r="AV55"/>
  <c r="AT55"/>
  <c i="3" r="J33"/>
  <c i="1" r="AV56"/>
  <c r="AT56"/>
  <c i="4" r="F33"/>
  <c i="1" r="AZ57"/>
  <c i="4" r="J30"/>
  <c i="1" r="AG57"/>
  <c i="5" r="J33"/>
  <c i="1" r="AV58"/>
  <c r="AT58"/>
  <c i="6" r="F33"/>
  <c i="1" r="AZ59"/>
  <c i="7" r="F33"/>
  <c i="1" r="AZ60"/>
  <c r="BD54"/>
  <c r="W33"/>
  <c r="BA54"/>
  <c r="W30"/>
  <c i="3" r="J30"/>
  <c i="1" r="AG56"/>
  <c i="2" r="F33"/>
  <c i="1" r="AZ55"/>
  <c i="3" r="F33"/>
  <c i="1" r="AZ56"/>
  <c i="4" r="J33"/>
  <c i="1" r="AV57"/>
  <c r="AT57"/>
  <c i="5" r="F33"/>
  <c i="1" r="AZ58"/>
  <c i="6" r="J33"/>
  <c i="1" r="AV59"/>
  <c r="AT59"/>
  <c r="AN59"/>
  <c r="BB54"/>
  <c r="AX54"/>
  <c r="BC54"/>
  <c r="W32"/>
  <c i="7" r="J33"/>
  <c i="1" r="AV60"/>
  <c r="AT60"/>
  <c i="2" l="1" r="R113"/>
  <c i="5" r="BK85"/>
  <c r="J85"/>
  <c i="2" r="BK114"/>
  <c r="J114"/>
  <c r="J60"/>
  <c i="3" r="J59"/>
  <c i="6" r="J59"/>
  <c i="7" r="BK83"/>
  <c r="J83"/>
  <c i="6" r="J39"/>
  <c i="1" r="AN57"/>
  <c i="4" r="J59"/>
  <c r="J39"/>
  <c i="3" r="J39"/>
  <c i="1" r="AN56"/>
  <c r="AU54"/>
  <c r="AY54"/>
  <c r="AW54"/>
  <c r="AK30"/>
  <c i="5" r="J30"/>
  <c i="1" r="AG58"/>
  <c i="7" r="J30"/>
  <c i="1" r="AG60"/>
  <c r="AZ54"/>
  <c r="AV54"/>
  <c r="AK29"/>
  <c r="W31"/>
  <c i="5" l="1" r="J39"/>
  <c i="7" r="J39"/>
  <c r="J59"/>
  <c i="2" r="BK113"/>
  <c r="J113"/>
  <c r="J59"/>
  <c i="5" r="J59"/>
  <c i="1" r="AN58"/>
  <c r="AN60"/>
  <c r="W29"/>
  <c r="AT54"/>
  <c i="2" l="1" r="J30"/>
  <c i="1" r="AG55"/>
  <c r="AG54"/>
  <c r="AK26"/>
  <c r="AK35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<sst xmlns="http://schemas.openxmlformats.org/spreadsheetml/2006/main">
  <si>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</si>
  <si>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</si>
  <si>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</si>
  <si>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</si>
  <si>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</si>
  <si>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{72c04205-c34d-44bb-8cac-17e49dad523b}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</si>
  <si>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</si>
  <si>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</si>
  <si>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</si>
  <si>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</si>
  <si>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</si>
  <si>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</si>
  <si>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</si>
  <si>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</si>
  <si>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MR2023-1306(1)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</si>
  <si>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</si>
  <si>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</si>
  <si>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klubovny II verze</t>
  </si>
  <si>
    <t>KSO:</t>
  </si>
  <si>
    <t>801</t>
  </si>
  <si>
    <t>CC-CZ:</t>
  </si>
  <si>
    <t>12</t>
  </si>
  <si>
    <t>Místo:</t>
  </si>
  <si>
    <t xml:space="preserve">p.č.st5 K.ú Klášterní Hradisko </t>
  </si>
  <si>
    <t>Datum:</t>
  </si>
  <si>
    <t>20. 7. 2023</t>
  </si>
  <si>
    <t>CZ-CPV:</t>
  </si>
  <si>
    <t>45000000-7</t>
  </si>
  <si>
    <t>CZ-CPA:</t>
  </si>
  <si>
    <t>41</t>
  </si>
  <si>
    <t>Zadavatel:</t>
  </si>
  <si>
    <t>IČ:</t>
  </si>
  <si>
    <t/>
  </si>
  <si>
    <t>Junák -český skaut,4 středisko Mjr K. Haase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</si>
  <si>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</si>
  <si>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</si>
  <si>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</si>
  <si>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</si>
  <si>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</si>
  <si>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</si>
  <si>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</si>
  <si>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M. Radova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</si>
  <si>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</si>
  <si>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</si>
  <si>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</si>
  <si>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</si>
  <si>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</si>
  <si>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</si>
  <si>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</si>
  <si>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</si>
  <si>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</si>
  <si>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</si>
  <si>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</si>
  <si>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</si>
  <si>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</si>
  <si>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</si>
  <si>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</si>
  <si>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</si>
  <si>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</si>
  <si>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</si>
  <si>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</si>
  <si>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</si>
  <si>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</si>
  <si>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</si>
  <si>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</si>
  <si>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</si>
  <si>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</si>
  <si>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</si>
  <si>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</si>
  <si>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</si>
  <si>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</si>
  <si>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</si>
  <si>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</si>
  <si>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</si>
  <si>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</si>
  <si>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</si>
  <si>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</si>
  <si>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</si>
  <si>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</si>
  <si>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</si>
  <si>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</si>
  <si>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</si>
  <si>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</si>
  <si>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MR 2023-1306-1</t>
  </si>
  <si>
    <t>D.1.1 -D1.2. Rekonstrukce skautské klubovny Hradisko ,Černá cesta 69</t>
  </si>
  <si>
    <t>STA</t>
  </si>
  <si>
    <t>1</t>
  </si>
  <si>
    <t>{adb0d322-2581-4966-b79a-2d241fd292fd}</t>
  </si>
  <si>
    <t>2</t>
  </si>
  <si>
    <t>D1.4.1. ZTI</t>
  </si>
  <si>
    <t>{91ae5b89-6e24-4cc0-9297-570405c44a8a}</t>
  </si>
  <si>
    <t>D.1.4.2Vzduchotechnika</t>
  </si>
  <si>
    <t>{5ffdf433-1846-4603-8316-0321a1b39310}</t>
  </si>
  <si>
    <t>3</t>
  </si>
  <si>
    <t xml:space="preserve">D1.4.4.b  Vytápění</t>
  </si>
  <si>
    <t>{2825f5f1-5684-432c-87b3-634808217f09}</t>
  </si>
  <si>
    <t>4</t>
  </si>
  <si>
    <t>D1.4.4 Elektroinstalace</t>
  </si>
  <si>
    <t>{02a18d77-68d3-430c-ab7d-0d431f99a512}</t>
  </si>
  <si>
    <t>VRN</t>
  </si>
  <si>
    <t xml:space="preserve">Vedlejší  rozpočtové náklady</t>
  </si>
  <si>
    <t>{a8b0c9ff-9ebe-4505-8312-a0a5b8805963}</t>
  </si>
  <si>
    <t>K1m</t>
  </si>
  <si>
    <t>K1 - krov, krokev 220x120mm</t>
  </si>
  <si>
    <t>m</t>
  </si>
  <si>
    <t>387,106</t>
  </si>
  <si>
    <t>K3m</t>
  </si>
  <si>
    <t>K3 - krov, krokev 150x150mm</t>
  </si>
  <si>
    <t>22,064</t>
  </si>
  <si>
    <t>KRYCÍ LIST SOUPISU PRACÍ</t>
  </si>
  <si>
    <t>KD1m2</t>
  </si>
  <si>
    <t>Keramická dlažba 1NP_skladba S1</t>
  </si>
  <si>
    <t>m2</t>
  </si>
  <si>
    <t>107,02</t>
  </si>
  <si>
    <t>KL1m</t>
  </si>
  <si>
    <t>KL1 - krov, kleštiny 160x60mm</t>
  </si>
  <si>
    <t>212,883</t>
  </si>
  <si>
    <t>NFm2</t>
  </si>
  <si>
    <t>202,816</t>
  </si>
  <si>
    <t>P1m</t>
  </si>
  <si>
    <t>P1 - krov, pozednice 140x160mm</t>
  </si>
  <si>
    <t>60,465</t>
  </si>
  <si>
    <t>Objekt:</t>
  </si>
  <si>
    <t>P2m</t>
  </si>
  <si>
    <t>P2 - krov, pozednice 120x120mm</t>
  </si>
  <si>
    <t>8,056</t>
  </si>
  <si>
    <t>MR 2023-1306-1 - D.1.1 -D1.2. Rekonstrukce skautské klubovny Hradisko ,Černá cesta 69</t>
  </si>
  <si>
    <t>PAm</t>
  </si>
  <si>
    <t>PA - krov, pásky 100x100mm</t>
  </si>
  <si>
    <t>4,4</t>
  </si>
  <si>
    <t>S11Nm2</t>
  </si>
  <si>
    <t>S11_Keramická střecha bobrovka - nezateplená skladba (pultová střecha)</t>
  </si>
  <si>
    <t>106,89</t>
  </si>
  <si>
    <t>S5Nm2</t>
  </si>
  <si>
    <t>S5_Hliníková falcovaná krytina - nezateplená skladba (plochá střecha)</t>
  </si>
  <si>
    <t>64,87</t>
  </si>
  <si>
    <t>S6Nm2</t>
  </si>
  <si>
    <t>S6_Keramická střecha bobrovka - nezateplená skladba (valbová střecha)</t>
  </si>
  <si>
    <t>35,69</t>
  </si>
  <si>
    <t>S6Zm2</t>
  </si>
  <si>
    <t>S6_Keramická střecha bobrovka - zateplená skladba (sedlová střecha)</t>
  </si>
  <si>
    <t>254,84</t>
  </si>
  <si>
    <t>SFm2</t>
  </si>
  <si>
    <t>Skladba SF (stávající fasáda)</t>
  </si>
  <si>
    <t>304,424</t>
  </si>
  <si>
    <t>SL1m</t>
  </si>
  <si>
    <t>SL1 - KROV, sloupek 160x160mm</t>
  </si>
  <si>
    <t>17,63</t>
  </si>
  <si>
    <t>SPm2</t>
  </si>
  <si>
    <t>Spací pódium - krov (podlaha)</t>
  </si>
  <si>
    <t>16,071</t>
  </si>
  <si>
    <t>V1m</t>
  </si>
  <si>
    <t>V1 - krov, vaznice 220x160mm</t>
  </si>
  <si>
    <t>34,2</t>
  </si>
  <si>
    <t>V2m</t>
  </si>
  <si>
    <t>V2 - krov, vaznice 160x160mm</t>
  </si>
  <si>
    <t>12,5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</si>
  <si>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</si>
  <si>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</si>
  <si>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</si>
  <si>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</si>
  <si>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</si>
  <si>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10 - Zemní práce</t>
  </si>
  <si>
    <t xml:space="preserve">    27 - Zakládání - základy</t>
  </si>
  <si>
    <t xml:space="preserve">    3 - Svislé a kompletní konstrukce</t>
  </si>
  <si>
    <t xml:space="preserve">    31 - Zdi pozemních staveb</t>
  </si>
  <si>
    <t xml:space="preserve">    34 - Stěny a příčky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</si>
  <si>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</si>
  <si>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</si>
  <si>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</si>
  <si>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</si>
  <si>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  63 - Podlahy a podlahové konstrukce</t>
  </si>
  <si>
    <t xml:space="preserve">        96 - Bourání konstrukcí</t>
  </si>
  <si>
    <t xml:space="preserve">        94 - Lešení a stavební výtahy</t>
  </si>
  <si>
    <t xml:space="preserve">  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</si>
  <si>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</si>
  <si>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</si>
  <si>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</si>
  <si>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</si>
  <si>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</si>
  <si>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</si>
  <si>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</si>
  <si>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</si>
  <si>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</si>
  <si>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</si>
  <si>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</si>
  <si>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</si>
  <si>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</si>
  <si>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</si>
  <si>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</si>
  <si>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</si>
  <si>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</si>
  <si>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</si>
  <si>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</si>
  <si>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</si>
  <si>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</si>
  <si>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</si>
  <si>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</si>
  <si>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</si>
  <si>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</si>
  <si>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</si>
  <si>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</si>
  <si>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</si>
  <si>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</si>
  <si>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</si>
  <si>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</si>
  <si>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</si>
  <si>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</si>
  <si>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</si>
  <si>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</si>
  <si>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</si>
  <si>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10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</si>
  <si>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</si>
  <si>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</si>
  <si>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</si>
  <si>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</si>
  <si>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</si>
  <si>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2023 02</t>
  </si>
  <si>
    <t>-2055574495</t>
  </si>
  <si>
    <t>Online PSC</t>
  </si>
  <si>
    <t>https://podminky.urs.cz/item/CS_URS_2023_02/122211101</t>
  </si>
  <si>
    <t>VV</t>
  </si>
  <si>
    <t>"u stávajícího základu"</t>
  </si>
  <si>
    <t>(0,700*0,700)/2*7,755</t>
  </si>
  <si>
    <t>Součet</t>
  </si>
  <si>
    <t>132251251</t>
  </si>
  <si>
    <t>Hloubení nezapažených rýh šířky přes 800 do 2 000 mm strojně s urovnáním dna do předepsaného profilu a spádu v hornině třídy těžitelnosti I skupiny 3 do 20 m3</t>
  </si>
  <si>
    <t>-1901209235</t>
  </si>
  <si>
    <t>https://podminky.urs.cz/item/CS_URS_2023_02/132251251</t>
  </si>
  <si>
    <t>"č.m.101, nový základ"</t>
  </si>
  <si>
    <t>((2,320+0,90)/2*(7,755+1,74))*0,700</t>
  </si>
  <si>
    <t>139751101</t>
  </si>
  <si>
    <t>Vykopávka v uzavřených prostorech ručně v hornině třídy těžitelnosti I skupiny 1 až 3</t>
  </si>
  <si>
    <t>1846613630</t>
  </si>
  <si>
    <t>https://podminky.urs.cz/item/CS_URS_2023_02/139751101</t>
  </si>
  <si>
    <t>"D.1.1; 01_Bourací výkresy - půdorysy"</t>
  </si>
  <si>
    <t>"D.1.1; 02_Bourací výkresy - řezy"</t>
  </si>
  <si>
    <t>"D.1.1; 03_Bourací výkresy - pohledy"</t>
  </si>
  <si>
    <t>"od -0,100m na -0,300m"</t>
  </si>
  <si>
    <t>"č.m. 102+105+113+114+115 (102)"</t>
  </si>
  <si>
    <t>((3,225-0,225*2)*(10,30-0,30*2))*0,20</t>
  </si>
  <si>
    <t>"č.m. 103 (120+121+122+123+124+125)"</t>
  </si>
  <si>
    <t>((5,875-0,30-0,225)*(4,00-0,30-0,125))*0,20</t>
  </si>
  <si>
    <t>"č.m. 104"</t>
  </si>
  <si>
    <t>((2,00-0,225)*(2,00-0,225))*0,20</t>
  </si>
  <si>
    <t>"č.m. 108"</t>
  </si>
  <si>
    <t>((3,60-0,225-0,30)*(5,95-0,225-0,30))*0,20</t>
  </si>
  <si>
    <t>Mezisoučet</t>
  </si>
  <si>
    <t>"č.m. 102, základ pro schodiště"</t>
  </si>
  <si>
    <t>"od -0,300m na -0,800m"</t>
  </si>
  <si>
    <t>((0,300+0,60*2)*1,300)*0,50</t>
  </si>
  <si>
    <t>"od -0,800m na -0,900m"</t>
  </si>
  <si>
    <t>(0,300*1,30)*0,10</t>
  </si>
  <si>
    <t>"č.m.118, základ pod komín"</t>
  </si>
  <si>
    <t>"od -0,300m na -1,00m"</t>
  </si>
  <si>
    <t>(0,70/3*(1,50*1,00+sqrt(1,50*1,00*0,45*0,45)+0,45*0,45))</t>
  </si>
  <si>
    <t>Na kotu -0,47 míst (117,118,120-125,)107</t>
  </si>
  <si>
    <t>(7,95+7,44+6,68+2,36+3,97+2,21*3,97+2,21+17,85)*0,47</t>
  </si>
  <si>
    <t>174111101</t>
  </si>
  <si>
    <t>Zásyp sypaninou z jakékoliv horniny ručně s uložením výkopku ve vrstvách se zhutněním jam, šachet, rýh nebo kolem objektů v těchto vykopávkách</t>
  </si>
  <si>
    <t>30421132</t>
  </si>
  <si>
    <t>https://podminky.urs.cz/item/CS_URS_2023_02/174111101</t>
  </si>
  <si>
    <t>"od -0,300m na -1,000m"</t>
  </si>
  <si>
    <t>"vytlačený objem"</t>
  </si>
  <si>
    <t>-(0,680*(7,755+1,74))*0,70</t>
  </si>
  <si>
    <t>vytlačený objem</t>
  </si>
  <si>
    <t>-(7,95+7,44+6,68+2,36+3,97+2,21+3,97+2,21+17,85)*0,2</t>
  </si>
  <si>
    <t>5</t>
  </si>
  <si>
    <t>174111102</t>
  </si>
  <si>
    <t>Zásyp sypaninou z jakékoliv horniny ručně s uložením výkopku ve vrstvách se zhutněním v uzavřených prostorách s urovnáním povrchu zásypu</t>
  </si>
  <si>
    <t>-2015182994</t>
  </si>
  <si>
    <t>https://podminky.urs.cz/item/CS_URS_2023_02/174111102</t>
  </si>
  <si>
    <t>, základ pro schodiště"</t>
  </si>
  <si>
    <t>-(0,300*1,30)*0,50</t>
  </si>
  <si>
    <t>, základ pod komín"</t>
  </si>
  <si>
    <t>-(0,45*0,45)*0,50</t>
  </si>
  <si>
    <t>6</t>
  </si>
  <si>
    <t>181911102</t>
  </si>
  <si>
    <t>Úprava pláně vyrovnáním výškových rozdílů ručně v hornině třídy těžitelnosti I skupiny 1 a 2 se zhutněním</t>
  </si>
  <si>
    <t>2015468124</t>
  </si>
  <si>
    <t>https://podminky.urs.cz/item/CS_URS_2023_02/181911102</t>
  </si>
  <si>
    <t>1,660*25,160</t>
  </si>
  <si>
    <t>, nový základ"</t>
  </si>
  <si>
    <t>(7,755+1,740)*1,20</t>
  </si>
  <si>
    <t>27</t>
  </si>
  <si>
    <t>Zakládání - základy</t>
  </si>
  <si>
    <t>7</t>
  </si>
  <si>
    <t>213141111</t>
  </si>
  <si>
    <t>Zřízení vrstvy z geotextilie filtrační, separační, odvodňovací, ochranné, výztužné nebo protierozní v rovině nebo ve sklonu do 1:5, šířky do 3 m</t>
  </si>
  <si>
    <t>1464927100</t>
  </si>
  <si>
    <t>https://podminky.urs.cz/item/CS_URS_2023_02/213141111</t>
  </si>
  <si>
    <t>"na -0,100m; -0,300m"</t>
  </si>
  <si>
    <t>"č.m. 101"</t>
  </si>
  <si>
    <t>7,755*(2,610-0,15)+(3,225-0,15)*1,740</t>
  </si>
  <si>
    <t>"č.m. 102"</t>
  </si>
  <si>
    <t>(3,225-0,225*2)*(10,30-0,30*2)</t>
  </si>
  <si>
    <t>"č.m. 120+121+122+123+124+125"</t>
  </si>
  <si>
    <t>(5,875-0,30-0,225)*(4,00-0,30-0,125)</t>
  </si>
  <si>
    <t>(2,00-0,225)*(2,00-0,225)</t>
  </si>
  <si>
    <t>(3,60-0,225-0,30)*(5,95-0,225-0,30)</t>
  </si>
  <si>
    <t>15,2</t>
  </si>
  <si>
    <t>105,505"druhá vrstva"</t>
  </si>
  <si>
    <t>8</t>
  </si>
  <si>
    <t>213141131</t>
  </si>
  <si>
    <t>Zřízení vrstvy z geotextilie filtrační, separační, odvodňovací, ochranné, výztužné nebo protierozní ve sklonu přes 1:2 do 1:1, šířky do 3 m</t>
  </si>
  <si>
    <t>-1973700198</t>
  </si>
  <si>
    <t>https://podminky.urs.cz/item/CS_URS_2023_02/213141131</t>
  </si>
  <si>
    <t>"1NP; Skladba_S1"</t>
  </si>
  <si>
    <t xml:space="preserve">"na -0,300m" </t>
  </si>
  <si>
    <t>"D.1.1; 11_Půdorys 1NP"</t>
  </si>
  <si>
    <t>"D.1.1; 13, 14, 15,16, 17 - Řezy"</t>
  </si>
  <si>
    <t>"-------------------------------------------"</t>
  </si>
  <si>
    <t>(7,755+4,20+1,74)*2*0,20</t>
  </si>
  <si>
    <t>((3,225-0,225*2)+(10,30-0,30*2))*2*0,20</t>
  </si>
  <si>
    <t>(((2,00-0,225)*2)*0,20+2,00*2)*0,20</t>
  </si>
  <si>
    <t>((3,60-0,225-0,30)+(5,95-0,225-0,30))*2*0,20</t>
  </si>
  <si>
    <t>((5,875-0,30-0,225)+(4,00-0,30-0,125))*2*0,20</t>
  </si>
  <si>
    <t>"od -0,05m na -0,100m"</t>
  </si>
  <si>
    <t>(7,755+4,35+0,30)*2*0,05</t>
  </si>
  <si>
    <t>(10,300+3,225+0,60+0,55)*2*0,05</t>
  </si>
  <si>
    <t>"č.m.104"</t>
  </si>
  <si>
    <t>(2,00*4)*0,05</t>
  </si>
  <si>
    <t>(5,95+3,60+0,35)*2*0,05</t>
  </si>
  <si>
    <t>(5,875+4,00)*2*0,05</t>
  </si>
  <si>
    <t>9</t>
  </si>
  <si>
    <t>M</t>
  </si>
  <si>
    <t>69311081</t>
  </si>
  <si>
    <t>geotextilie netkaná separační, ochranná, filtrační, drenážní PES 300g/m2</t>
  </si>
  <si>
    <t>1016467024</t>
  </si>
  <si>
    <t>ztratné 10 %</t>
  </si>
  <si>
    <t>(211,01+23,467)*1,1</t>
  </si>
  <si>
    <t>271542211</t>
  </si>
  <si>
    <t>Podsyp pod základové konstrukce se zhutněním a urovnáním povrchu ze štěrkodrtě netříděné</t>
  </si>
  <si>
    <t>575665714</t>
  </si>
  <si>
    <t>https://podminky.urs.cz/item/CS_URS_2023_02/271542211</t>
  </si>
  <si>
    <t>"1NP, č.m.101; od -0,100m na -0,200m"</t>
  </si>
  <si>
    <t>((7,755-0,2*2)*(2,61-0,2*0,23))*0,10</t>
  </si>
  <si>
    <t>((3,235-0,2-0,23)*(1,74-0,23))*0,10</t>
  </si>
  <si>
    <t>"1NP, č.m.101; od -1,000m na -1,100m"</t>
  </si>
  <si>
    <t>"pod základ nové zdi"</t>
  </si>
  <si>
    <t>(3,785+1,74+3,970)*0,680*0,100</t>
  </si>
  <si>
    <t>"1NP, č.m.102; od -0,800m na -0,900m"</t>
  </si>
  <si>
    <t>"pod základ schodiště"</t>
  </si>
  <si>
    <t>(0,300*1,200)*0,100</t>
  </si>
  <si>
    <t>"1NP, č.m.118; od -0,100m na -0,800m"</t>
  </si>
  <si>
    <t>"pod nový komín"</t>
  </si>
  <si>
    <t>(0,650*0,550)*0,10</t>
  </si>
  <si>
    <t>11</t>
  </si>
  <si>
    <t>271922223</t>
  </si>
  <si>
    <t>Podsyp pod základové konstrukce se zhutněním a urovnáním povrchu z recyklátu skleněného (z pěnového skla)</t>
  </si>
  <si>
    <t>1996370265</t>
  </si>
  <si>
    <t>https://podminky.urs.cz/item/CS_URS_2023_02/271922223</t>
  </si>
  <si>
    <t>"od -0,050m na -0,100m"</t>
  </si>
  <si>
    <t>"mísr 101 "25,42*0,2</t>
  </si>
  <si>
    <t>"míst 106 "17,85*0,2</t>
  </si>
  <si>
    <t>"míst 106 ,1,7 ,108 ,109</t>
  </si>
  <si>
    <t>(17,85+17,85+22,94+13,21)*0,2</t>
  </si>
  <si>
    <t>"míst 115 "18,76*0,2</t>
  </si>
  <si>
    <t>"míst 119 "18,88*0,2</t>
  </si>
  <si>
    <t>274313611</t>
  </si>
  <si>
    <t>Základy z betonu prostého pasy betonu kamenem neprokládaného tř. C 16/20</t>
  </si>
  <si>
    <t>-1299305433</t>
  </si>
  <si>
    <t>https://podminky.urs.cz/item/CS_URS_2023_02/274313611</t>
  </si>
  <si>
    <t>"pod novými zděnými příčkami"</t>
  </si>
  <si>
    <t>"1NP_120+121+122+123+124+125"</t>
  </si>
  <si>
    <t>"od -0,050m na -1,00m"</t>
  </si>
  <si>
    <t>(5,875*0,300)*0,05</t>
  </si>
  <si>
    <t>((5,875-0,225-0,300)*0,300)*0,20</t>
  </si>
  <si>
    <t>((5,875-0,225-0,300)*0,300)*(0,95-0,25)*1,035</t>
  </si>
  <si>
    <t>(1,60*0,30)*0,05</t>
  </si>
  <si>
    <t>((1,60-0,30-0,10)*0,30)*0,20</t>
  </si>
  <si>
    <t>((1,60-0,30-0,10)*0,30)*(0,95-0,25)*1,035</t>
  </si>
  <si>
    <t>((2,30*0,300)*0,05)*3</t>
  </si>
  <si>
    <t>(((2,30-0,125-0,10)*0,30)*0,20)*3</t>
  </si>
  <si>
    <t>(((2,30-0,125-0,10)*0,30)*(0,95-0,25)*1,035)*3</t>
  </si>
  <si>
    <t>13</t>
  </si>
  <si>
    <t>274321511</t>
  </si>
  <si>
    <t>Základy z betonu železového (bez výztuže) pasy z betonu bez zvláštních nároků na prostředí tř. C 25/30</t>
  </si>
  <si>
    <t>-1000574218</t>
  </si>
  <si>
    <t>https://podminky.urs.cz/item/CS_URS_2023_02/274321511</t>
  </si>
  <si>
    <t>_Půdorys 1NP"</t>
  </si>
  <si>
    <t>Příčný řez schodištěm A"</t>
  </si>
  <si>
    <t>"1NP, č.m.101; od -0,100m na -1,000m"</t>
  </si>
  <si>
    <t>(7,755+1,74)*0,60*0,900</t>
  </si>
  <si>
    <t>"1NP, č.m.102; od -0,200m na -0,800m"</t>
  </si>
  <si>
    <t>(1,30*0,30)*0,80</t>
  </si>
  <si>
    <t>14</t>
  </si>
  <si>
    <t>274351121</t>
  </si>
  <si>
    <t>Bednění základů pasů rovné zřízení</t>
  </si>
  <si>
    <t>-1097613080</t>
  </si>
  <si>
    <t>https://podminky.urs.cz/item/CS_URS_2023_02/274351121</t>
  </si>
  <si>
    <t>"od -0,050m na -0,300m"</t>
  </si>
  <si>
    <t>(5,875*0,05)*2</t>
  </si>
  <si>
    <t>(5,875-0,225-0,300)*0,20*2</t>
  </si>
  <si>
    <t>(1,60*0,05)*2</t>
  </si>
  <si>
    <t>(1,60-0,30-0,10)*0,20*2</t>
  </si>
  <si>
    <t>((2,30*0,05)*2)*3</t>
  </si>
  <si>
    <t>((2,30-0,125-0,10)*0,25*2)*3</t>
  </si>
  <si>
    <t>(5,127/0,600)*2</t>
  </si>
  <si>
    <t>(0,312/0,300)*2</t>
  </si>
  <si>
    <t>274351122</t>
  </si>
  <si>
    <t>Bednění základů pasů rovné odstranění</t>
  </si>
  <si>
    <t>745936058</t>
  </si>
  <si>
    <t>https://podminky.urs.cz/item/CS_URS_2023_02/274351122</t>
  </si>
  <si>
    <t>16</t>
  </si>
  <si>
    <t>274361821</t>
  </si>
  <si>
    <t>Výztuž základů pasů z betonářské oceli 10 505 (R) nebo BSt 500</t>
  </si>
  <si>
    <t>t</t>
  </si>
  <si>
    <t>-245803921</t>
  </si>
  <si>
    <t>https://podminky.urs.cz/item/CS_URS_2023_02/274361821</t>
  </si>
  <si>
    <t>"předpoklad 120kg/m3 objemu betonu"</t>
  </si>
  <si>
    <t>5,439*0,120</t>
  </si>
  <si>
    <t>17</t>
  </si>
  <si>
    <t>275321511</t>
  </si>
  <si>
    <t>Základy z betonu železového (bez výztuže) patky z betonu bez zvláštních nároků na prostředí tř. C 25/30</t>
  </si>
  <si>
    <t>-738156046</t>
  </si>
  <si>
    <t>https://podminky.urs.cz/item/CS_URS_2023_02/275321511</t>
  </si>
  <si>
    <t>(0,650*0,550)*0,7500</t>
  </si>
  <si>
    <t>18</t>
  </si>
  <si>
    <t>275351121</t>
  </si>
  <si>
    <t>Bednění základů patek zřízení</t>
  </si>
  <si>
    <t>58595314</t>
  </si>
  <si>
    <t>https://podminky.urs.cz/item/CS_URS_2023_02/275351121</t>
  </si>
  <si>
    <t>(0,55*2+0,65)*0,70</t>
  </si>
  <si>
    <t>19</t>
  </si>
  <si>
    <t>275351122</t>
  </si>
  <si>
    <t>Bednění základů patek odstranění</t>
  </si>
  <si>
    <t>1877691641</t>
  </si>
  <si>
    <t>https://podminky.urs.cz/item/CS_URS_2023_02/275351122</t>
  </si>
  <si>
    <t>20</t>
  </si>
  <si>
    <t>275362021</t>
  </si>
  <si>
    <t>Výztuž základů patek ze svařovaných sítí z drátů typu KARI</t>
  </si>
  <si>
    <t>-1041609166</t>
  </si>
  <si>
    <t>https://podminky.urs.cz/item/CS_URS_2023_02/275362021</t>
  </si>
  <si>
    <t>"předpoklad KARI 8/100x8/100= 7,99kg/m2; 3x2m = 6m2 = 47,940kg/kus"</t>
  </si>
  <si>
    <t>"(0,65*0,55+0,55*0,70+0,65*0,70)*2 = 2,395m2"</t>
  </si>
  <si>
    <t>47,940*1*0,001</t>
  </si>
  <si>
    <t>Svislé a kompletní konstrukce</t>
  </si>
  <si>
    <t>310239411</t>
  </si>
  <si>
    <t>Zazdívka otvorů ve zdivu nadzákladovém cihlami pálenými plochy přes 1 m2 do 4 m2 na maltu cementovou</t>
  </si>
  <si>
    <t>-138774275</t>
  </si>
  <si>
    <t>https://podminky.urs.cz/item/CS_URS_2023_02/310239411</t>
  </si>
  <si>
    <t>"míst 111 "0,55*1,05*2</t>
  </si>
  <si>
    <t>"míst 108 "0,75*2*0,55</t>
  </si>
  <si>
    <t>0,51*2*0,55</t>
  </si>
  <si>
    <t>0,75*2*0,55</t>
  </si>
  <si>
    <t>"míst 107 "1,05*1,5*0,55</t>
  </si>
  <si>
    <t>1*2*0,55</t>
  </si>
  <si>
    <t>"míst 104 "1,15*0,35*2</t>
  </si>
  <si>
    <t>"míst 103 "0,7*0,7*2</t>
  </si>
  <si>
    <t>"míst 118 "1,6*0,35*2</t>
  </si>
  <si>
    <t>"míst 116 "0,7*0,5*2</t>
  </si>
  <si>
    <t>22</t>
  </si>
  <si>
    <t>317941123</t>
  </si>
  <si>
    <t>Osazování ocelových válcovaných nosníků na zdivu I nebo IE nebo U nebo UE nebo L č. 14 až 22 nebo výšky do 220 mm</t>
  </si>
  <si>
    <t>-1079657376</t>
  </si>
  <si>
    <t>https://podminky.urs.cz/item/CS_URS_2023_02/317941123</t>
  </si>
  <si>
    <t>statika výkres 03 IPE 140</t>
  </si>
  <si>
    <t>"P1 "(6*3*1,4)*52*0,001</t>
  </si>
  <si>
    <t>"P2 "(1*4*2,1)*52*0,001</t>
  </si>
  <si>
    <t>"P3 "(2*2*1,55)*52*0,001</t>
  </si>
  <si>
    <t>"P4"(1*4*1,2)*52*0,001</t>
  </si>
  <si>
    <t>"P5 "(1*4*2)*52*0,001</t>
  </si>
  <si>
    <t>"P6 "(3*3*1,2)*52*0,001</t>
  </si>
  <si>
    <t>"P7 "(4*4*1,9)*52*0,001</t>
  </si>
  <si>
    <t>"P8 "(2*3*1,2)*52*0,001</t>
  </si>
  <si>
    <t>"P9 "(1*3*1,5)*52*0,001</t>
  </si>
  <si>
    <t xml:space="preserve">HEA </t>
  </si>
  <si>
    <t>23</t>
  </si>
  <si>
    <t>13010746</t>
  </si>
  <si>
    <t>ocel profilová jakost S235JR (11 375) průřez IPE 140</t>
  </si>
  <si>
    <t>1191230459</t>
  </si>
  <si>
    <t>5,486*1,1</t>
  </si>
  <si>
    <t>24</t>
  </si>
  <si>
    <t>346244381</t>
  </si>
  <si>
    <t>Plentování ocelových válcovaných nosníků jednostranné cihlami na maltu, výška stojiny do 200 mm</t>
  </si>
  <si>
    <t>-394163405</t>
  </si>
  <si>
    <t>https://podminky.urs.cz/item/CS_URS_2023_02/346244381</t>
  </si>
  <si>
    <t>6*0,14*1,4*2</t>
  </si>
  <si>
    <t>1*0,14*2*2,1</t>
  </si>
  <si>
    <t>2*1,55*0,14*2</t>
  </si>
  <si>
    <t>1*0,14*1,7*2</t>
  </si>
  <si>
    <t>3*0,14*1,2*2</t>
  </si>
  <si>
    <t>4*0,14*1,9*2</t>
  </si>
  <si>
    <t>2*0,14*1,2*2</t>
  </si>
  <si>
    <t>1*0,14*1,5*2</t>
  </si>
  <si>
    <t>31</t>
  </si>
  <si>
    <t>Zdi pozemních staveb</t>
  </si>
  <si>
    <t>25</t>
  </si>
  <si>
    <t>3112318PC</t>
  </si>
  <si>
    <t>Zdivo z cihel pálených nosné z cihel plných dl. 290 mm P 7 až 15, na maltu MC-20; D+M komplet</t>
  </si>
  <si>
    <t>1010836561</t>
  </si>
  <si>
    <t>https://podminky.urs.cz/item/CS_URS_2023_02/3112318PC</t>
  </si>
  <si>
    <t>"č.m.102; od -0,100m na +3,070m"</t>
  </si>
  <si>
    <t>(2,890*3,170)*0,700</t>
  </si>
  <si>
    <t>-(0,500*0,900)*0,700</t>
  </si>
  <si>
    <t>-(1,800*2,250)*0,550</t>
  </si>
  <si>
    <t>(1,150*2,120)*0,350</t>
  </si>
  <si>
    <t>"č.m.117"</t>
  </si>
  <si>
    <t>(1,600*2,304)*0,350</t>
  </si>
  <si>
    <t>26</t>
  </si>
  <si>
    <t>311235161</t>
  </si>
  <si>
    <t>Zdivo jednovrstvé z cihel děrovaných broušených na celoplošnou tenkovrstvou maltu, pevnost cihel přes P10 do P15, tl. zdiva 300 mm</t>
  </si>
  <si>
    <t>1395756164</t>
  </si>
  <si>
    <t>https://podminky.urs.cz/item/CS_URS_2023_02/311235161</t>
  </si>
  <si>
    <t>"2NP, č.m.205; od -3,040m na +5,745m; +3,810m"</t>
  </si>
  <si>
    <t>(23,260+7,120)+8,660</t>
  </si>
  <si>
    <t>"2NP, č.m.206; od +2,890m na +5,745m; +3,715m"</t>
  </si>
  <si>
    <t>(22,860+5,880)+7,130</t>
  </si>
  <si>
    <t>311235211</t>
  </si>
  <si>
    <t>Zdivo jednovrstvé z cihel děrovaných broušených na celoplošnou tenkovrstvou maltu, pevnost cihel do P10, tl. zdiva 440 mm</t>
  </si>
  <si>
    <t>-758117252</t>
  </si>
  <si>
    <t>https://podminky.urs.cz/item/CS_URS_2023_02/311235211</t>
  </si>
  <si>
    <t>"1NP, č.m.101; od -0,100m na +3,070m"</t>
  </si>
  <si>
    <t>5,230+3,320</t>
  </si>
  <si>
    <t>3,480+0,950</t>
  </si>
  <si>
    <t>4,860+4,270</t>
  </si>
  <si>
    <t>"2NP, č.m.201; od -3,040m na +8,030m"</t>
  </si>
  <si>
    <t>"plocha digi"</t>
  </si>
  <si>
    <t>37,490+2,610</t>
  </si>
  <si>
    <t>"2NP, č.m.202; od -3,040m na +8,030m"</t>
  </si>
  <si>
    <t>36,910+3,150</t>
  </si>
  <si>
    <t>28</t>
  </si>
  <si>
    <t>314236123</t>
  </si>
  <si>
    <t>Ukončení jednoprůduchového cihelného komínu komínovým návlekem jednoprůduchovým imitace omítnutí pro světlý průměr vložky 14, 16, 18, 20 cm, výšky 175 cm</t>
  </si>
  <si>
    <t>kus</t>
  </si>
  <si>
    <t>886954491</t>
  </si>
  <si>
    <t>https://podminky.urs.cz/item/CS_URS_2023_02/314236123</t>
  </si>
  <si>
    <t>29</t>
  </si>
  <si>
    <t>314236145</t>
  </si>
  <si>
    <t>Ukončení jednoprůduchového cihelného komínu krycí deska obezděné nadstřešní části komínu jednoprůduchová</t>
  </si>
  <si>
    <t>568490868</t>
  </si>
  <si>
    <t>https://podminky.urs.cz/item/CS_URS_2023_02/314236145</t>
  </si>
  <si>
    <t>30</t>
  </si>
  <si>
    <t>314236182</t>
  </si>
  <si>
    <t>Ukončení jednoprůduchového cihelného komínu komínovým límcem, světlý průměr vložky 16 cm</t>
  </si>
  <si>
    <t>1068460600</t>
  </si>
  <si>
    <t>https://podminky.urs.cz/item/CS_URS_2023_02/314236182</t>
  </si>
  <si>
    <t>314237202</t>
  </si>
  <si>
    <t>Komín jednoprůduchový cihelný s izolovanými nerezovými vložkami komínové těleso výšky 3 m z keramických broušených tvarovek, světlý průměr vložky 15 cm</t>
  </si>
  <si>
    <t>soubor</t>
  </si>
  <si>
    <t>1034269659</t>
  </si>
  <si>
    <t>https://podminky.urs.cz/item/CS_URS_2023_02/314237202</t>
  </si>
  <si>
    <t>"od -0,100m na +6,500m"</t>
  </si>
  <si>
    <t>32</t>
  </si>
  <si>
    <t>314237212</t>
  </si>
  <si>
    <t>Komín jednoprůduchový cihelný s izolovanými nerezovými vložkami komínové těleso výšky 3 m z keramických broušených tvarovek, světlý průměr vložky Příplatek k ceně za každý další i započatý metr výšky komínového tělesa přes 3 m, světlý průměr vložky 15 cm</t>
  </si>
  <si>
    <t>981337399</t>
  </si>
  <si>
    <t>https://podminky.urs.cz/item/CS_URS_2023_02/314237212</t>
  </si>
  <si>
    <t>"6,60-3,00 = 3,60m"</t>
  </si>
  <si>
    <t>33</t>
  </si>
  <si>
    <t>314237232</t>
  </si>
  <si>
    <t>Komín jednoprůduchový cihelný s izolovanými nerezovými vložkami nadstřešní část komínového tělesa (komínová hlava) zděná z betonových prstenců jednoprůduchových bez větrací šachty včetně komínové vložky, světlý průměr vložky 15 cm</t>
  </si>
  <si>
    <t>1240618916</t>
  </si>
  <si>
    <t>https://podminky.urs.cz/item/CS_URS_2023_02/314237232</t>
  </si>
  <si>
    <t>1,740</t>
  </si>
  <si>
    <t>34</t>
  </si>
  <si>
    <t>317168051</t>
  </si>
  <si>
    <t>Překlady keramické vysoké osazené do maltového lože, šířky překladu 70 mm výšky 238 mm, délky 1000 mm</t>
  </si>
  <si>
    <t>477531587</t>
  </si>
  <si>
    <t>https://podminky.urs.cz/item/CS_URS_2023_02/317168051</t>
  </si>
  <si>
    <t>1*4</t>
  </si>
  <si>
    <t>_Půdorys 2NP"</t>
  </si>
  <si>
    <t>"Legenda systémových překladů"</t>
  </si>
  <si>
    <t>"PR1"</t>
  </si>
  <si>
    <t>35</t>
  </si>
  <si>
    <t>317168052</t>
  </si>
  <si>
    <t>Překlady keramické vysoké osazené do maltového lože, šířky překladu 70 mm výšky 238 mm, délky 1250 mm</t>
  </si>
  <si>
    <t>1529729803</t>
  </si>
  <si>
    <t>https://podminky.urs.cz/item/CS_URS_2023_02/317168052</t>
  </si>
  <si>
    <t>"PR2"</t>
  </si>
  <si>
    <t>1*1</t>
  </si>
  <si>
    <t>"PR3"</t>
  </si>
  <si>
    <t>2*2</t>
  </si>
  <si>
    <t>"D.1.1; 12_Půdorys 2NP"</t>
  </si>
  <si>
    <t>36</t>
  </si>
  <si>
    <t>317168057</t>
  </si>
  <si>
    <t>Překlady keramické vysoké osazené do maltového lože, šířky překladu 70 mm výšky 238 mm, délky 2500 mm</t>
  </si>
  <si>
    <t>447307888</t>
  </si>
  <si>
    <t>https://podminky.urs.cz/item/CS_URS_2023_02/317168057</t>
  </si>
  <si>
    <t>5*2</t>
  </si>
  <si>
    <t>Půdorys 2NP"</t>
  </si>
  <si>
    <t>37</t>
  </si>
  <si>
    <t>317998115</t>
  </si>
  <si>
    <t>Izolace tepelná mezi překlady z pěnového polystyrenu výšky 24 cm, tloušťky 100 mm</t>
  </si>
  <si>
    <t>165629423</t>
  </si>
  <si>
    <t>https://podminky.urs.cz/item/CS_URS_2023_02/317998115</t>
  </si>
  <si>
    <t>"PR4"</t>
  </si>
  <si>
    <t>2,500*2</t>
  </si>
  <si>
    <t>38</t>
  </si>
  <si>
    <t>319202321</t>
  </si>
  <si>
    <t>Vyrovnání nerovného povrchu vnitřního i vnějšího zdiva přizděním, tl. přes 30 do 80 mm</t>
  </si>
  <si>
    <t>-1753998881</t>
  </si>
  <si>
    <t>https://podminky.urs.cz/item/CS_URS_2023_02/319202321</t>
  </si>
  <si>
    <t>_Příčný řez schodištěm A"</t>
  </si>
  <si>
    <t>"č.m.102; od -0,100m na +2,740m"</t>
  </si>
  <si>
    <t>0,150*2,84</t>
  </si>
  <si>
    <t>39</t>
  </si>
  <si>
    <t>319202331</t>
  </si>
  <si>
    <t>Vyrovnání nerovného povrchu vnitřního i vnějšího zdiva přizděním, tl. přes 80 do 150 mm</t>
  </si>
  <si>
    <t>-1790793261</t>
  </si>
  <si>
    <t>https://podminky.urs.cz/item/CS_URS_2023_02/319202331</t>
  </si>
  <si>
    <t>0,550*2,84</t>
  </si>
  <si>
    <t>40</t>
  </si>
  <si>
    <t>340237212</t>
  </si>
  <si>
    <t>Zazdívka otvorů v příčkách nebo stěnách cihlami plnými pálenými plochy přes 0,09 m2 do 0,25 m2, tloušťky přes 100 mm</t>
  </si>
  <si>
    <t>38142883</t>
  </si>
  <si>
    <t>https://podminky.urs.cz/item/CS_URS_2023_02/340237212</t>
  </si>
  <si>
    <t>"pro vyvložkování stávajícího komína"</t>
  </si>
  <si>
    <t>1+1</t>
  </si>
  <si>
    <t>Stěny a příčky</t>
  </si>
  <si>
    <t>342241161</t>
  </si>
  <si>
    <t>Příčky nebo přizdívky jednoduché z cihel nebo příčkovek pálených na maltu MVC nebo MC plných P7,5 až P15 dl. 290 mm (290x140x65 mm), tl. o tl. 65 mm</t>
  </si>
  <si>
    <t>1198802454</t>
  </si>
  <si>
    <t>https://podminky.urs.cz/item/CS_URS_2023_02/342241161</t>
  </si>
  <si>
    <t>"1NP_112; +2,60m; +3,015m"</t>
  </si>
  <si>
    <t>2,80*(0,210+0,335)</t>
  </si>
  <si>
    <t>42</t>
  </si>
  <si>
    <t>342244201</t>
  </si>
  <si>
    <t>Příčky jednoduché z cihel děrovaných broušených, na tenkovrstvou maltu, pevnost cihel do P15, tl. příčky 80 mm</t>
  </si>
  <si>
    <t>1849705222</t>
  </si>
  <si>
    <t>https://podminky.urs.cz/item/CS_URS_2023_02/342244201</t>
  </si>
  <si>
    <t>"od -0,100m na +2,740m; plochy digi"</t>
  </si>
  <si>
    <t>"č.m.120"</t>
  </si>
  <si>
    <t>1,600*2,840-0,90*1,97</t>
  </si>
  <si>
    <t>"č.m.120+121"</t>
  </si>
  <si>
    <t>5,750*2,840-(0,70*1,97)*2</t>
  </si>
  <si>
    <t>"č.m.123"</t>
  </si>
  <si>
    <t>2,300*2,840-0,60*1,97</t>
  </si>
  <si>
    <t>"č.m.124"</t>
  </si>
  <si>
    <t>2,300*2,840</t>
  </si>
  <si>
    <t>"č.m.125"</t>
  </si>
  <si>
    <t>43</t>
  </si>
  <si>
    <t>342244221</t>
  </si>
  <si>
    <t>Příčky jednoduché z cihel děrovaných broušených, na tenkovrstvou maltu, pevnost cihel do P15, tl. příčky 140 mm</t>
  </si>
  <si>
    <t>636331002</t>
  </si>
  <si>
    <t>https://podminky.urs.cz/item/CS_URS_2023_02/342244221</t>
  </si>
  <si>
    <t>"2NP, od +3,040m na +8,030m, č.m. 202"</t>
  </si>
  <si>
    <t>9,650+16,230</t>
  </si>
  <si>
    <t>"2NP, od +3,040m na +5,514m, č.m. 203"</t>
  </si>
  <si>
    <t>3,340+24,070</t>
  </si>
  <si>
    <t>44</t>
  </si>
  <si>
    <t>342291111</t>
  </si>
  <si>
    <t>Ukotvení příček polyuretanovou pěnou, tl. příčky do 100 mm</t>
  </si>
  <si>
    <t>1706207891</t>
  </si>
  <si>
    <t>https://podminky.urs.cz/item/CS_URS_2023_02/342291111</t>
  </si>
  <si>
    <t>1,600</t>
  </si>
  <si>
    <t>5,750</t>
  </si>
  <si>
    <t>2,300</t>
  </si>
  <si>
    <t>45</t>
  </si>
  <si>
    <t>342291112</t>
  </si>
  <si>
    <t>Ukotvení příček polyuretanovou pěnou, tl. příčky přes 100 mm</t>
  </si>
  <si>
    <t>595755437</t>
  </si>
  <si>
    <t>https://podminky.urs.cz/item/CS_URS_2023_02/342291112</t>
  </si>
  <si>
    <t>"2NP_202"</t>
  </si>
  <si>
    <t>4,850</t>
  </si>
  <si>
    <t>"2NP_204"</t>
  </si>
  <si>
    <t>4,400</t>
  </si>
  <si>
    <t>46</t>
  </si>
  <si>
    <t>342291121</t>
  </si>
  <si>
    <t>Ukotvení příček plochými kotvami, do konstrukce cihelné</t>
  </si>
  <si>
    <t>-781598324</t>
  </si>
  <si>
    <t>https://podminky.urs.cz/item/CS_URS_2023_02/342291121</t>
  </si>
  <si>
    <t>47</t>
  </si>
  <si>
    <t>342291141</t>
  </si>
  <si>
    <t>Ukotvení příček expanzní maltou, tl. příčky do 100 mm</t>
  </si>
  <si>
    <t>1382781696</t>
  </si>
  <si>
    <t>https://podminky.urs.cz/item/CS_URS_2023_02/342291141</t>
  </si>
  <si>
    <t>"podlaha"</t>
  </si>
  <si>
    <t>1,600-0,90</t>
  </si>
  <si>
    <t>5,750-0,70*2</t>
  </si>
  <si>
    <t>2,300-0,60</t>
  </si>
  <si>
    <t>48</t>
  </si>
  <si>
    <t>342291143</t>
  </si>
  <si>
    <t>Ukotvení příček expanzní maltou, tl. příčky přes 100 mm</t>
  </si>
  <si>
    <t>784694973</t>
  </si>
  <si>
    <t>https://podminky.urs.cz/item/CS_URS_2023_02/342291143</t>
  </si>
  <si>
    <t>"2NP_201"</t>
  </si>
  <si>
    <t>(7,935+1,200)-0,80</t>
  </si>
  <si>
    <t>10,055-(0,55+0,80)</t>
  </si>
  <si>
    <t>Vodorovné konstrukce</t>
  </si>
  <si>
    <t>49</t>
  </si>
  <si>
    <t>411168346</t>
  </si>
  <si>
    <t>Stropy keramické z cihelných vložek MIAKO a keramobetonových nosníků bez nadbetonávky včetně zmonolitnění konstrukce mezi stropní keramické vložky z betonu C 20/25 při osové vzdálenosti nosníků 50 cm, z vložek výšky 25 cm (MIAKO 25/50 bez nadbetonávky), tloušťky stropní konstrukce 25 cm, z nosníků délky přes 6 do 7 m</t>
  </si>
  <si>
    <t>-1847973929</t>
  </si>
  <si>
    <t>https://podminky.urs.cz/item/CS_URS_2023_02/411168346</t>
  </si>
  <si>
    <t>strop nad 1 NP</t>
  </si>
  <si>
    <t>5,675*(5,95+0,35+4)</t>
  </si>
  <si>
    <t>3,225*10,3</t>
  </si>
  <si>
    <t>5,95*10,3</t>
  </si>
  <si>
    <t>50</t>
  </si>
  <si>
    <t>411321414</t>
  </si>
  <si>
    <t>Stropy z betonu železového (bez výztuže) stropů deskových, plochých střech, desek balkonových, desek hřibových stropů včetně hlavic hřibových sloupů tř. C 25/30</t>
  </si>
  <si>
    <t>512188662</t>
  </si>
  <si>
    <t>https://podminky.urs.cz/item/CS_URS_2023_02/411321414</t>
  </si>
  <si>
    <t>statika výkres 08</t>
  </si>
  <si>
    <t>"D2 "2,8</t>
  </si>
  <si>
    <t>"D1"9,3</t>
  </si>
  <si>
    <t>51</t>
  </si>
  <si>
    <t>411351011</t>
  </si>
  <si>
    <t>Bednění stropních konstrukcí - bez podpěrné konstrukce desek tloušťky stropní desky přes 5 do 25 cm zřízení</t>
  </si>
  <si>
    <t>-705954903</t>
  </si>
  <si>
    <t>https://podminky.urs.cz/item/CS_URS_2023_02/411351011</t>
  </si>
  <si>
    <t>"D2 "7,75*6,265</t>
  </si>
  <si>
    <t>"D1 "2,6*4,93</t>
  </si>
  <si>
    <t>52</t>
  </si>
  <si>
    <t>411351012</t>
  </si>
  <si>
    <t>Bednění stropních konstrukcí - bez podpěrné konstrukce desek tloušťky stropní desky přes 5 do 25 cm odstranění</t>
  </si>
  <si>
    <t>23762787</t>
  </si>
  <si>
    <t>https://podminky.urs.cz/item/CS_URS_2023_02/411351012</t>
  </si>
  <si>
    <t>61,372</t>
  </si>
  <si>
    <t>"výkres statika 08</t>
  </si>
  <si>
    <t>53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</si>
  <si>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</si>
  <si>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</si>
  <si>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2127676073</t>
  </si>
  <si>
    <t>https://podminky.urs.cz/item/CS_URS_2023_02/411362021</t>
  </si>
  <si>
    <t>1,21</t>
  </si>
  <si>
    <t>výztuž desek D1 + D2 předpoklad 100 kg + kari sitě</t>
  </si>
  <si>
    <t>54</t>
  </si>
  <si>
    <t>413941133</t>
  </si>
  <si>
    <t>Osazování ocelových válcovaných nosníků ve stropech HE-A nebo HE-B, výšky přes 120 do 220 mm</t>
  </si>
  <si>
    <t>-583027065</t>
  </si>
  <si>
    <t>https://podminky.urs.cz/item/CS_URS_2023_02/413941133</t>
  </si>
  <si>
    <t>ocelové výměny výkres 03-HEA 220</t>
  </si>
  <si>
    <t>"OC 2 "4,45*100*0,001</t>
  </si>
  <si>
    <t>"OC4 "4,1*100*0,001</t>
  </si>
  <si>
    <t>"OC5 "4,1*100*0,001</t>
  </si>
  <si>
    <t>"OC 6 "5,26*100*0,001</t>
  </si>
  <si>
    <t>55</t>
  </si>
  <si>
    <t>13010962</t>
  </si>
  <si>
    <t>ocel profilová jakost S235JR (11 375) průřez HEA 220</t>
  </si>
  <si>
    <t>-689287999</t>
  </si>
  <si>
    <t>1,79*1,1</t>
  </si>
  <si>
    <t>56</t>
  </si>
  <si>
    <t>413941135</t>
  </si>
  <si>
    <t>Osazování ocelových válcovaných nosníků ve stropech HE-A nebo HE-B, výšky přes 220 mm</t>
  </si>
  <si>
    <t>1586931192</t>
  </si>
  <si>
    <t>https://podminky.urs.cz/item/CS_URS_2023_02/413941135</t>
  </si>
  <si>
    <t>"OC1 "6,45*100*0,001</t>
  </si>
  <si>
    <t>"OC3 "6,65*100*0,001</t>
  </si>
  <si>
    <t>57</t>
  </si>
  <si>
    <t>13011001</t>
  </si>
  <si>
    <t>ocel profilová jakost S235JR (11 375) průřez HEA 300</t>
  </si>
  <si>
    <t>299800579</t>
  </si>
  <si>
    <t>HEA 300</t>
  </si>
  <si>
    <t>1,3*1,1</t>
  </si>
  <si>
    <t>58</t>
  </si>
  <si>
    <t>417321414</t>
  </si>
  <si>
    <t>Ztužující pásy a věnce z betonu železového (bez výztuže) tř. C 20/25</t>
  </si>
  <si>
    <t>1813953214</t>
  </si>
  <si>
    <t>https://podminky.urs.cz/item/CS_URS_2023_02/417321414</t>
  </si>
  <si>
    <t>věnce 1 NP výkres 04</t>
  </si>
  <si>
    <t>"V2 "0,65</t>
  </si>
  <si>
    <t>"V3 "1,65</t>
  </si>
  <si>
    <t>"V4 "0,5</t>
  </si>
  <si>
    <t>2 NP výkres 06</t>
  </si>
  <si>
    <t>"V5 "1,8</t>
  </si>
  <si>
    <t>"V6 "1,3</t>
  </si>
  <si>
    <t>"Věnec 1 -výkres 05 "36*0,53*0,45</t>
  </si>
  <si>
    <t>"věnec 2 "12*0,2*0,15</t>
  </si>
  <si>
    <t>"věnec 3 "42*0,4*0,22</t>
  </si>
  <si>
    <t>59</t>
  </si>
  <si>
    <t>417351115</t>
  </si>
  <si>
    <t>Bednění bočnic ztužujících pásů a věnců včetně vzpěr zřízení</t>
  </si>
  <si>
    <t>-728171234</t>
  </si>
  <si>
    <t>https://podminky.urs.cz/item/CS_URS_2023_02/417351115</t>
  </si>
  <si>
    <t>"V2 "2*016*0,2</t>
  </si>
  <si>
    <t>"V3 "20,6*0,2*2</t>
  </si>
  <si>
    <t>"V4 "8,7*2*0,2</t>
  </si>
  <si>
    <t>2 NP</t>
  </si>
  <si>
    <t>"V5 "25,6*0,2*2</t>
  </si>
  <si>
    <t>"V6 "21*0,2*2</t>
  </si>
  <si>
    <t>1*0,53*36 "věnec 1"</t>
  </si>
  <si>
    <t>12*0,2*0,15"věnec 2</t>
  </si>
  <si>
    <t>42*0,4*0,22 "věnec 3 "</t>
  </si>
  <si>
    <t>60</t>
  </si>
  <si>
    <t>417351116</t>
  </si>
  <si>
    <t>Bednění bočnic ztužujících pásů a věnců včetně vzpěr odstranění</t>
  </si>
  <si>
    <t>1839327233</t>
  </si>
  <si>
    <t>https://podminky.urs.cz/item/CS_URS_2023_02/417351116</t>
  </si>
  <si>
    <t>61</t>
  </si>
  <si>
    <t>417361821</t>
  </si>
  <si>
    <t>Výztuž ztužujících pásů a věnců z betonářské oceli 10 505 (R) nebo BSt 500</t>
  </si>
  <si>
    <t>242240904</t>
  </si>
  <si>
    <t>https://podminky.urs.cz/item/CS_URS_2023_02/417361821</t>
  </si>
  <si>
    <t>výkres 04-1 NP</t>
  </si>
  <si>
    <t>0,379</t>
  </si>
  <si>
    <t>"2 NP výkre 05 "0,3176</t>
  </si>
  <si>
    <t>"výkres05 "1,727</t>
  </si>
  <si>
    <t>62</t>
  </si>
  <si>
    <t>430321414</t>
  </si>
  <si>
    <t>Schodišťové konstrukce a rampy z betonu železového (bez výztuže) stupně, schodnice, ramena, podesty s nosníky tř. C 25/30</t>
  </si>
  <si>
    <t>-1287089965</t>
  </si>
  <si>
    <t>https://podminky.urs.cz/item/CS_URS_2023_02/430321414</t>
  </si>
  <si>
    <t>statika výkre 09</t>
  </si>
  <si>
    <t>16*0,184*0,3*1,2</t>
  </si>
  <si>
    <t>"podesta "0,18*1,2*5,35</t>
  </si>
  <si>
    <t>0,303*1,2*0,21</t>
  </si>
  <si>
    <t>1,2*0,3*0,21</t>
  </si>
  <si>
    <t>63</t>
  </si>
  <si>
    <t>430361821</t>
  </si>
  <si>
    <t>Výztuž schodišťových konstrukcí a ramp stupňů, schodnic, ramen, podest s nosníky z betonářské oceli 10 505 (R) nebo BSt 500</t>
  </si>
  <si>
    <t>-1206507836</t>
  </si>
  <si>
    <t>https://podminky.urs.cz/item/CS_URS_2023_02/430361821</t>
  </si>
  <si>
    <t>"výkres schodiště -statika "0,1370</t>
  </si>
  <si>
    <t>64</t>
  </si>
  <si>
    <t>43125-16</t>
  </si>
  <si>
    <t>Vstupní betonové schody</t>
  </si>
  <si>
    <t>soub</t>
  </si>
  <si>
    <t>-1381073075</t>
  </si>
  <si>
    <t>65</t>
  </si>
  <si>
    <t>431351121</t>
  </si>
  <si>
    <t>Bednění podest, podstupňových desek a ramp včetně podpěrné konstrukce výšky do 4 m půdorysně přímočarých zřízení</t>
  </si>
  <si>
    <t>-1638961320</t>
  </si>
  <si>
    <t>https://podminky.urs.cz/item/CS_URS_2023_02/431351121</t>
  </si>
  <si>
    <t xml:space="preserve">výkres  09 statikaů</t>
  </si>
  <si>
    <t>1,2*0,18*16</t>
  </si>
  <si>
    <t>0,2*5,322</t>
  </si>
  <si>
    <t>1,2*5,322</t>
  </si>
  <si>
    <t>66</t>
  </si>
  <si>
    <t>431351122</t>
  </si>
  <si>
    <t>Bednění podest, podstupňových desek a ramp včetně podpěrné konstrukce výšky do 4 m půdorysně přímočarých odstranění</t>
  </si>
  <si>
    <t>1277666074</t>
  </si>
  <si>
    <t>https://podminky.urs.cz/item/CS_URS_2023_02/431351122</t>
  </si>
  <si>
    <t>10,906 "schodiště"</t>
  </si>
  <si>
    <t>Úpravy povrchů, podlahy a osazování výplní</t>
  </si>
  <si>
    <t>Úprava povrchů vnitřních</t>
  </si>
  <si>
    <t>67</t>
  </si>
  <si>
    <t>611325403</t>
  </si>
  <si>
    <t>Oprava vápenocementové omítky vnitřních ploch hrubé, tloušťky do 20 mm stropů, v rozsahu opravované plochy přes 30 do 50%</t>
  </si>
  <si>
    <t>1275957955</t>
  </si>
  <si>
    <t>https://podminky.urs.cz/item/CS_URS_2023_02/611325403</t>
  </si>
  <si>
    <t>68</t>
  </si>
  <si>
    <t>611325423</t>
  </si>
  <si>
    <t>Oprava vápenocementové omítky vnitřních ploch štukové dvouvrstvé, tloušťky do 20 mm a tloušťky štuku do 3 mm stropů, v rozsahu opravované plochy přes 30 do 50%</t>
  </si>
  <si>
    <t>1380432439</t>
  </si>
  <si>
    <t>https://podminky.urs.cz/item/CS_URS_2023_02/611325423</t>
  </si>
  <si>
    <t>"1NP_101 nové zdivo</t>
  </si>
  <si>
    <t>3,235*2,45</t>
  </si>
  <si>
    <t>1,740*(2,45+2,50)/2</t>
  </si>
  <si>
    <t>4,520*2,50</t>
  </si>
  <si>
    <t>((1,20*3)*0,17)*3</t>
  </si>
  <si>
    <t>(1,80+2,30*2)*0,30</t>
  </si>
  <si>
    <t>"1NP_120"</t>
  </si>
  <si>
    <t>(1,60+4,175)*(2,74-2,00)</t>
  </si>
  <si>
    <t>"1NP_121"</t>
  </si>
  <si>
    <t>(1,60*2+1,475)*(2,74-2,00)</t>
  </si>
  <si>
    <t>"1NP_122"</t>
  </si>
  <si>
    <t>(1,825+2,30)*(2,74-2,00)</t>
  </si>
  <si>
    <t>"1NP_123"</t>
  </si>
  <si>
    <t>(0,965+2,30*2)*(2,74-2,00)</t>
  </si>
  <si>
    <t>"1NP_124"</t>
  </si>
  <si>
    <t>(1,825+2,30*2)*(2,74-2,00)</t>
  </si>
  <si>
    <t>"1NP_125"</t>
  </si>
  <si>
    <t>(0,965+2,30)*(2,74-2,00)</t>
  </si>
  <si>
    <t>1,35*2,66+2,12*(2,66+1,00)/2</t>
  </si>
  <si>
    <t>2,91*(2,78+5,08)/2+5,025*(5,08+1,00)/2</t>
  </si>
  <si>
    <t>5,03*(1,00+5,08)/2+5,26*(5,08+1,35)/2</t>
  </si>
  <si>
    <t>(2,00+1,50*2)*0,30</t>
  </si>
  <si>
    <t>1,610*(2,200+1,35)/2</t>
  </si>
  <si>
    <t>(2,00-0,55)*1,35</t>
  </si>
  <si>
    <t>-(2,00*1,50+0,80*1,97+0,90*1,20)</t>
  </si>
  <si>
    <t>(5,246-0,55)*(1,00+5,08)/2+5,03*(5,08+1,00)/2</t>
  </si>
  <si>
    <t>(5,246-1,685)*(2,05+5,08)/2+5,03*(5,08+1,00)/2</t>
  </si>
  <si>
    <t>1,685*2,05+(2,05+1,50)/2*1,10</t>
  </si>
  <si>
    <t>-(2,00*1,50+0,80*1,97+0,90*1,50)</t>
  </si>
  <si>
    <t>"2NP_203"</t>
  </si>
  <si>
    <t>1,20*3,07</t>
  </si>
  <si>
    <t>(2,76*(3,07+5,25)/2+5,025*(5,25+1,00)/2)*2</t>
  </si>
  <si>
    <t>-(0,80*1,97)*2</t>
  </si>
  <si>
    <t>"2NP_205"</t>
  </si>
  <si>
    <t>10,235*(2,39+0,565)</t>
  </si>
  <si>
    <t>(2,39+0,565)/2*(3,965-0,45)+(0,19*0,31)/2</t>
  </si>
  <si>
    <t>(2,39+0,565)/2*3,965+(0,19*0,31)/2</t>
  </si>
  <si>
    <t>(0,45*(1,795+1,605)/2)*2</t>
  </si>
  <si>
    <t>(0,90+1,50*2)*0,30</t>
  </si>
  <si>
    <t>-(0,90*1,50+0,90*0,90)</t>
  </si>
  <si>
    <t>"2NP_206"</t>
  </si>
  <si>
    <t>10,160*(2,400+0,425)</t>
  </si>
  <si>
    <t>(2,400+0,425)/2*(4,08-0,55)+(0,05*0,195)/2</t>
  </si>
  <si>
    <t>(2,400+0,425)/2*4,08+(0,05*0,195)/2</t>
  </si>
  <si>
    <t>stávající zdivo</t>
  </si>
  <si>
    <t>"1NP_101"</t>
  </si>
  <si>
    <t>(2,270+2,60+4,35+2,61)*3,00+(1,30+1,40*2)*0,155</t>
  </si>
  <si>
    <t>-((0,90*1,97)*2+1,30*1,40)</t>
  </si>
  <si>
    <t>"1NP_102"</t>
  </si>
  <si>
    <t>(10,30+3,225)*2*2,74+(1,10+2,07*2)*0,60+(0,50+0,90*2)*0,47</t>
  </si>
  <si>
    <t>-((2,89+1,60)*2,74+0,90*1,97+0,50*0,90)</t>
  </si>
  <si>
    <t>"1NP_104"</t>
  </si>
  <si>
    <t>(5,835+5,95)*2*2,74+((1,35+1,45*2)*0,42)*2</t>
  </si>
  <si>
    <t>(1,05+2,12*2)*0,42</t>
  </si>
  <si>
    <t>-((1,35*1,45)*2+1,15*2,10)</t>
  </si>
  <si>
    <t>"1NP_106"</t>
  </si>
  <si>
    <t>(2,35+6,15)*2*2,74+(1,25+1,45*2)*0,42</t>
  </si>
  <si>
    <t>-(1,25*1,45+1,05*2,12)</t>
  </si>
  <si>
    <t>"1NP_107"</t>
  </si>
  <si>
    <t>((3,45+6,15)*2-0,55)*2,74+((1,25+1,45*2)+(1,50+1,50*2))*0,42</t>
  </si>
  <si>
    <t>(0,95+2,12*2)*0,35</t>
  </si>
  <si>
    <t>-(1,25*1,45+1,50*1,50-0,95*2,12)</t>
  </si>
  <si>
    <t>"1NP_108"</t>
  </si>
  <si>
    <t>((5,95+3,60)*2-0,55)*2,74+(1,74+1,40*2)*0,42+(1,05+2,12*2)*0,35</t>
  </si>
  <si>
    <t>-((0,85+0,75*2)*1,97+1,74*1,50)</t>
  </si>
  <si>
    <t>"1NP_109"</t>
  </si>
  <si>
    <t>(3,83+3,45)*2*2,515+(1,75+1,40*2)*0,42+(0,95+2,12*2)*0,50</t>
  </si>
  <si>
    <t>-(1,75*1,40+0,75*1,97)</t>
  </si>
  <si>
    <t>"1NP_110"</t>
  </si>
  <si>
    <t>(4,08+3,69)*2*2*2,515+(1,15+1,40*2)*0,08+(1,05+2,12*2)*0,45</t>
  </si>
  <si>
    <t>-(1,15*1,40+0,85*1,97)</t>
  </si>
  <si>
    <t>"1NP_111"</t>
  </si>
  <si>
    <t>(4,08+2,32)*2*2,515+(1,15+1,40*2)*0,08+(1,05+2,12*2)*0,45</t>
  </si>
  <si>
    <t>"1NP_112"</t>
  </si>
  <si>
    <t>(4,33+2,50)*2*2,890+(1,15+1,40*2)*0,08+(0,95+2,12*2)*0,20</t>
  </si>
  <si>
    <t>-(1,15*1,40+0,75*1,97)</t>
  </si>
  <si>
    <t>"1NP_116"</t>
  </si>
  <si>
    <t>(3,565+5,265)*2*2,515+(0,95+1,25+1,40*4)*0,32+(1,05+2,12*2)*0,15</t>
  </si>
  <si>
    <t>(0,50+0,90*2)*0,46</t>
  </si>
  <si>
    <t>-((0,95+1,25)*1,40+0,85*1,97+0,50*0,90)</t>
  </si>
  <si>
    <t>"1NP_117"</t>
  </si>
  <si>
    <t>(3,565+2,05+3,565+2,17)*2,515+(0,90+2,12*2)*0,50+(1,05+2,12*2)*0,15</t>
  </si>
  <si>
    <t>-1,60*2,30-(0,70+0,85+0,90)*1,97</t>
  </si>
  <si>
    <t>"1NP_118"</t>
  </si>
  <si>
    <t>(3,814+2,07+3,816+1,94-0,45)*2,515-1,60*2,30+(1,10+2,12*2)*0,35</t>
  </si>
  <si>
    <t>-(1,60*2,30+0,90*1,97)</t>
  </si>
  <si>
    <t>"1NP_119"</t>
  </si>
  <si>
    <t>(3,43+4,645)*2*4,50+(1,50+1,45*2)*0,175</t>
  </si>
  <si>
    <t>-(1,50*1,45+0,70*1,97)</t>
  </si>
  <si>
    <t>"1PP; pod m.č. 119"</t>
  </si>
  <si>
    <t>(4,248+4,340)*1,497</t>
  </si>
  <si>
    <t>(4,646+4,645)*(1,497*2+1,88)/3</t>
  </si>
  <si>
    <t>69</t>
  </si>
  <si>
    <t>612131101</t>
  </si>
  <si>
    <t>Podkladní a spojovací vrstva vnitřních omítaných ploch cementový postřik nanášený ručně celoplošně stěn</t>
  </si>
  <si>
    <t>-472638802</t>
  </si>
  <si>
    <t>https://podminky.urs.cz/item/CS_URS_2023_02/612131101</t>
  </si>
  <si>
    <t>70</t>
  </si>
  <si>
    <t>612315302</t>
  </si>
  <si>
    <t>Vápenná omítka ostění nebo nadpraží štuková</t>
  </si>
  <si>
    <t>626606230</t>
  </si>
  <si>
    <t>https://podminky.urs.cz/item/CS_URS_2023_02/612315302</t>
  </si>
  <si>
    <t>omítka ostění 1 NP</t>
  </si>
  <si>
    <t>(0,9+1,5+1,5)*0,1*3</t>
  </si>
  <si>
    <t>(0,9+2,1+2,1)*0,2</t>
  </si>
  <si>
    <t>(1,5+1,5+1,5)*0,2</t>
  </si>
  <si>
    <t>(0,8+1,97+1,97)*0,2</t>
  </si>
  <si>
    <t>(1,5+1,5+1,5)*0,3*3</t>
  </si>
  <si>
    <t>(1,25+1,45+1,45)*0,3*2</t>
  </si>
  <si>
    <t>(0,5+1+1)*0,3</t>
  </si>
  <si>
    <t>(1,25+1,45+1,45)*0,3</t>
  </si>
  <si>
    <t>71</t>
  </si>
  <si>
    <t>612135001</t>
  </si>
  <si>
    <t>Vyrovnání nerovností podkladu vnitřních omítaných ploch maltou, tloušťky do 10 mm vápenocementovou stěn</t>
  </si>
  <si>
    <t>CS URS 2023 02</t>
  </si>
  <si>
    <t>340323261</t>
  </si>
  <si>
    <t>(7,755+1,74)*2,985</t>
  </si>
  <si>
    <t>-((1,2*1,2)*3+1,50*2,25)</t>
  </si>
  <si>
    <t>2,890*2,84+(0,50+0,90*2)*0,15</t>
  </si>
  <si>
    <t>-(0,50*0,90+1,50*2,25)</t>
  </si>
  <si>
    <t>1,600*2,84-1,40*2,74</t>
  </si>
  <si>
    <t>2,890*2,84+(0,50+0,90*2)*0,47+(1,80+2,25*2)*0,55</t>
  </si>
  <si>
    <t>1,600*2,270</t>
  </si>
  <si>
    <t>1,60*2,400</t>
  </si>
  <si>
    <t>(0,45*3)*2,84</t>
  </si>
  <si>
    <t>"1NP_120 až 125 (103)"</t>
  </si>
  <si>
    <t>(5,875+4,00)*2*2,850+(0,70+0,90*2)*0,15+(1,30+1,40*2)*0,47</t>
  </si>
  <si>
    <t>(1,50+2,74*2)*0,400</t>
  </si>
  <si>
    <t>-(0,70*0,90+1,30*1,40+1,50*2,74)</t>
  </si>
  <si>
    <t>Úprava povrchů vnějších</t>
  </si>
  <si>
    <t>72</t>
  </si>
  <si>
    <t>622131101</t>
  </si>
  <si>
    <t>Podkladní a spojovací vrstva vnějších omítaných ploch cementový postřik nanášený ručně celoplošně stěn</t>
  </si>
  <si>
    <t>-2142709034</t>
  </si>
  <si>
    <t>https://podminky.urs.cz/item/CS_URS_2023_02/622131101</t>
  </si>
  <si>
    <t>202,81"pohledy"</t>
  </si>
  <si>
    <t>"ostění"15,5</t>
  </si>
  <si>
    <t>73</t>
  </si>
  <si>
    <t>622131121</t>
  </si>
  <si>
    <t>Podkladní a spojovací vrstva vnějších omítaných ploch penetrace nanášená ručně stěn</t>
  </si>
  <si>
    <t>-1851302654</t>
  </si>
  <si>
    <t>https://podminky.urs.cz/item/CS_URS_2023_02/622131121</t>
  </si>
  <si>
    <t>"pol_629995101"</t>
  </si>
  <si>
    <t>"Skladba_SF"</t>
  </si>
  <si>
    <t>"---------------------------"</t>
  </si>
  <si>
    <t>"pol_622321141"</t>
  </si>
  <si>
    <t>"Skladba_NF"</t>
  </si>
  <si>
    <t>74</t>
  </si>
  <si>
    <t>622135001</t>
  </si>
  <si>
    <t>Vyrovnání nerovností podkladu vnějších omítaných ploch maltou, tloušťky do 10 mm vápenocementovou stěn</t>
  </si>
  <si>
    <t>1748889306</t>
  </si>
  <si>
    <t>https://podminky.urs.cz/item/CS_URS_2023_02/622135001</t>
  </si>
  <si>
    <t>dle podhledů</t>
  </si>
  <si>
    <t>117,4</t>
  </si>
  <si>
    <t>75</t>
  </si>
  <si>
    <t>622143003</t>
  </si>
  <si>
    <t>Montáž omítkových profilů plastových, pozinkovaných nebo dřevěných upevněných vtlačením do podkladní vrstvy nebo přibitím rohových s tkaninou</t>
  </si>
  <si>
    <t>509331807</t>
  </si>
  <si>
    <t>https://podminky.urs.cz/item/CS_URS_2023_02/622143003</t>
  </si>
  <si>
    <t>4,015*2+4,52*2</t>
  </si>
  <si>
    <t>2,855+3,83</t>
  </si>
  <si>
    <t>2,395+0,905</t>
  </si>
  <si>
    <t>3,37+2,83</t>
  </si>
  <si>
    <t>76</t>
  </si>
  <si>
    <t>55343026</t>
  </si>
  <si>
    <t>profil rohový Pz+PVC pro vnější omítky tl 15mm</t>
  </si>
  <si>
    <t>-961174236</t>
  </si>
  <si>
    <t>33,255*1,05 "Přepočtené koeficientem množství</t>
  </si>
  <si>
    <t>77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</si>
  <si>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</si>
  <si>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</si>
  <si>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298106354</t>
  </si>
  <si>
    <t>https://podminky.urs.cz/item/CS_URS_2023_02/622143004</t>
  </si>
  <si>
    <t>"Nové otvory ve fasádě"</t>
  </si>
  <si>
    <t>"1NP"</t>
  </si>
  <si>
    <t>(1,20*4)*3+(1,50+2,25*2)*1</t>
  </si>
  <si>
    <t>"2NP"</t>
  </si>
  <si>
    <t>((2,00+1,50)*2)*2+(1,10*4)*2</t>
  </si>
  <si>
    <t>78</t>
  </si>
  <si>
    <t>59051476</t>
  </si>
  <si>
    <t>profil začišťovací PVC 9mm s výztužnou tkaninou pro ostění ETICS</t>
  </si>
  <si>
    <t>-1259913121</t>
  </si>
  <si>
    <t>(1,20*2)*3+(2,25*2)*1</t>
  </si>
  <si>
    <t>(1,50*2)*2+(1,10*2)*2</t>
  </si>
  <si>
    <t>22,1*1,05 "Přepočtené koeficientem množství</t>
  </si>
  <si>
    <t>79</t>
  </si>
  <si>
    <t>59051510</t>
  </si>
  <si>
    <t>profil začišťovací s okapnicí PVC s výztužnou tkaninou pro nadpraží ETICS</t>
  </si>
  <si>
    <t>-1068693279</t>
  </si>
  <si>
    <t>(1,20*1)*3+1,50*1</t>
  </si>
  <si>
    <t>2,00*2+1,10*2</t>
  </si>
  <si>
    <t>11,3*1,05 "Přepočtené koeficientem množství</t>
  </si>
  <si>
    <t>80</t>
  </si>
  <si>
    <t>59051512</t>
  </si>
  <si>
    <t>profil začišťovací s okapnicí PVC s výztužnou tkaninou pro parapet ETICS</t>
  </si>
  <si>
    <t>-46452182</t>
  </si>
  <si>
    <t>1,20*3</t>
  </si>
  <si>
    <t>9,8*1,05 "Přepočtené koeficientem množství</t>
  </si>
  <si>
    <t>81</t>
  </si>
  <si>
    <t>622321141</t>
  </si>
  <si>
    <t>Omítka vápenocementová vnějších ploch nanášená ručně dvouvrstvá, tloušťky jádrové omítky do 15 mm a tloušťky štuku do 3 mm štuková stěn</t>
  </si>
  <si>
    <t>559795002</t>
  </si>
  <si>
    <t>https://podminky.urs.cz/item/CS_URS_2023_02/622321141</t>
  </si>
  <si>
    <t>"D.1.1; 18_Pohledy na fasády"</t>
  </si>
  <si>
    <t>"Pohled od severu"</t>
  </si>
  <si>
    <t>(5,23+0,74)+3,48+(4,86+0,87)</t>
  </si>
  <si>
    <t>8,660+7,130</t>
  </si>
  <si>
    <t>"Pohled od jihu"</t>
  </si>
  <si>
    <t>16,650*0,20+(0,45*1,10)*2</t>
  </si>
  <si>
    <t>"Pohled od východu"</t>
  </si>
  <si>
    <t>36,91+32,500-(5,345*1,785)+0,30*2,854</t>
  </si>
  <si>
    <t>"Řez D-D"</t>
  </si>
  <si>
    <t>10,66*0,25+0,30*0,830</t>
  </si>
  <si>
    <t>2,80*0,20</t>
  </si>
  <si>
    <t>"Pohled od západu"</t>
  </si>
  <si>
    <t>37,490+30,830+0,30*2,854</t>
  </si>
  <si>
    <t>"Řez A-A"</t>
  </si>
  <si>
    <t>10,735*0,25+0,30*0,920</t>
  </si>
  <si>
    <t>"Vnitřní strana po krov"</t>
  </si>
  <si>
    <t>(7,422+4,610+1,99)*0,65</t>
  </si>
  <si>
    <t>(3,15*0,675)/2</t>
  </si>
  <si>
    <t>(6,561+4,96)*0,40</t>
  </si>
  <si>
    <t>(7,422+4,610+3,15)*0,65</t>
  </si>
  <si>
    <t>(10,16+4,785)*0,40</t>
  </si>
  <si>
    <t>82</t>
  </si>
  <si>
    <t>6223211PC</t>
  </si>
  <si>
    <t>Omítka vápenocementová vnějších ploch nanášená ručně dvouvrstvá, tloušťky jádrové omítky do 15 mm a tloušťky štuku do 3 mm štuková stěn s adhézní emulzí; D+M komplet</t>
  </si>
  <si>
    <t>-1447569007</t>
  </si>
  <si>
    <t>https://podminky.urs.cz/item/CS_URS_2023_02/6223211PC</t>
  </si>
  <si>
    <t>"pohledy na fasádu "304,424</t>
  </si>
  <si>
    <t>83</t>
  </si>
  <si>
    <t>622631001</t>
  </si>
  <si>
    <t>Spárování vnějších ploch pohledového zdiva z cihel, spárovací maltou stěn</t>
  </si>
  <si>
    <t>1223061408</t>
  </si>
  <si>
    <t>https://podminky.urs.cz/item/CS_URS_2023_02/622631001</t>
  </si>
  <si>
    <t>P</t>
  </si>
  <si>
    <t>Poznámka k položce:_x000d_
stávající stěny bez vnější omítky</t>
  </si>
  <si>
    <t>"od +-0,00m na +4,50m"</t>
  </si>
  <si>
    <t>4,590*4,50</t>
  </si>
  <si>
    <t>(1,50+1,45*2)*0,10-1,50*1,45</t>
  </si>
  <si>
    <t>4,340*4,50</t>
  </si>
  <si>
    <t>"od +-0,00m na +3,00m"</t>
  </si>
  <si>
    <t>11,125*3,00-0,70*0,17</t>
  </si>
  <si>
    <t>(0,70+0,90*2)*0,47-0,70*0,90</t>
  </si>
  <si>
    <t>5,345*4,50</t>
  </si>
  <si>
    <t>"od +-0,00m na +2,715m"</t>
  </si>
  <si>
    <t>5,75*2,715+0,45*0,175</t>
  </si>
  <si>
    <t>(0,50+0,90*2)*0,15</t>
  </si>
  <si>
    <t>-(0,50*0,90)</t>
  </si>
  <si>
    <t>SSm2</t>
  </si>
  <si>
    <t>84</t>
  </si>
  <si>
    <t>622635091</t>
  </si>
  <si>
    <t>Oprava spárování cihelného zdiva cementovou maltou včetně vysekání a vyčištění spár komínového nad střechou, v rozsahu opravované plochy přes 40 do 50 %</t>
  </si>
  <si>
    <t>-149493286</t>
  </si>
  <si>
    <t>https://podminky.urs.cz/item/CS_URS_2023_02/622635091</t>
  </si>
  <si>
    <t>"Stávající komíny"</t>
  </si>
  <si>
    <t>(0,55*4)*1,250</t>
  </si>
  <si>
    <t>(0,50*4)*1,45</t>
  </si>
  <si>
    <t>(0,55*4)*1,86</t>
  </si>
  <si>
    <t>(0,50*4)*1,47</t>
  </si>
  <si>
    <t>85</t>
  </si>
  <si>
    <t>623631001</t>
  </si>
  <si>
    <t>Spárování vnějších ploch pohledového zdiva z cihel, spárovací maltou pilířů nebo sloupů</t>
  </si>
  <si>
    <t>1604742325</t>
  </si>
  <si>
    <t>https://podminky.urs.cz/item/CS_URS_2023_02/623631001</t>
  </si>
  <si>
    <t>"Nový komín"</t>
  </si>
  <si>
    <t>(0,45*4)*1,60</t>
  </si>
  <si>
    <t>86</t>
  </si>
  <si>
    <t>629995101</t>
  </si>
  <si>
    <t>Očištění vnějších ploch tlakovou vodou omytím</t>
  </si>
  <si>
    <t>378101813</t>
  </si>
  <si>
    <t>https://podminky.urs.cz/item/CS_URS_2023_02/629995101</t>
  </si>
  <si>
    <t>4,340*4,500</t>
  </si>
  <si>
    <t>(2,82*0,60)/2</t>
  </si>
  <si>
    <t>4,930*3,080</t>
  </si>
  <si>
    <t>15,550*3,00</t>
  </si>
  <si>
    <t>((1,35+1,45*2)*0,20)*2</t>
  </si>
  <si>
    <t>(0,50+0,90*2)*0,20</t>
  </si>
  <si>
    <t>(1,25+1,40*2)*0,20*2</t>
  </si>
  <si>
    <t>(1,50+1,45*2)*0,10</t>
  </si>
  <si>
    <t>-(1,35*1,40*2+0,90*1,97+0,50*0,90+1,25*1,40*2)</t>
  </si>
  <si>
    <t>-1,50*1,45</t>
  </si>
  <si>
    <t>(0,70+0,90*2)*0,47+(0,50+0,90*2)*0,15</t>
  </si>
  <si>
    <t>-(0,70*0,90+0,50*0,90)</t>
  </si>
  <si>
    <t>(9,78-2,80)*2,89</t>
  </si>
  <si>
    <t>2,80*2,42</t>
  </si>
  <si>
    <t>-(0,85*2+0,75)*1,97</t>
  </si>
  <si>
    <t>11,000*3,00</t>
  </si>
  <si>
    <t>11,162*2,715+0,30*0,175</t>
  </si>
  <si>
    <t>2,80*2,835</t>
  </si>
  <si>
    <t>(1,50+1,50*2)*0,20</t>
  </si>
  <si>
    <t>(1,75+1,40*2)*0,20*2</t>
  </si>
  <si>
    <t>(1,15+1,40*2)*0,15*3</t>
  </si>
  <si>
    <t>-(1,50*1,50+(1,75*1,40)*2+(1,15*1,40)*3)</t>
  </si>
  <si>
    <t>5,745*2,890</t>
  </si>
  <si>
    <t>(0,95+1,40*2)*0,20+(1,25+1,40*2)*0,20</t>
  </si>
  <si>
    <t>-(0,95*1,40+1,25*1,40)</t>
  </si>
  <si>
    <t>(0,55*4)*5,515</t>
  </si>
  <si>
    <t>(0,50*4)*3,36</t>
  </si>
  <si>
    <t>(0,55*4)*3,74</t>
  </si>
  <si>
    <t>(0,50*4)*3,74</t>
  </si>
  <si>
    <t>Podlahy a podlahové konstrukce</t>
  </si>
  <si>
    <t>87</t>
  </si>
  <si>
    <t>631311116</t>
  </si>
  <si>
    <t>Mazanina z betonu prostého bez zvýšených nároků na prostředí tl. přes 50 do 80 mm tř. C 25/30</t>
  </si>
  <si>
    <t>-390005660</t>
  </si>
  <si>
    <t>mazanina podlah dle skladeb</t>
  </si>
  <si>
    <t>13,2</t>
  </si>
  <si>
    <t>88</t>
  </si>
  <si>
    <t>631319011</t>
  </si>
  <si>
    <t>Příplatek k cenám mazanin za úpravu povrchu mazaniny přehlazením, mazanina tl. přes 50 do 80 mm</t>
  </si>
  <si>
    <t>1290264181</t>
  </si>
  <si>
    <t>Poznámka k položce:_x000d_
viz. pol_631311116</t>
  </si>
  <si>
    <t>89</t>
  </si>
  <si>
    <t>631362021</t>
  </si>
  <si>
    <t>Výztuž mazanin ze svařovaných sítí z drátů typu KARI</t>
  </si>
  <si>
    <t>1824197362</t>
  </si>
  <si>
    <t>"předpoklad KARI 8/100x8/100 = 8,00kg/m2"</t>
  </si>
  <si>
    <t>1,25</t>
  </si>
  <si>
    <t>90</t>
  </si>
  <si>
    <t>632450124</t>
  </si>
  <si>
    <t>Potěr cementový vyrovnávací ze suchých směsí v pásu o průměrné (střední) tl. přes 40 do 50 mm</t>
  </si>
  <si>
    <t>-131756997</t>
  </si>
  <si>
    <t>vegetační střecha</t>
  </si>
  <si>
    <t>2,1*4,53</t>
  </si>
  <si>
    <t>"podkladní beton dle skladeb "97</t>
  </si>
  <si>
    <t>91</t>
  </si>
  <si>
    <t>6325-12</t>
  </si>
  <si>
    <t>D+ M plastových tvarovek do podlah</t>
  </si>
  <si>
    <t>R položka</t>
  </si>
  <si>
    <t>387929390</t>
  </si>
  <si>
    <t>dle řezů a skladby SN 1,07</t>
  </si>
  <si>
    <t>9,75+7,44+6,68+2,6+3,97+2,21+3,97+2,21</t>
  </si>
  <si>
    <t>96</t>
  </si>
  <si>
    <t>Bourání konstrukcí</t>
  </si>
  <si>
    <t>92</t>
  </si>
  <si>
    <t>712331801</t>
  </si>
  <si>
    <t>Odstranění povlakové krytiny střech plochých do 10° z pásů uložených na sucho AIP nebo NAIP</t>
  </si>
  <si>
    <t>102057406</t>
  </si>
  <si>
    <t>https://podminky.urs.cz/item/CS_URS_2023_02/712331801</t>
  </si>
  <si>
    <t>Poznámka k položce:_x000d_
porovnávací položka - odstranění textilie (podhled)_x000d_
viz. pol_767582800</t>
  </si>
  <si>
    <t>93</t>
  </si>
  <si>
    <t>762331811</t>
  </si>
  <si>
    <t>Demontáž vázaných konstrukcí krovů sklonu do 60° z hranolů, hranolků, fošen, průřezové plochy do 120 cm2</t>
  </si>
  <si>
    <t>-245099820</t>
  </si>
  <si>
    <t>https://podminky.urs.cz/item/CS_URS_2023_02/762331811</t>
  </si>
  <si>
    <t>"Půdorys 1NP, č.m.101"</t>
  </si>
  <si>
    <t>"pásek 100x100mm"</t>
  </si>
  <si>
    <t>0,940*4</t>
  </si>
  <si>
    <t>"Půdorys 2NP"</t>
  </si>
  <si>
    <t>"hlavní krov"</t>
  </si>
  <si>
    <t>(1,24*8)*2</t>
  </si>
  <si>
    <t>"přístavek"</t>
  </si>
  <si>
    <t>1,24*3+1,24*5</t>
  </si>
  <si>
    <t>94</t>
  </si>
  <si>
    <t>762331812</t>
  </si>
  <si>
    <t>Demontáž vázaných konstrukcí krovů sklonu do 60° z hranolů, hranolků, fošen, průřezové plochy přes 120 do 224 cm2</t>
  </si>
  <si>
    <t>-1385783390</t>
  </si>
  <si>
    <t>https://podminky.urs.cz/item/CS_URS_2023_02/762331812</t>
  </si>
  <si>
    <t>"Půdorys 1NP, č.m. 101"</t>
  </si>
  <si>
    <t>"vaznice 120x120mm"</t>
  </si>
  <si>
    <t>7,755*2</t>
  </si>
  <si>
    <t>"sloupky 140x140mm"</t>
  </si>
  <si>
    <t>2,78*3+2,725*1</t>
  </si>
  <si>
    <t>"sedlová střecha"</t>
  </si>
  <si>
    <t>"pozednice 160x140mm"</t>
  </si>
  <si>
    <t>16,86*2</t>
  </si>
  <si>
    <t>"vaznice 160x140mm"</t>
  </si>
  <si>
    <t>16,940*2</t>
  </si>
  <si>
    <t>(2,10*5)*2</t>
  </si>
  <si>
    <t>"sedlová střecha (přístavek)"</t>
  </si>
  <si>
    <t>"krokve 100x140mm"</t>
  </si>
  <si>
    <t>1,365+2,345+3,225+2,04+1,246+3,100</t>
  </si>
  <si>
    <t>(1,005+1,92+3,13*3)+(1,05+2,18+3,13*3)</t>
  </si>
  <si>
    <t>3,10+2,965</t>
  </si>
  <si>
    <t>"pultová střecha (přístavek)"</t>
  </si>
  <si>
    <t>2,80*2</t>
  </si>
  <si>
    <t>95</t>
  </si>
  <si>
    <t>762331813</t>
  </si>
  <si>
    <t>Demontáž vázaných konstrukcí krovů sklonu do 60° z hranolů, hranolků, fošen, průřezové plochy přes 224 do 288 cm2</t>
  </si>
  <si>
    <t>-1541662356</t>
  </si>
  <si>
    <t>https://podminky.urs.cz/item/CS_URS_2023_02/762331813</t>
  </si>
  <si>
    <t>"krokve 150x150mm"</t>
  </si>
  <si>
    <t>7,700*(14+6)</t>
  </si>
  <si>
    <t>4,29+4,665+5,605+6,540+7,105+6,89+5,66+4,39</t>
  </si>
  <si>
    <t>6,395+6,245</t>
  </si>
  <si>
    <t>"kleština 150x150mm"</t>
  </si>
  <si>
    <t>5,050*5</t>
  </si>
  <si>
    <t>4,960</t>
  </si>
  <si>
    <t>"sloupek 160x160mm"</t>
  </si>
  <si>
    <t>0,800</t>
  </si>
  <si>
    <t>"pultová střecha (přístavky)"</t>
  </si>
  <si>
    <t>5,890*8+6,08*10</t>
  </si>
  <si>
    <t>5,550*4</t>
  </si>
  <si>
    <t>12,670+12,15</t>
  </si>
  <si>
    <t>"sloupky 150x150mm"</t>
  </si>
  <si>
    <t>(2,08+1,905*3)+1,905*4</t>
  </si>
  <si>
    <t>762331814</t>
  </si>
  <si>
    <t>Demontáž vázaných konstrukcí krovů sklonu do 60° z hranolů, hranolků, fošen, průřezové plochy přes 288 do 450 cm2</t>
  </si>
  <si>
    <t>-1624174546</t>
  </si>
  <si>
    <t>https://podminky.urs.cz/item/CS_URS_2023_02/762331814</t>
  </si>
  <si>
    <t>"vazný trám 200x220mm"</t>
  </si>
  <si>
    <t>10,300*5</t>
  </si>
  <si>
    <t>"vaznice 160x200mm"</t>
  </si>
  <si>
    <t>2,080</t>
  </si>
  <si>
    <t>"vazný trám 160x200mm"</t>
  </si>
  <si>
    <t>(4,485*2)*2+2,14*4+5,355*4</t>
  </si>
  <si>
    <t>(2,89+2,96+2,90)*1+2,14*6+5,205*4</t>
  </si>
  <si>
    <t>97</t>
  </si>
  <si>
    <t>762341811</t>
  </si>
  <si>
    <t>Demontáž bednění a laťování bednění střech rovných, obloukových, sklonu do 60° se všemi nadstřešními konstrukcemi z prken hrubých, hoblovaných tl. do 32 mm</t>
  </si>
  <si>
    <t>-1522735098</t>
  </si>
  <si>
    <t>https://podminky.urs.cz/item/CS_URS_2023_02/762341811</t>
  </si>
  <si>
    <t>246,95</t>
  </si>
  <si>
    <t>"valbová střecha - přístavek"</t>
  </si>
  <si>
    <t>36,69</t>
  </si>
  <si>
    <t>"pultové střechy - přístavky"</t>
  </si>
  <si>
    <t>67,49+65,35+16,75</t>
  </si>
  <si>
    <t>"plochá střecha - vstup"</t>
  </si>
  <si>
    <t>42,180</t>
  </si>
  <si>
    <t>"plochá střecha - přístavek"</t>
  </si>
  <si>
    <t>16,750</t>
  </si>
  <si>
    <t>SDm2</t>
  </si>
  <si>
    <t>98</t>
  </si>
  <si>
    <t>762812811</t>
  </si>
  <si>
    <t>Demontáž záklopů stropů vrchních a zapuštěných z hoblovaných prken s olištováním, tl. do 32 mm</t>
  </si>
  <si>
    <t>913376833</t>
  </si>
  <si>
    <t>https://podminky.urs.cz/item/CS_URS_2023_02/762812811</t>
  </si>
  <si>
    <t>"2NP_strop nad hlavní částí"</t>
  </si>
  <si>
    <t>179,320</t>
  </si>
  <si>
    <t>99</t>
  </si>
  <si>
    <t>762841811</t>
  </si>
  <si>
    <t>Demontáž podbíjení obkladů stropů a střech sklonu do 60° z hrubých prken tl. do 35 mm bez omítky</t>
  </si>
  <si>
    <t>-692193430</t>
  </si>
  <si>
    <t>https://podminky.urs.cz/item/CS_URS_2023_02/762841811</t>
  </si>
  <si>
    <t>"102 až 108"</t>
  </si>
  <si>
    <t>22,58+23,32+34,96+3,07+14,45+21,22+22,94</t>
  </si>
  <si>
    <t>"113 až 115"</t>
  </si>
  <si>
    <t>1,35+1,38+3,34</t>
  </si>
  <si>
    <t>"2NP_strop nad křídly (přístavky)"</t>
  </si>
  <si>
    <t>"109 až 111"</t>
  </si>
  <si>
    <t>13,21+15,06+9,37</t>
  </si>
  <si>
    <t>"116 až 118"</t>
  </si>
  <si>
    <t>(18,76-0,96*2,13)+7,85+7,64</t>
  </si>
  <si>
    <t>100</t>
  </si>
  <si>
    <t>767582800</t>
  </si>
  <si>
    <t>Demontáž podhledů roštů</t>
  </si>
  <si>
    <t>-1218175397</t>
  </si>
  <si>
    <t>https://podminky.urs.cz/item/CS_URS_2023_02/767582800</t>
  </si>
  <si>
    <t>"č.m.119"</t>
  </si>
  <si>
    <t>16,760</t>
  </si>
  <si>
    <t>101</t>
  </si>
  <si>
    <t>771471810</t>
  </si>
  <si>
    <t>Demontáž soklíků z dlaždic keramických kladených do malty rovných</t>
  </si>
  <si>
    <t>-1448086566</t>
  </si>
  <si>
    <t>https://podminky.urs.cz/item/CS_URS_2023_02/771471810</t>
  </si>
  <si>
    <t>"1NP, č.m.101"</t>
  </si>
  <si>
    <t>(7,755+4,660+2,920)-(2,98+1,00+1,05)</t>
  </si>
  <si>
    <t>"1NP, č.m.118"</t>
  </si>
  <si>
    <t>0,650</t>
  </si>
  <si>
    <t>102</t>
  </si>
  <si>
    <t>962032230</t>
  </si>
  <si>
    <t>Bourání zdiva nadzákladového z cihel nebo tvárnic z cihel pálených nebo vápenopískových, na maltu vápennou nebo vápenocementovou, objemu do 1 m3</t>
  </si>
  <si>
    <t>1411771410</t>
  </si>
  <si>
    <t>https://podminky.urs.cz/item/CS_URS_2023_02/962032230</t>
  </si>
  <si>
    <t>"Půdorys 1NP"</t>
  </si>
  <si>
    <t>(1,05*1,00)*0,60</t>
  </si>
  <si>
    <t>"č.m. 103"</t>
  </si>
  <si>
    <t>(0,89*2,85)*0,20</t>
  </si>
  <si>
    <t>"štítové stěny od +3,00m na +5,550m"</t>
  </si>
  <si>
    <t>((0,65*2,55)*0,30)*2</t>
  </si>
  <si>
    <t xml:space="preserve">"štítové stěny od +2,890m;  na +3,680m; +5,775m"</t>
  </si>
  <si>
    <t>(1,41+1,51)*0,30</t>
  </si>
  <si>
    <t>"štítové stěny od +2,715m na +5,775m"</t>
  </si>
  <si>
    <t>2,647*0,30</t>
  </si>
  <si>
    <t>"obvodová zeď od +3,060m na +3,180m"</t>
  </si>
  <si>
    <t>(0,700*17,550)*0,12</t>
  </si>
  <si>
    <t>"obvodová zeď od +4,500m na +4,700m"</t>
  </si>
  <si>
    <t>"nad č.m. 119"</t>
  </si>
  <si>
    <t>((4,25+4,34+5,345)*0,35)*0,20</t>
  </si>
  <si>
    <t>"obvodová zeď od +2,815m na +3,015m"</t>
  </si>
  <si>
    <t>(0,30*2,80)*0,20</t>
  </si>
  <si>
    <t>"obvodová zeď od +2,400m na +2,600m"</t>
  </si>
  <si>
    <t>"střední zdi od +2,690m na +3,00m"</t>
  </si>
  <si>
    <t>(5,875*0,35)*0,31</t>
  </si>
  <si>
    <t>103</t>
  </si>
  <si>
    <t>962032231</t>
  </si>
  <si>
    <t>Bourání zdiva nadzákladového z cihel nebo tvárnic z cihel pálených nebo vápenopískových, na maltu vápennou nebo vápenocementovou, objemu přes 1 m3</t>
  </si>
  <si>
    <t>-1528396348</t>
  </si>
  <si>
    <t>https://podminky.urs.cz/item/CS_URS_2023_02/962032231</t>
  </si>
  <si>
    <t>(2,89*3,29-0,90*1,97-0,50*0,60)*0,700</t>
  </si>
  <si>
    <t>(1,60*2,90-0,85*1,97)*0,55</t>
  </si>
  <si>
    <t>"štítové stěny od +3,00m na +7,04m"</t>
  </si>
  <si>
    <t>(1,25*4,040)*0,30</t>
  </si>
  <si>
    <t>"štítové stěny od +3,00m na +7,44m"</t>
  </si>
  <si>
    <t>(1,25*4,440)*0,30</t>
  </si>
  <si>
    <t xml:space="preserve">"štítové stěny od + 2,715; +2,890m;  na +3,645m; +5,775m"</t>
  </si>
  <si>
    <t>9,374*0,30</t>
  </si>
  <si>
    <t>(5,950*0,55)*0,31</t>
  </si>
  <si>
    <t>104</t>
  </si>
  <si>
    <t>962022391</t>
  </si>
  <si>
    <t>Bourání zdiva nadzákladového kamenného na maltu vápennou nebo vápenocementovou, objemu přes 1 m3</t>
  </si>
  <si>
    <t>-281074045</t>
  </si>
  <si>
    <t>https://podminky.urs.cz/item/CS_URS_2023_02/962022391</t>
  </si>
  <si>
    <t>"míst 116 "0,55*(1,25*1,45*2)</t>
  </si>
  <si>
    <t>0,35*1,05*2,02</t>
  </si>
  <si>
    <t>"míst 117 "2,07*0,55*1,05</t>
  </si>
  <si>
    <t>0,9*0,197*0,55</t>
  </si>
  <si>
    <t>"míst 118 "0,9*1,97*0,55</t>
  </si>
  <si>
    <t>"míst 103 "1,61*0,55*2,3</t>
  </si>
  <si>
    <t>0,89*0,2*2,75</t>
  </si>
  <si>
    <t>"míst 104 "1,05*0,55*2,1</t>
  </si>
  <si>
    <t>"míst 102 "1*2,1*0,55*2</t>
  </si>
  <si>
    <t>"míst 107 "1,5*1,45*0,55*2</t>
  </si>
  <si>
    <t>"míst 108 "1,4*1,5*0,55</t>
  </si>
  <si>
    <t>0,85*2*0,55</t>
  </si>
  <si>
    <t>"míst 109 "1,5*1,45*0,55</t>
  </si>
  <si>
    <t>1*2,07*0,55</t>
  </si>
  <si>
    <t>"míst 110 -111 "2*1,5*1,45*0,35+0,55*2,25*1,8</t>
  </si>
  <si>
    <t>"míst 112 "1,15*1,45*0,35*2</t>
  </si>
  <si>
    <t>105</t>
  </si>
  <si>
    <t>962031133</t>
  </si>
  <si>
    <t>Bourání příček z cihel, tvárnic nebo příčkovek z cihel pálených, plných nebo dutých na maltu vápennou nebo vápenocementovou, tl. do 150 mm</t>
  </si>
  <si>
    <t>1708813804</t>
  </si>
  <si>
    <t>https://podminky.urs.cz/item/CS_URS_2023_02/962031133</t>
  </si>
  <si>
    <t>"míst 05 "2,75*(1,532+2,1)</t>
  </si>
  <si>
    <t>"míst 115, 114 ,113 "3*2,75*1,54</t>
  </si>
  <si>
    <t>4,2*2,75</t>
  </si>
  <si>
    <t>-0,7*1,97*3</t>
  </si>
  <si>
    <t>"míst 111"4,08*2,75</t>
  </si>
  <si>
    <t>"míst 101 "2,75*(8,95+1,775+4,13)</t>
  </si>
  <si>
    <t>"míst 106 -107 "2,75*6,145</t>
  </si>
  <si>
    <t>"míst 105 "2,75*(2,1+1,532)</t>
  </si>
  <si>
    <t>106</t>
  </si>
  <si>
    <t>962032631</t>
  </si>
  <si>
    <t>Bourání zdiva nadzákladového z cihel nebo tvárnic komínového z cihel pálených, šamotových nebo vápenopískových nad střechou na maltu vápennou nebo vápenocementovou</t>
  </si>
  <si>
    <t>-381276911</t>
  </si>
  <si>
    <t>https://podminky.urs.cz/item/CS_URS_2023_02/962032631</t>
  </si>
  <si>
    <t>bourání komína míst 117</t>
  </si>
  <si>
    <t>0,3*0,3*6,5</t>
  </si>
  <si>
    <t>107</t>
  </si>
  <si>
    <t>962081141</t>
  </si>
  <si>
    <t>Bourání zdiva příček nebo vybourání otvorů ze skleněných tvárnic, tl. do 150 mm</t>
  </si>
  <si>
    <t>1386926497</t>
  </si>
  <si>
    <t>https://podminky.urs.cz/item/CS_URS_2023_02/962081141</t>
  </si>
  <si>
    <t xml:space="preserve">"míst  116 "0,55*1,25*1,4*2</t>
  </si>
  <si>
    <t>108</t>
  </si>
  <si>
    <t>96258-2</t>
  </si>
  <si>
    <t>zalití komínů- betonem</t>
  </si>
  <si>
    <t>812660607</t>
  </si>
  <si>
    <t>https://podminky.urs.cz/item/CS_URS_2023_02/96258-2</t>
  </si>
  <si>
    <t>109</t>
  </si>
  <si>
    <t>965024131</t>
  </si>
  <si>
    <t>Bourání podlah kamenných bez podkladního lože, s jakoukoliv výplní spár z desek nebo mozaiky, plochy přes 1 m2</t>
  </si>
  <si>
    <t>-1588960948</t>
  </si>
  <si>
    <t>https://podminky.urs.cz/item/CS_URS_2023_02/965024131</t>
  </si>
  <si>
    <t>vybourání tarasa</t>
  </si>
  <si>
    <t>7,85+7,64</t>
  </si>
  <si>
    <t>110</t>
  </si>
  <si>
    <t>965032131</t>
  </si>
  <si>
    <t>Bourání podlah z cihel bez podkladního lože, s jakoukoliv výplní spár kladených nastojato, plochy přes 1 m2</t>
  </si>
  <si>
    <t>-561987400</t>
  </si>
  <si>
    <t>https://podminky.urs.cz/item/CS_URS_2023_02/965032131</t>
  </si>
  <si>
    <t>půda</t>
  </si>
  <si>
    <t>15,06+9,37+10,83</t>
  </si>
  <si>
    <t>29,41+22,58+3,07+1,35+1,38+3,34+23,32+34,96+14,45+21,22+22,94+13,21+18,76+1+7,85+7,64+15</t>
  </si>
  <si>
    <t>111</t>
  </si>
  <si>
    <t>965041431</t>
  </si>
  <si>
    <t>Bourání mazanin škvárobetonových tl. přes 100 mm, plochy do 4 m2</t>
  </si>
  <si>
    <t>1164304420</t>
  </si>
  <si>
    <t>https://podminky.urs.cz/item/CS_URS_2023_02/965041431</t>
  </si>
  <si>
    <t xml:space="preserve">1 NP 20 cm </t>
  </si>
  <si>
    <t>0,2*(29,41+22,58+3,07+1,35+1,38+3,34+23,32+34,96+14,45+21,22+22,94+13,21+18,76+1+7,85+7,64)</t>
  </si>
  <si>
    <t>112</t>
  </si>
  <si>
    <t>965043441</t>
  </si>
  <si>
    <t>Bourání mazanin betonových s potěrem nebo teracem tl. do 150 mm, plochy přes 4 m2</t>
  </si>
  <si>
    <t>-1965525536</t>
  </si>
  <si>
    <t>https://podminky.urs.cz/item/CS_URS_2023_02/965043441</t>
  </si>
  <si>
    <t>"pod dlažbou "0,1*(22,58+3,07+1,35+1,38+3,34)</t>
  </si>
  <si>
    <t>113</t>
  </si>
  <si>
    <t>965081113</t>
  </si>
  <si>
    <t>Bourání podlah z dlaždic bez podkladního lože nebo mazaniny, s jakoukoliv výplní spár půdních, plochy přes 1 m2</t>
  </si>
  <si>
    <t>-1229471298</t>
  </si>
  <si>
    <t>https://podminky.urs.cz/item/CS_URS_2023_02/965081113</t>
  </si>
  <si>
    <t xml:space="preserve">1 NP dle bouracích prací </t>
  </si>
  <si>
    <t>22,58+3,07+1,35+1,38+3,34</t>
  </si>
  <si>
    <t>114</t>
  </si>
  <si>
    <t>965082923</t>
  </si>
  <si>
    <t>Odstranění násypu pod podlahami nebo ochranného násypu na střechách tl. do 100 mm, plochy přes 2 m2</t>
  </si>
  <si>
    <t>1393939145</t>
  </si>
  <si>
    <t>https://podminky.urs.cz/item/CS_URS_2023_02/965082923</t>
  </si>
  <si>
    <t>polštáře</t>
  </si>
  <si>
    <t>0,08*(29,41+22,58+3,07+1,35+1,38+3,34+23,32+34,96+14,45+21,22+22,94+13,21+18,76+1+7,85+7,64)</t>
  </si>
  <si>
    <t>115</t>
  </si>
  <si>
    <t>968062245</t>
  </si>
  <si>
    <t>Vybourání dřevěných rámů oken s křídly, dveřních zárubní, vrat, stěn, ostění nebo obkladů rámů oken s křídly jednoduchých, plochy do 2 m2</t>
  </si>
  <si>
    <t>346177037</t>
  </si>
  <si>
    <t>https://podminky.urs.cz/item/CS_URS_2023_02/968062245</t>
  </si>
  <si>
    <t>"míst 104 "1,25*1,45*2</t>
  </si>
  <si>
    <t>"míst 102 "1*2,4</t>
  </si>
  <si>
    <t>0,5*0,4</t>
  </si>
  <si>
    <t>"míst 106 "1,25*1,45</t>
  </si>
  <si>
    <t>"míst107 "1,25*1,45*2</t>
  </si>
  <si>
    <t>"míst 108 "1,5*1,45</t>
  </si>
  <si>
    <t>"míst 109 "1,5*1,45</t>
  </si>
  <si>
    <t xml:space="preserve">"míst 110  111 "2*0,9*1,45+2,25*1,88</t>
  </si>
  <si>
    <t>"míst 112 "2*1,05*1,45</t>
  </si>
  <si>
    <t>"míst 119 "1,5*1,45</t>
  </si>
  <si>
    <t>116</t>
  </si>
  <si>
    <t>968072245</t>
  </si>
  <si>
    <t>Vybourání kovových rámů oken s křídly, dveřních zárubní, vrat, stěn, ostění nebo obkladů okenních rámů s křídly jednoduchých, plochy do 2 m2</t>
  </si>
  <si>
    <t>-1389970451</t>
  </si>
  <si>
    <t>https://podminky.urs.cz/item/CS_URS_2023_02/968072245</t>
  </si>
  <si>
    <t>0,8*1,97</t>
  </si>
  <si>
    <t>0,85*1,97</t>
  </si>
  <si>
    <t>0,9*1,97</t>
  </si>
  <si>
    <t>1,05*1,97</t>
  </si>
  <si>
    <t>0,7*1,97*4</t>
  </si>
  <si>
    <t>0,75*1,97</t>
  </si>
  <si>
    <t>0,9*1,97*2</t>
  </si>
  <si>
    <t>0,8*1,97*4</t>
  </si>
  <si>
    <t>117</t>
  </si>
  <si>
    <t>973011191</t>
  </si>
  <si>
    <t>Vysekání kapes ve stěnách a stropech z lehkých betonů do 150x150x100 mm</t>
  </si>
  <si>
    <t>-251775446</t>
  </si>
  <si>
    <t>https://podminky.urs.cz/item/CS_URS_2023_02/973011191</t>
  </si>
  <si>
    <t>118</t>
  </si>
  <si>
    <t>973022261</t>
  </si>
  <si>
    <t>Vysekání výklenků nebo kapes ve zdivu z kamene kapes, plochy do 0,10 m2, hl. do 450 mm</t>
  </si>
  <si>
    <t>570195630</t>
  </si>
  <si>
    <t>https://podminky.urs.cz/item/CS_URS_2023_02/973022261</t>
  </si>
  <si>
    <t>kapsy pro schodiště</t>
  </si>
  <si>
    <t>119</t>
  </si>
  <si>
    <t>974042537</t>
  </si>
  <si>
    <t>Vysekání rýh v betonové nebo jiné monolitické dlažbě s betonovým podkladem do hl. 50 mm a šířky do 300 mm</t>
  </si>
  <si>
    <t>-488115019</t>
  </si>
  <si>
    <t>https://podminky.urs.cz/item/CS_URS_2023_02/974042537</t>
  </si>
  <si>
    <t>120</t>
  </si>
  <si>
    <t>978012191</t>
  </si>
  <si>
    <t>Otlučení vápenných nebo vápenocementových omítek vnitřních ploch stropů rákosovaných, v rozsahu přes 50 do 100 %</t>
  </si>
  <si>
    <t>-2041325427</t>
  </si>
  <si>
    <t>https://podminky.urs.cz/item/CS_URS_2023_02/978012191</t>
  </si>
  <si>
    <t>stropy s rákosem</t>
  </si>
  <si>
    <t>29,41+22,58+23,32+34,96+3,07+14,45+21,22+22,91+13,21+15,06+9,37+10,37+10,83+1,35+1,38+3,3+18,76+7,85+7,64+18,88</t>
  </si>
  <si>
    <t>121</t>
  </si>
  <si>
    <t>978013191</t>
  </si>
  <si>
    <t>Otlučení vápenných nebo vápenocementových omítek vnitřních ploch stěn s vyškrabáním spar, s očištěním zdiva, v rozsahu přes 50 do 100 %</t>
  </si>
  <si>
    <t>-1228139294</t>
  </si>
  <si>
    <t>https://podminky.urs.cz/item/CS_URS_2023_02/978013191</t>
  </si>
  <si>
    <t>otlučení omítek i pod obklady(neodečteny otvory -nahrazují otluk ostění )</t>
  </si>
  <si>
    <t>"míst 111 "2*(4+2,32)*2,75</t>
  </si>
  <si>
    <t>"míst 110 "2*(4,08+3,69)*2,75</t>
  </si>
  <si>
    <t>"míst 109 "2*(3,85+3,45)*2,75</t>
  </si>
  <si>
    <t>"míst 108 "2*(5,95+3,6)*2,75</t>
  </si>
  <si>
    <t>"míst 106-107 "2*(6,15+5,8)*2,75</t>
  </si>
  <si>
    <t>"míst 105,102,115-114-113"2*(10,3+3,225)*2,75</t>
  </si>
  <si>
    <t>"míst 101 "2,75*(7,56+3,5+3,5)</t>
  </si>
  <si>
    <t>"míst 118 "2*(3,81+1,91)*2,75</t>
  </si>
  <si>
    <t>"míst 117 "2*(2+3,565)</t>
  </si>
  <si>
    <t>"míst 116 "2*(3,665+5,265)*2,75</t>
  </si>
  <si>
    <t>"míst 119 "2*(4,6+4,34)*2,75</t>
  </si>
  <si>
    <t>"míst 103 "2*(5,475)*2,75</t>
  </si>
  <si>
    <t>"míst 104 "2*(5,95+5,875)*2,75</t>
  </si>
  <si>
    <t>"míst 112 "2*(4,33+2,56)*2,75</t>
  </si>
  <si>
    <t>122</t>
  </si>
  <si>
    <t>978059541</t>
  </si>
  <si>
    <t>Odsekání obkladů stěn včetně otlučení podkladní omítky až na zdivo z obkládaček vnitřních, z jakýchkoliv materiálů, plochy přes 1 m2</t>
  </si>
  <si>
    <t>-1367568635</t>
  </si>
  <si>
    <t>https://podminky.urs.cz/item/CS_URS_2023_02/978059541</t>
  </si>
  <si>
    <t>"míst 113 "2*(1,54+1)*2</t>
  </si>
  <si>
    <t>-0,7*1,97</t>
  </si>
  <si>
    <t>"míst 114 "10,16-1,379</t>
  </si>
  <si>
    <t>"míst 115 "2*(2,025+1,54)*2</t>
  </si>
  <si>
    <t>-0,85*1,97*2</t>
  </si>
  <si>
    <t>123</t>
  </si>
  <si>
    <t>97825-2-R</t>
  </si>
  <si>
    <t>Demontáž elektromontáže</t>
  </si>
  <si>
    <t>-1238085655</t>
  </si>
  <si>
    <t>https://podminky.urs.cz/item/CS_URS_2023_02/97825-2-R</t>
  </si>
  <si>
    <t>VYTRŽENÍ STÁVAJÍCÍ ELEKTROINSTALACE, celé patro</t>
  </si>
  <si>
    <t>Lešení a stavební výtahy</t>
  </si>
  <si>
    <t>124</t>
  </si>
  <si>
    <t>941111121</t>
  </si>
  <si>
    <t>Montáž lešení řadového trubkového lehkého pracovního s podlahami s provozním zatížením tř. 3 do 200 kg/m2 šířky tř. W09 přes 0,9 do 1,2 m, výšky do 10 m</t>
  </si>
  <si>
    <t>-95933600</t>
  </si>
  <si>
    <t>https://podminky.urs.cz/item/CS_URS_2023_02/941111121</t>
  </si>
  <si>
    <t>(4,340+1,20)*4,75</t>
  </si>
  <si>
    <t>(7,755+1,74+1,20)*3,45</t>
  </si>
  <si>
    <t>(4,865+1,20)*(5,765+3,735)/2</t>
  </si>
  <si>
    <t>(4,93+1,20)*(3,735+5,765)/2</t>
  </si>
  <si>
    <t>(17,550+1,20*2)*4,100</t>
  </si>
  <si>
    <t>(4,590+1,20)*4,75</t>
  </si>
  <si>
    <t>(11,125+1,20)*4,015+27,65</t>
  </si>
  <si>
    <t>(5,76+1,20)*5,745</t>
  </si>
  <si>
    <t>(5,345+1,20)*4,75</t>
  </si>
  <si>
    <t>((24,96-2,80-12,75)+1,20)*4,015+25,05</t>
  </si>
  <si>
    <t>12,75*5,745</t>
  </si>
  <si>
    <t>(2,80+1,20)*3,35</t>
  </si>
  <si>
    <t>"dopočet přístavky"</t>
  </si>
  <si>
    <t>(5,635+1,20)*3,285</t>
  </si>
  <si>
    <t>7,400*3,185</t>
  </si>
  <si>
    <t>(2,80+1,20)*3,185</t>
  </si>
  <si>
    <t>125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</si>
  <si>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</si>
  <si>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</si>
  <si>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354635307</t>
  </si>
  <si>
    <t>https://podminky.urs.cz/item/CS_URS_2023_02/941111221</t>
  </si>
  <si>
    <t>591,707*60"Přepočtené koeficientem množství5</t>
  </si>
  <si>
    <t>126</t>
  </si>
  <si>
    <t>941111821</t>
  </si>
  <si>
    <t>Demontáž lešení řadového trubkového lehkého pracovního s podlahami s provozním zatížením tř. 3 do 200 kg/m2 šířky tř. W09 přes 0,9 do 1,2 m, výšky do 10 m</t>
  </si>
  <si>
    <t>22836361</t>
  </si>
  <si>
    <t>https://podminky.urs.cz/item/CS_URS_2023_02/941111821</t>
  </si>
  <si>
    <t>127</t>
  </si>
  <si>
    <t>941211811</t>
  </si>
  <si>
    <t>Demontáž lešení řadového rámového lehkého pracovního s provozním zatížením tř. 3 do 200 kg/m2 šířky tř. SW06 přes 0,6 do 0,9 m, výšky do 10 m</t>
  </si>
  <si>
    <t>1551687498</t>
  </si>
  <si>
    <t>https://podminky.urs.cz/item/CS_URS_2023_02/941211811</t>
  </si>
  <si>
    <t>128</t>
  </si>
  <si>
    <t>943211111</t>
  </si>
  <si>
    <t>Montáž lešení prostorového rámového lehkého pracovního s podlahami s provozním zatížením tř. 3 do 200 kg/m2, výšky do 10 m</t>
  </si>
  <si>
    <t>-995528730</t>
  </si>
  <si>
    <t>https://podminky.urs.cz/item/CS_URS_2023_02/943211111</t>
  </si>
  <si>
    <t>- Řezy"</t>
  </si>
  <si>
    <t>_Pohledy na fasády"</t>
  </si>
  <si>
    <t>"nový komín"</t>
  </si>
  <si>
    <t>(2,00*2,00-0,45*0,45)*3,36</t>
  </si>
  <si>
    <t>"stávající komíny"</t>
  </si>
  <si>
    <t>(1,50*1,50-0,55*0,55)*5,515</t>
  </si>
  <si>
    <t>(1,50*1,50-0,50*0,50)*3,36</t>
  </si>
  <si>
    <t>(1,50*1,50-0,55*0,55)*3,74</t>
  </si>
  <si>
    <t>(1,50*1,50-0,50*0,50)*3,74</t>
  </si>
  <si>
    <t>129</t>
  </si>
  <si>
    <t>943211119</t>
  </si>
  <si>
    <t>Montáž lešení prostorového rámového lehkého pracovního s podlahami Příplatek k cenám za půdorysnou plochu do 6 m2</t>
  </si>
  <si>
    <t>1264950459</t>
  </si>
  <si>
    <t>https://podminky.urs.cz/item/CS_URS_2023_02/943211119</t>
  </si>
  <si>
    <t>130</t>
  </si>
  <si>
    <t>943211211</t>
  </si>
  <si>
    <t>Montáž lešení prostorového rámového lehkého pracovního s podlahami Příplatek za první a každý další den použití lešení k ceně -1111</t>
  </si>
  <si>
    <t>-1694002989</t>
  </si>
  <si>
    <t>https://podminky.urs.cz/item/CS_URS_2023_02/943211211</t>
  </si>
  <si>
    <t>44,984*20 "Přepočtené koeficientem množství</t>
  </si>
  <si>
    <t>131</t>
  </si>
  <si>
    <t>949101111</t>
  </si>
  <si>
    <t>Lešení pomocné pracovní pro objekty pozemních staveb pro zatížení do 150 kg/m2, o výšce lešeňové podlahy do 1,9 m</t>
  </si>
  <si>
    <t>-356960902</t>
  </si>
  <si>
    <t>https://podminky.urs.cz/item/CS_URS_2023_02/949101111</t>
  </si>
  <si>
    <t>25,88+32,80+34,96+14,45+21,22+22,94</t>
  </si>
  <si>
    <t>13,21+15,06+9,37+10,83+18,76+7,95</t>
  </si>
  <si>
    <t>7,44+18,88+6,68+2,36+3,97+2,21+3,97+2,21</t>
  </si>
  <si>
    <t>8,86+3,08+40,78+43,58</t>
  </si>
  <si>
    <t>132</t>
  </si>
  <si>
    <t>949101112</t>
  </si>
  <si>
    <t>Lešení pomocné pracovní pro objekty pozemních staveb pro zatížení do 150 kg/m2, o výšce lešeňové podlahy přes 1,9 do 3,5 m</t>
  </si>
  <si>
    <t>-2046147602</t>
  </si>
  <si>
    <t>https://podminky.urs.cz/item/CS_URS_2023_02/949101112</t>
  </si>
  <si>
    <t>89,78+62,47</t>
  </si>
  <si>
    <t>Různé dokončovací konstrukce a práce pozemních staveb</t>
  </si>
  <si>
    <t>133</t>
  </si>
  <si>
    <t>936311111</t>
  </si>
  <si>
    <t>Zabetonování potrubí uloženého ve vynechaných otvorech ve dně nebo ve stěnách nádrží, z betonu se zvýšenými nároky na prostředí o ploše otvoru do 0,25 m2</t>
  </si>
  <si>
    <t>1574133247</t>
  </si>
  <si>
    <t>"porovnávací položka - zabetonování stávajících komínů"</t>
  </si>
  <si>
    <t>_Bourací výkresy - půdorysy"</t>
  </si>
  <si>
    <t>_Bourací výkresy - řezy"</t>
  </si>
  <si>
    <t>"od -0,10m na +6,500m"</t>
  </si>
  <si>
    <t>((0,15*0,15)*6,600)*4</t>
  </si>
  <si>
    <t>"od -0,10m na +8,500m"</t>
  </si>
  <si>
    <t>(0,15*0,15)*8,600</t>
  </si>
  <si>
    <t>134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</si>
  <si>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</si>
  <si>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</si>
  <si>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1964687643</t>
  </si>
  <si>
    <t>"č.m.102; od -0,100m na +8,500m"</t>
  </si>
  <si>
    <t>135</t>
  </si>
  <si>
    <t>953961214</t>
  </si>
  <si>
    <t>Kotvy chemické s vyvrtáním otvoru do betonu, železobetonu nebo tvrdého kamene chemická patrona, velikost M 16, hloubka 125 mm</t>
  </si>
  <si>
    <t>-225561928</t>
  </si>
  <si>
    <t>"mezi stávajícími a novými základy"</t>
  </si>
  <si>
    <t>"č.m.101"</t>
  </si>
  <si>
    <t>8*2</t>
  </si>
  <si>
    <t>"č.m.102"</t>
  </si>
  <si>
    <t>5*1</t>
  </si>
  <si>
    <t>136</t>
  </si>
  <si>
    <t>953962113</t>
  </si>
  <si>
    <t>Kotvy chemické s vyvrtáním otvoru do zdiva z plných cihel tmel, hloubka 80 mm, velikost M 12</t>
  </si>
  <si>
    <t>-269900547</t>
  </si>
  <si>
    <t>"D.1.1; 13, 14, 15, 16, 17_Řezy"</t>
  </si>
  <si>
    <t>"zabetonování stávajícího komínu"</t>
  </si>
  <si>
    <t>"č.m.107, 108"</t>
  </si>
  <si>
    <t>(7*2)*2</t>
  </si>
  <si>
    <t>"č.m.118"</t>
  </si>
  <si>
    <t>(14*2)*1</t>
  </si>
  <si>
    <t>137</t>
  </si>
  <si>
    <t>953962213</t>
  </si>
  <si>
    <t>Kotvy chemické s vyvrtáním otvoru do zdiva z děrovaných cihel tmel se síťovým pouzdrem, hloubka 80 mm, velikost M 12</t>
  </si>
  <si>
    <t>-512488412</t>
  </si>
  <si>
    <t>Poznámka k položce:_x000d_
viz.pol_953962213</t>
  </si>
  <si>
    <t>"Kotevní botky pro krokve"</t>
  </si>
  <si>
    <t>"1NP_101, krokve 100/140mm"</t>
  </si>
  <si>
    <t>10*(3*2)</t>
  </si>
  <si>
    <t>138</t>
  </si>
  <si>
    <t>953965122</t>
  </si>
  <si>
    <t>Kotvy chemické s vyvrtáním otvoru kotevní šrouby pro chemické kotvy, velikost M 12, délka 220 mm</t>
  </si>
  <si>
    <t>-13750490</t>
  </si>
  <si>
    <t>Poznámka k položce:_x000d_
viz. pol_953962213</t>
  </si>
  <si>
    <t>139</t>
  </si>
  <si>
    <t>953965123</t>
  </si>
  <si>
    <t>Kotvy chemické s vyvrtáním otvoru kotevní šrouby pro chemické kotvy, velikost M 12, délka 260 mm</t>
  </si>
  <si>
    <t>453306469</t>
  </si>
  <si>
    <t>140</t>
  </si>
  <si>
    <t>953965133</t>
  </si>
  <si>
    <t>Kotvy chemické s vyvrtáním otvoru kotevní šrouby pro chemické kotvy, velikost M 16, délka 300 mm</t>
  </si>
  <si>
    <t>1705709190</t>
  </si>
  <si>
    <t>141</t>
  </si>
  <si>
    <t>9854421PC</t>
  </si>
  <si>
    <t>Kotvy A1, A2 - výztuž ve vrtu včetně vyvrtání příklepovými vrtáky a zalití kotevní maltou (předpoklad 1 kotva průměru 10 mm), kotevní oblast s vysekáním a zapravením s kotevní deskou (přepoklad 200x200x25 mm); D+M komplet</t>
  </si>
  <si>
    <t>-1486852114</t>
  </si>
  <si>
    <t>Poznámka k položce:_x000d_
V cenách jsou započteny i náklady na vytvoření vrtu, jejich vyčištění, vložení kotvy do vrtu včetně dodávky materiálu, zalití vrtu zálivkovou maltou včetně dodávky materiálu a úpravy povrchu pod omítku (bez úpravy omítky)._x000d_
Kotevní oblast včetně vysekání, vyčištění a zapravení po vložení kotevní desky včetně kotevní sady (kotva, objímka, čelisti) rozměru do 300 x 300 x 20 mm</t>
  </si>
  <si>
    <t>"A1_Detail 1"</t>
  </si>
  <si>
    <t>(7+8)*1,800</t>
  </si>
  <si>
    <t>"A2_Detail 2"</t>
  </si>
  <si>
    <t>(7+7)*1,800</t>
  </si>
  <si>
    <t>Prorážení otvorů a ostatní bourací práce</t>
  </si>
  <si>
    <t>142</t>
  </si>
  <si>
    <t>971035431</t>
  </si>
  <si>
    <t>Vybourání otvorů ve zdivu základovém nebo nadzákladovém z cihel, tvárnic, příčkovek z cihel pálených na maltu cementovou plochy do 0,25 m2, tl. do 150 mm</t>
  </si>
  <si>
    <t>462361183</t>
  </si>
  <si>
    <t>143</t>
  </si>
  <si>
    <t>973031812</t>
  </si>
  <si>
    <t>Vysekání výklenků nebo kapes ve zdivu z cihel na maltu vápennou nebo vápenocementovou kapes pro zavázání nových příček, tl. do 100 mm</t>
  </si>
  <si>
    <t>1974277612</t>
  </si>
  <si>
    <t>2,790*6</t>
  </si>
  <si>
    <t>144</t>
  </si>
  <si>
    <t>973031825</t>
  </si>
  <si>
    <t>Vysekání výklenků nebo kapes ve zdivu z cihel na maltu vápennou nebo vápenocementovou kapes pro zavázání nových zdí, tl. do 450 mm</t>
  </si>
  <si>
    <t>-1978748406</t>
  </si>
  <si>
    <t>"D.1.1; 13_Příčný řez schodištěm A"</t>
  </si>
  <si>
    <t>"č.m.101; od -0,100m na +2,400m"</t>
  </si>
  <si>
    <t>145</t>
  </si>
  <si>
    <t>9730318PC</t>
  </si>
  <si>
    <t>Vysekání výklenků nebo kapes ve zdivu z cihel na maltu vápennou nebo vápenocementovou kapes pro zavázání nových zdí, tl. do 700 mm</t>
  </si>
  <si>
    <t>-70042238</t>
  </si>
  <si>
    <t>"č.m.101; od -0,100m na +3,070m"</t>
  </si>
  <si>
    <t>3,170*1</t>
  </si>
  <si>
    <t>146</t>
  </si>
  <si>
    <t>977151127</t>
  </si>
  <si>
    <t>Jádrové vrty diamantovými korunkami do stavebních materiálů (železobetonu, betonu, cihel, obkladů, dlažeb, kamene) průměru přes 225 do 250 mm</t>
  </si>
  <si>
    <t>-658682370</t>
  </si>
  <si>
    <t>"D.1.4.2.8_Výkres vzduchotechniky"</t>
  </si>
  <si>
    <t>"1NP_č.m. 125"</t>
  </si>
  <si>
    <t>0,700*1</t>
  </si>
  <si>
    <t>147</t>
  </si>
  <si>
    <t>977151128</t>
  </si>
  <si>
    <t>Jádrové vrty diamantovými korunkami do stavebních materiálů (železobetonu, betonu, cihel, obkladů, dlažeb, kamene) průměru přes 250 do 300 mm</t>
  </si>
  <si>
    <t>-1378974575</t>
  </si>
  <si>
    <t>"1NP_č.m. 121"</t>
  </si>
  <si>
    <t>148</t>
  </si>
  <si>
    <t>977311112</t>
  </si>
  <si>
    <t>Řezání stávajících betonových mazanin bez vyztužení hloubky přes 50 do 100 mm</t>
  </si>
  <si>
    <t>-2129871237</t>
  </si>
  <si>
    <t>4,80*2+7,755</t>
  </si>
  <si>
    <t>"č.m.105"</t>
  </si>
  <si>
    <t>1,685+2,10</t>
  </si>
  <si>
    <t>"č.m. 113+114+115"</t>
  </si>
  <si>
    <t>4,20+1,69</t>
  </si>
  <si>
    <t>997</t>
  </si>
  <si>
    <t>Přesun sutě</t>
  </si>
  <si>
    <t>149</t>
  </si>
  <si>
    <t>997002611</t>
  </si>
  <si>
    <t>Nakládání suti a vybouraných hmot na dopravní prostředek pro vodorovné přemístění</t>
  </si>
  <si>
    <t>397295898</t>
  </si>
  <si>
    <t>https://podminky.urs.cz/item/CS_URS_2023_02/997002611</t>
  </si>
  <si>
    <t>150</t>
  </si>
  <si>
    <t>997013501</t>
  </si>
  <si>
    <t>Odvoz suti a vybouraných hmot na skládku nebo meziskládku se složením, na vzdálenost do 1 km</t>
  </si>
  <si>
    <t>-1501490882</t>
  </si>
  <si>
    <t>151</t>
  </si>
  <si>
    <t>997013509</t>
  </si>
  <si>
    <t>Odvoz suti a vybouraných hmot na skládku nebo meziskládku se složením, na vzdálenost Příplatek k ceně za každý další i započatý 1 km přes 1 km</t>
  </si>
  <si>
    <t>-1015540869</t>
  </si>
  <si>
    <t>https://podminky.urs.cz/item/CS_URS_2023_02/997013509</t>
  </si>
  <si>
    <t>399,87*7</t>
  </si>
  <si>
    <t>152</t>
  </si>
  <si>
    <t>997013804</t>
  </si>
  <si>
    <t>Poplatek za uložení stavebního odpadu na skládce (skládkovné) ze skla zatříděného do Katalogu odpadů pod kódem 17 02 02</t>
  </si>
  <si>
    <t>475485449</t>
  </si>
  <si>
    <t>0,450*0,020</t>
  </si>
  <si>
    <t>5,790*0,020</t>
  </si>
  <si>
    <t>153</t>
  </si>
  <si>
    <t>997013813</t>
  </si>
  <si>
    <t>Poplatek za uložení stavebního odpadu na skládce (skládkovné) z plastických hmot zatříděného do Katalogu odpadů pod kódem 17 02 03</t>
  </si>
  <si>
    <t>90406302</t>
  </si>
  <si>
    <t>11,455+0,175</t>
  </si>
  <si>
    <t>154</t>
  </si>
  <si>
    <t>997013861</t>
  </si>
  <si>
    <t>Poplatek za uložení stavebního odpadu na recyklační skládce (skládkovné) z prostého betonu zatříděného do Katalogu odpadů pod kódem 17 01 01</t>
  </si>
  <si>
    <t>899114616</t>
  </si>
  <si>
    <t>dle bourání</t>
  </si>
  <si>
    <t>71,476+6,976+1,47</t>
  </si>
  <si>
    <t>155</t>
  </si>
  <si>
    <t>997013863</t>
  </si>
  <si>
    <t>Poplatek za uložení stavebního odpadu na recyklační skládce (skládkovné) cihelného zatříděného do Katalogu odpadů pod kódem 17 01 02</t>
  </si>
  <si>
    <t>1811897150</t>
  </si>
  <si>
    <t>vybourané zdivo</t>
  </si>
  <si>
    <t>0,618+0,825+28,466+36,973+24,916+14,794</t>
  </si>
  <si>
    <t>28,715+14,496</t>
  </si>
  <si>
    <t>156</t>
  </si>
  <si>
    <t>997013867</t>
  </si>
  <si>
    <t>Poplatek za uložení stavebního odpadu na recyklační skládce (skládkovné) z tašek a keramických výrobků zatříděného do Katalogu odpadů pod kódem 17 01 03</t>
  </si>
  <si>
    <t>201178490</t>
  </si>
  <si>
    <t>dle bouracích prací</t>
  </si>
  <si>
    <t>4,92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</si>
  <si>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</si>
  <si>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</si>
  <si>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</si>
  <si>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23518619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</si>
  <si>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</si>
  <si>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</si>
  <si>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</si>
  <si>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</si>
  <si>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</si>
  <si>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-809381526</t>
  </si>
  <si>
    <t>PSV</t>
  </si>
  <si>
    <t>Práce a dodávky PSV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</si>
  <si>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</si>
  <si>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</si>
  <si>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</si>
  <si>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</si>
  <si>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</si>
  <si>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-796368384</t>
  </si>
  <si>
    <t>"č.m. 101 - nové základy, pod zdí"</t>
  </si>
  <si>
    <t>0,60*(7,755+1,74)</t>
  </si>
  <si>
    <t>"č.m. 102 - nový základ, schodiště"</t>
  </si>
  <si>
    <t>0,30*1,30</t>
  </si>
  <si>
    <t>160</t>
  </si>
  <si>
    <t>711112001</t>
  </si>
  <si>
    <t>Provedení izolace proti zemní vlhkosti natěradly a tmely za studena na ploše svislé S nátěrem penetračním</t>
  </si>
  <si>
    <t>1952610280</t>
  </si>
  <si>
    <t>"č.m. 101 - nové základy, od -1,00m na +0,300m"</t>
  </si>
  <si>
    <t>(7,755+1,74)*1,30-1,50*0,30</t>
  </si>
  <si>
    <t>"č.m. 102 - nový základ, schodiště, od -0,800m na +-0,000m"</t>
  </si>
  <si>
    <t>0,30*0,80</t>
  </si>
  <si>
    <t>161</t>
  </si>
  <si>
    <t>11163150</t>
  </si>
  <si>
    <t>lak penetrační asfaltový</t>
  </si>
  <si>
    <t>504774102</t>
  </si>
  <si>
    <t>6,087*0,000330</t>
  </si>
  <si>
    <t>12,134*0,00035</t>
  </si>
  <si>
    <t>162</t>
  </si>
  <si>
    <t>711141559</t>
  </si>
  <si>
    <t>Provedení izolace proti zemní vlhkosti pásy přitavením NAIP na ploše vodorovné V</t>
  </si>
  <si>
    <t>-282391171</t>
  </si>
  <si>
    <t>Poznámka k položce:_x000d_
viz. pol_711111001</t>
  </si>
  <si>
    <t>163</t>
  </si>
  <si>
    <t>711142559</t>
  </si>
  <si>
    <t>Provedení izolace proti zemní vlhkosti pásy přitavením NAIP na ploše svislé S</t>
  </si>
  <si>
    <t>878640501</t>
  </si>
  <si>
    <t>Poznámka k položce:_x000d_
viz. pol_711112001</t>
  </si>
  <si>
    <t>164</t>
  </si>
  <si>
    <t>62832134</t>
  </si>
  <si>
    <t>pás asfaltový natavitelný oxidovaný tl 4,0mm typu V60 S40 s vložkou ze skleněné rohože, s jemnozrnným minerálním posypem</t>
  </si>
  <si>
    <t>-2131809309</t>
  </si>
  <si>
    <t>6,087*1,2210</t>
  </si>
  <si>
    <t>12,134*1,16550</t>
  </si>
  <si>
    <t>165</t>
  </si>
  <si>
    <t>998711102</t>
  </si>
  <si>
    <t>Přesun hmot pro izolace proti vodě, vlhkosti a plynům stanovený z hmotnosti přesunovaného materiálu vodorovná dopravní vzdálenost do 50 m v objektech výšky přes 6 do 12 m</t>
  </si>
  <si>
    <t>371733280</t>
  </si>
  <si>
    <t>712</t>
  </si>
  <si>
    <t>Povlakové krytiny</t>
  </si>
  <si>
    <t>166</t>
  </si>
  <si>
    <t>712771401</t>
  </si>
  <si>
    <t>Provedení vegetační vrstvy vegetační střechy ze substrátu, tloušťky do 100 mm, sklon střechy do 5°</t>
  </si>
  <si>
    <t>CS ÚRS 2023 01</t>
  </si>
  <si>
    <t>278250907</t>
  </si>
  <si>
    <t>https://podminky.urs.cz/item/CS_URS_2023_01/712771401</t>
  </si>
  <si>
    <t>střecha vegetační</t>
  </si>
  <si>
    <t>167</t>
  </si>
  <si>
    <t>10321225</t>
  </si>
  <si>
    <t>substrát vegetačních střech extenzivní s nízkým obsahem organické složky</t>
  </si>
  <si>
    <t>367525172</t>
  </si>
  <si>
    <t>168</t>
  </si>
  <si>
    <t>712998004.</t>
  </si>
  <si>
    <t>Provedení povlakové krytiny střech - ostatní práce montáž odvodňovacího prvku atikového chrliče z PVC na dešťovou vodu DN 110</t>
  </si>
  <si>
    <t>-761701615</t>
  </si>
  <si>
    <t>169</t>
  </si>
  <si>
    <t>28342470</t>
  </si>
  <si>
    <t>S.2 chrlič vyhřívaný</t>
  </si>
  <si>
    <t>65614789</t>
  </si>
  <si>
    <t>170</t>
  </si>
  <si>
    <t>998712102</t>
  </si>
  <si>
    <t>Přesun hmot pro povlakové krytiny stanovený z hmotnosti přesunovaného materiálu vodorovná dopravní vzdálenost do 50 m v objektech výšky přes 6 do 12 m</t>
  </si>
  <si>
    <t>1749552561</t>
  </si>
  <si>
    <t>https://podminky.urs.cz/item/CS_URS_2023_01/998712102</t>
  </si>
  <si>
    <t>713</t>
  </si>
  <si>
    <t>Izolace tepelné</t>
  </si>
  <si>
    <t>171</t>
  </si>
  <si>
    <t>713114115</t>
  </si>
  <si>
    <t>Tepelná foukaná izolace vodorovných konstrukcí z celulózových vláken otevřená volně foukaná, tloušťky vrstvy přes 350 do 500 mm</t>
  </si>
  <si>
    <t>CS ÚRS 2023 002</t>
  </si>
  <si>
    <t>-1670696863</t>
  </si>
  <si>
    <t>"Skladba , 1NP_101"</t>
  </si>
  <si>
    <t>"pr. tl. = (0,250+0,535)/2 = 0,393m"</t>
  </si>
  <si>
    <t>(7,755*4,80-4,070*1,74)*0,393</t>
  </si>
  <si>
    <t>172</t>
  </si>
  <si>
    <t>713114127</t>
  </si>
  <si>
    <t>Tepelná foukaná izolace vodorovných konstrukcí z celulózových vláken do dutiny, tloušťky vrstvy přes 500 mm</t>
  </si>
  <si>
    <t>-1031252148</t>
  </si>
  <si>
    <t>"Okraje střechy"</t>
  </si>
  <si>
    <t>0,280*17,550</t>
  </si>
  <si>
    <t>0,280*7,755</t>
  </si>
  <si>
    <t>173</t>
  </si>
  <si>
    <t>713121112</t>
  </si>
  <si>
    <t>Montáž tepelné izolace podlah rohožemi, pásy, deskami, dílci, bloky (izolační materiál ve specifikaci) kladenými volně jednovrstvá mezi trámy</t>
  </si>
  <si>
    <t>103280979</t>
  </si>
  <si>
    <t>"Skladba S12, 1NP_109+116+117+118"</t>
  </si>
  <si>
    <t>13,21+18,76+7,85+7,44</t>
  </si>
  <si>
    <t>, 1NP_119"</t>
  </si>
  <si>
    <t>18,880</t>
  </si>
  <si>
    <t>TI200m2</t>
  </si>
  <si>
    <t>, 2NP_201+202+203+204"</t>
  </si>
  <si>
    <t>89,48+62,47+(1,20*3,00)+3,08</t>
  </si>
  <si>
    <t>TI40m2</t>
  </si>
  <si>
    <t>174</t>
  </si>
  <si>
    <t>63153730</t>
  </si>
  <si>
    <t>deska tepelně izolační minerální univerzální λ=0,036-0,037 tl 200mm</t>
  </si>
  <si>
    <t>-1787289765</t>
  </si>
  <si>
    <t>66,14*1,02 "Přepočtené koeficientem množství</t>
  </si>
  <si>
    <t>175</t>
  </si>
  <si>
    <t>63141434</t>
  </si>
  <si>
    <t>deska tepelně izolační minerální plovoucích podlah λ=0,033-0,035 tl 40mm</t>
  </si>
  <si>
    <t>1680254172</t>
  </si>
  <si>
    <t>158,63*1,02 "Přepočtené koeficientem množství</t>
  </si>
  <si>
    <t>176</t>
  </si>
  <si>
    <t>713131141</t>
  </si>
  <si>
    <t>Montáž tepelné izolace stěn rohožemi, pásy, deskami, dílci, bloky (izolační materiál ve specifikaci) lepením celoplošně</t>
  </si>
  <si>
    <t>172961019</t>
  </si>
  <si>
    <t>(3,785+1,740+3,970)*0,900</t>
  </si>
  <si>
    <t>177</t>
  </si>
  <si>
    <t>28376356</t>
  </si>
  <si>
    <t>deska perimetrická pro zateplení spodních staveb 200kPa λ=0,034 tl 80mm</t>
  </si>
  <si>
    <t>-1986965416</t>
  </si>
  <si>
    <t>8,546*1,05 "Přepočtené koeficientem množství</t>
  </si>
  <si>
    <t>178</t>
  </si>
  <si>
    <t>713151132</t>
  </si>
  <si>
    <t>Montáž tepelné izolace střech šikmých rohožemi, pásy, deskami (izolační materiál ve specifikaci) kladenými volně nad krokve, sklonu střechy přes 30° do 45°</t>
  </si>
  <si>
    <t>603877303</t>
  </si>
  <si>
    <t>509,68</t>
  </si>
  <si>
    <t>179</t>
  </si>
  <si>
    <t>28376531</t>
  </si>
  <si>
    <t>deska izolační PIR s oboustrannou kompozitní fólií s hliníkovou vložkou pro šikmé střechy 1200x2400x80mm</t>
  </si>
  <si>
    <t>1649824985</t>
  </si>
  <si>
    <t>509,68*1,05 "Přepočtené koeficientem množství</t>
  </si>
  <si>
    <t>180</t>
  </si>
  <si>
    <t>713191132</t>
  </si>
  <si>
    <t>Montáž tepelné izolace stavebních konstrukcí - doplňky a konstrukční součásti podlah, stropů vrchem nebo střech překrytím fólií separační z PE</t>
  </si>
  <si>
    <t>494546634</t>
  </si>
  <si>
    <t xml:space="preserve"> - Řezy"</t>
  </si>
  <si>
    <t>25,88+0,09*(7,755+1,74)</t>
  </si>
  <si>
    <t>, 1NP_109+116+117+118"</t>
  </si>
  <si>
    <t>(13,21+18,76+7,85+7,44)</t>
  </si>
  <si>
    <t>181</t>
  </si>
  <si>
    <t>28329276</t>
  </si>
  <si>
    <t>fólie PE vyztužená pro parotěsnou vrstvu (reakce na oheň - třída E) 140g/m2</t>
  </si>
  <si>
    <t>-1567937897</t>
  </si>
  <si>
    <t>Poznámka k položce:_x000d_
viz. pol_713191132</t>
  </si>
  <si>
    <t>92,875*1,1655 "Přepočtené koeficientem množství</t>
  </si>
  <si>
    <t>182</t>
  </si>
  <si>
    <t>998713102</t>
  </si>
  <si>
    <t>Přesun hmot pro izolace tepelné stanovený z hmotnosti přesunovaného materiálu vodorovná dopravní vzdálenost do 50 m v objektech výšky přes 6 m do 12 m</t>
  </si>
  <si>
    <t>1783602665</t>
  </si>
  <si>
    <t>721</t>
  </si>
  <si>
    <t>Zdravotechnika - vnitřní kanalizace</t>
  </si>
  <si>
    <t>183</t>
  </si>
  <si>
    <t>721239114</t>
  </si>
  <si>
    <t>Střešní vtoky (vpusti) montáž střešních vtoků ostatních typů se svislým odtokem do DN 160</t>
  </si>
  <si>
    <t>1376315298</t>
  </si>
  <si>
    <t xml:space="preserve">S.1 montáž vyhřívané vpusti </t>
  </si>
  <si>
    <t>184</t>
  </si>
  <si>
    <t>R-72123-1</t>
  </si>
  <si>
    <t>S.1 vyhřívaná střešní vpust biumenovou manžetou</t>
  </si>
  <si>
    <t>ks</t>
  </si>
  <si>
    <t>R polpožka</t>
  </si>
  <si>
    <t>-574832384</t>
  </si>
  <si>
    <t>185</t>
  </si>
  <si>
    <t>721242115</t>
  </si>
  <si>
    <t>Lapače střešních splavenin polypropylenové (PP) s kulovým kloubem na odtoku DN 110</t>
  </si>
  <si>
    <t>1051790057</t>
  </si>
  <si>
    <t>762</t>
  </si>
  <si>
    <t>Konstrukce tesařské</t>
  </si>
  <si>
    <t>186</t>
  </si>
  <si>
    <t>762081150</t>
  </si>
  <si>
    <t>Práce společné pro tesařské konstrukce hoblování hraněného řeziva přímo na staveništi</t>
  </si>
  <si>
    <t>-1624903703</t>
  </si>
  <si>
    <t>2,044+10,22+0,496+0,044+1,354+0,116+0,451+1,204+0,32+6,371+0,482+3,647</t>
  </si>
  <si>
    <t>187</t>
  </si>
  <si>
    <t>762083122</t>
  </si>
  <si>
    <t>Práce společné pro tesařské konstrukce impregnace řeziva máčením proti dřevokaznému hmyzu, houbám a plísním, třída ohrožení 3 a 4 (dřevo v exteriéru)</t>
  </si>
  <si>
    <t>-1627127708</t>
  </si>
  <si>
    <t>188</t>
  </si>
  <si>
    <t>762085103</t>
  </si>
  <si>
    <t>Montáž ocelových spojovacích prostředků (materiál ve specifikaci) kotevních želez příložek, patek, táhel</t>
  </si>
  <si>
    <t>540476003</t>
  </si>
  <si>
    <t>189</t>
  </si>
  <si>
    <t>54825309</t>
  </si>
  <si>
    <t>kování tesařské trámová botka-třmen typ1 100x140x2,0mm</t>
  </si>
  <si>
    <t>1372288287</t>
  </si>
  <si>
    <t>Poznámka k položce:_x000d_
viz. pol_762085103</t>
  </si>
  <si>
    <t>190</t>
  </si>
  <si>
    <t>762331822</t>
  </si>
  <si>
    <t>Demontáž vázaných konstrukcí krovů k dalšímu použití sklonu do 60° z hranolů, hranolků, fošen, průřezové plochy přes 120 do 224 cm2</t>
  </si>
  <si>
    <t>-296500335</t>
  </si>
  <si>
    <t>5,400*10</t>
  </si>
  <si>
    <t>191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</si>
  <si>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</si>
  <si>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</si>
  <si>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-392529872</t>
  </si>
  <si>
    <t>"pozednice "62</t>
  </si>
  <si>
    <t>"sloupky"6*2,7</t>
  </si>
  <si>
    <t>"vaznice "2*18,25</t>
  </si>
  <si>
    <t>"pásky "8*1,2</t>
  </si>
  <si>
    <t>"krokve "7,85*34</t>
  </si>
  <si>
    <t>"kleštiny "34*6,5</t>
  </si>
  <si>
    <t>"vaznice "4,27</t>
  </si>
  <si>
    <t>"krokve "8*5,42</t>
  </si>
  <si>
    <t>"úžlabí krokve "2*5,2</t>
  </si>
  <si>
    <t>"krokve "5,7*24</t>
  </si>
  <si>
    <t>15*3,5</t>
  </si>
  <si>
    <t>"kleština "6*5,2</t>
  </si>
  <si>
    <t>"nárožní krokve"</t>
  </si>
  <si>
    <t>2*4,8</t>
  </si>
  <si>
    <t>192</t>
  </si>
  <si>
    <t>60512125</t>
  </si>
  <si>
    <t>hranol stavební řezivo průřezu do 120cm2 do dl 6m</t>
  </si>
  <si>
    <t>1103108770</t>
  </si>
  <si>
    <t>"pozednice "0,16*0,14*62*1,1</t>
  </si>
  <si>
    <t>"sloupky "0,16*0,16*2,7*6*1,1</t>
  </si>
  <si>
    <t>"vaznice "2*18,25*0,2*0,22*1,1</t>
  </si>
  <si>
    <t>"pásky "8*0,12*0,12*1,2*1,1</t>
  </si>
  <si>
    <t>"krokev "34*0,12*0,22*7,85*1,1</t>
  </si>
  <si>
    <t>"kleštiny "34*0,06*0,16*6,5*1,1</t>
  </si>
  <si>
    <t>"vaznice "0,16*0,22*4,27*1,1</t>
  </si>
  <si>
    <t>"krokve "8*0,12*0,22*5,42*1,1</t>
  </si>
  <si>
    <t>"úžlabí krokve "5,2*2*0,12*0,22*1,1</t>
  </si>
  <si>
    <t>"krokev "24*0,12*0,22*5,7*1,1</t>
  </si>
  <si>
    <t>"krokev "15*0,1*0,14*3,5*1,1</t>
  </si>
  <si>
    <t>"kleština "0,06*0,14*5,2*6*1,1</t>
  </si>
  <si>
    <t>"nárožní kroke "0,1*0,14*4,8*2*1,1</t>
  </si>
  <si>
    <t>193</t>
  </si>
  <si>
    <t>762332532</t>
  </si>
  <si>
    <t>Montáž vázaných konstrukcí krovů střech pultových, sedlových, valbových, stanových čtvercového nebo obdélníkového půdorysu z řeziva hoblovaného průřezové plochy přes 120 do 224 cm2</t>
  </si>
  <si>
    <t>571946936</t>
  </si>
  <si>
    <t>"P1_pozednice 140x160mm"</t>
  </si>
  <si>
    <t>2,80*2+4,36+4,442+4,604+6,40+8,25+10,16+16,649</t>
  </si>
  <si>
    <t>"P2_pozednice 120x120mm"</t>
  </si>
  <si>
    <t>8,056*1</t>
  </si>
  <si>
    <t>194</t>
  </si>
  <si>
    <t>762332942</t>
  </si>
  <si>
    <t>Doplnění střešní vazby řezivem - montáž (materiál ve specifikaci) hoblovaným, průřezové plochy přes 120 do 224 cm2</t>
  </si>
  <si>
    <t>-19734442</t>
  </si>
  <si>
    <t>Poznámka k položce:_x000d_
viz.pol_762331822, zpětná montáž krokví 100/140mm</t>
  </si>
  <si>
    <t>195</t>
  </si>
  <si>
    <t>762341250</t>
  </si>
  <si>
    <t>Montáž bednění střech rovných a šikmých sklonu do 60° s vyřezáním otvorů z prken hoblovaných</t>
  </si>
  <si>
    <t>228707023</t>
  </si>
  <si>
    <t>"sedlová střecha" 254,84</t>
  </si>
  <si>
    <t>196</t>
  </si>
  <si>
    <t>60511120</t>
  </si>
  <si>
    <t>řezivo stavební prkna prismovaná středová tl 25(32)mm dl 2-5m</t>
  </si>
  <si>
    <t>1853951337</t>
  </si>
  <si>
    <t>7,993*1,1 "Přepočtené koeficientem množství</t>
  </si>
  <si>
    <t>197</t>
  </si>
  <si>
    <t>762342214</t>
  </si>
  <si>
    <t>Montáž laťování střech jednoduchých sklonu do 60° při osové vzdálenosti latí přes 150 do 360 mm</t>
  </si>
  <si>
    <t>-1467106386</t>
  </si>
  <si>
    <t>"sedlová střecha; 38°"</t>
  </si>
  <si>
    <t>"valbová střecha; 23,3°"</t>
  </si>
  <si>
    <t>397,42</t>
  </si>
  <si>
    <t>198</t>
  </si>
  <si>
    <t>762342511</t>
  </si>
  <si>
    <t>Montáž laťování montáž kontralatí na podklad bez tepelné izolace</t>
  </si>
  <si>
    <t>851879727</t>
  </si>
  <si>
    <t>"Krokve K1 - valbová střecha"</t>
  </si>
  <si>
    <t>(1,017+1,172+2,017+2,172)*2+3,172*6+2,889+4,266+4,352</t>
  </si>
  <si>
    <t>"Krokve K1 - pultová střecha"</t>
  </si>
  <si>
    <t>5,00*12+5,014*12</t>
  </si>
  <si>
    <t>199</t>
  </si>
  <si>
    <t>762342523</t>
  </si>
  <si>
    <t>Montáž laťování montáž kontralatí přes tepelnou izolaci tloušťky přes 140 mm do 200 mm</t>
  </si>
  <si>
    <t>106641480</t>
  </si>
  <si>
    <t>"pol_762332533"</t>
  </si>
  <si>
    <t>"odpočet"</t>
  </si>
  <si>
    <t>"pol_762342511"</t>
  </si>
  <si>
    <t>-163,463</t>
  </si>
  <si>
    <t>"montážní latě, O1_760x800mm"</t>
  </si>
  <si>
    <t>(0,88+0,800)*2*10</t>
  </si>
  <si>
    <t>200</t>
  </si>
  <si>
    <t>60514106</t>
  </si>
  <si>
    <t>řezivo jehličnaté lať pevnostní třída S10-13 průřez 40x60mm</t>
  </si>
  <si>
    <t>1925115094</t>
  </si>
  <si>
    <t>"D.1.1; 19_Střešní konstrukce"</t>
  </si>
  <si>
    <t>"D.1.1; 20_Pohled na střechu"</t>
  </si>
  <si>
    <t>"Latě 40x60mm"</t>
  </si>
  <si>
    <t>"pol_765114012"</t>
  </si>
  <si>
    <t>(0,04*0,06)*(S6Zm2/0,33)</t>
  </si>
  <si>
    <t>(0,04*0,06)*(S6Nm2/0,33)</t>
  </si>
  <si>
    <t>(0,04*0,06)*(S11Nm2/0,33)</t>
  </si>
  <si>
    <t>"Sedlová střecha, přípočet okraje"</t>
  </si>
  <si>
    <t>(0,04*0,06)*(17,550+8,155)</t>
  </si>
  <si>
    <t>"Valbová střecha, přípočet okraje"</t>
  </si>
  <si>
    <t>(0,04*0,06)*(5,230+6,645+5,36)</t>
  </si>
  <si>
    <t>"Pultová střecha, přípočet okraje"</t>
  </si>
  <si>
    <t>(0,04*0,06)*(10,215+10,460)</t>
  </si>
  <si>
    <t>((0,04*0,06)*(0,88+0,80)*2)*10</t>
  </si>
  <si>
    <t>"----------------------------------"</t>
  </si>
  <si>
    <t>"Kontralatě 40x60mm"</t>
  </si>
  <si>
    <t>"pol_762342523"</t>
  </si>
  <si>
    <t>(0,04*0,06)*K1m</t>
  </si>
  <si>
    <t>4,053*1,1 "Přepočtené koeficientem množství</t>
  </si>
  <si>
    <t>201</t>
  </si>
  <si>
    <t>762381111</t>
  </si>
  <si>
    <t>Ukotvení komínu ke krovu do šikmé plochy nebo do hřebene</t>
  </si>
  <si>
    <t>-786779606</t>
  </si>
  <si>
    <t>1+1+1+1</t>
  </si>
  <si>
    <t>202</t>
  </si>
  <si>
    <t>762395000</t>
  </si>
  <si>
    <t>Spojovací prostředky krovů, bednění a laťování, nadstřešních konstrukcí svory, prkna, hřebíky, pásová ocel, vruty</t>
  </si>
  <si>
    <t>-563126252</t>
  </si>
  <si>
    <t>28,295</t>
  </si>
  <si>
    <t>203</t>
  </si>
  <si>
    <t>762431036</t>
  </si>
  <si>
    <t>Obložení stěn z dřevoštěpkových desek OSB přibíjených na pero a drážku broušených, tloušťky desky 22 mm</t>
  </si>
  <si>
    <t>-1971547551</t>
  </si>
  <si>
    <t>"Střecha sedlová"</t>
  </si>
  <si>
    <t>0,225*(17,550-0,45*2)</t>
  </si>
  <si>
    <t>0,150*7,755</t>
  </si>
  <si>
    <t>"pultová střecha, nad m.č. 101"</t>
  </si>
  <si>
    <t>0,225*(7,755+1,74)</t>
  </si>
  <si>
    <t>204</t>
  </si>
  <si>
    <t>762511264</t>
  </si>
  <si>
    <t>Podlahové konstrukce podkladové z dřevoštěpkových desek OSB jednovrstvých šroubovaných na pero a drážku nebroušených, tloušťky desky 18 mm</t>
  </si>
  <si>
    <t>-2083895025</t>
  </si>
  <si>
    <t>"pol_771574260"</t>
  </si>
  <si>
    <t>205</t>
  </si>
  <si>
    <t>762511847.</t>
  </si>
  <si>
    <t>Demontáž podlahové konstrukce podkladové z  desek jednovrstvých šroubovaných na sraz, tloušťka desky přes 15 mm</t>
  </si>
  <si>
    <t>-135736145</t>
  </si>
  <si>
    <t>strop</t>
  </si>
  <si>
    <t>29,41+22,58+23,32+34,96+3,07+14,45+21,22+22,94+13,21+15,06+9,37+10,37+10,83+1,35+1,38+3,34+18,76+7,85+7,64+18,88</t>
  </si>
  <si>
    <t>206</t>
  </si>
  <si>
    <t>762523108</t>
  </si>
  <si>
    <t>Položení podlah hoblovaných na sraz z fošen</t>
  </si>
  <si>
    <t>924288688</t>
  </si>
  <si>
    <t>"Spací pódium na +5,365m"</t>
  </si>
  <si>
    <t>3,465*4,84-0,40*1,75</t>
  </si>
  <si>
    <t>207</t>
  </si>
  <si>
    <t>60516100</t>
  </si>
  <si>
    <t>řezivo smrkové sušené tl 30mm</t>
  </si>
  <si>
    <t>-1735259754</t>
  </si>
  <si>
    <t>0,482*1,08 "Přepočtené koeficientem množství</t>
  </si>
  <si>
    <t>208</t>
  </si>
  <si>
    <t>762595001</t>
  </si>
  <si>
    <t>Spojovací prostředky podlah a podkladových konstrukcí hřebíky, vruty</t>
  </si>
  <si>
    <t>1307927085</t>
  </si>
  <si>
    <t>382,061</t>
  </si>
  <si>
    <t>209</t>
  </si>
  <si>
    <t>7627131PC</t>
  </si>
  <si>
    <t>Ukončení střech u okapu (tvar L), latě 60/60mm, bednění prkna tl. 24mm vč. spojovacích prostředků a impregnace; D+M komplet</t>
  </si>
  <si>
    <t>1827459295</t>
  </si>
  <si>
    <t>"Ukončení střechy; sedlová střecha"</t>
  </si>
  <si>
    <t>(0,35+0,50)*17,55+0,35*0,50*2</t>
  </si>
  <si>
    <t>(0,35+0,50)*7,755+0,35*0,50*2</t>
  </si>
  <si>
    <t>"Ukončení střechy; pultové střechy"</t>
  </si>
  <si>
    <t>(0,35+0,50)*10,250+0,35*0,50</t>
  </si>
  <si>
    <t>(0,35+0,50)*10,140+0,35*0,50</t>
  </si>
  <si>
    <t>"Ukončení střechy valbové"</t>
  </si>
  <si>
    <t>(0,50+0,32)*(6,435+5,197+5,081)</t>
  </si>
  <si>
    <t>210</t>
  </si>
  <si>
    <t>762723311</t>
  </si>
  <si>
    <t>Montáž prostorových vázaných konstrukcí z lepených hranolů průřezové plochy do 120 cm2</t>
  </si>
  <si>
    <t>-1835227882</t>
  </si>
  <si>
    <t>polštáře - Řezy"</t>
  </si>
  <si>
    <t>"100x100mm, rastr ve dvou směrech, á 0,500m"</t>
  </si>
  <si>
    <t>428</t>
  </si>
  <si>
    <t>211</t>
  </si>
  <si>
    <t>61223264</t>
  </si>
  <si>
    <t>hranol konstrukční KVH lepený průřezu 100x100-280mm nepohledový</t>
  </si>
  <si>
    <t>426203530</t>
  </si>
  <si>
    <t>4,281*1,08 "Přepočtené koeficientem množství</t>
  </si>
  <si>
    <t>212</t>
  </si>
  <si>
    <t>762795000</t>
  </si>
  <si>
    <t>Spojovací prostředky prostorových vázaných konstrukcí hřebíky, svory, fixační prkna</t>
  </si>
  <si>
    <t>246030375</t>
  </si>
  <si>
    <t>213</t>
  </si>
  <si>
    <t>762810024</t>
  </si>
  <si>
    <t>Záklop stropů z dřevoštěpkových desek OSB šroubovaných na trámy na pero a drážku, tloušťky desky 18 mm</t>
  </si>
  <si>
    <t>602973458</t>
  </si>
  <si>
    <t>"2x18mm"352</t>
  </si>
  <si>
    <t>"odpočet 2NP_203"</t>
  </si>
  <si>
    <t>-(1,20*3,00)*2</t>
  </si>
  <si>
    <t>"odpočet 2NP_204"</t>
  </si>
  <si>
    <t>-3,080*2</t>
  </si>
  <si>
    <t>214</t>
  </si>
  <si>
    <t>762810026</t>
  </si>
  <si>
    <t>Záklop stropů z dřevoštěpkových desek OSB šroubovaných na trámy na pero a drážku, tloušťky desky 22 mm</t>
  </si>
  <si>
    <t>1714199972</t>
  </si>
  <si>
    <t>97,628</t>
  </si>
  <si>
    <t>Dle 1 NP</t>
  </si>
  <si>
    <t>215</t>
  </si>
  <si>
    <t>762810027</t>
  </si>
  <si>
    <t>Záklop stropů z dřevoštěpkových desek OSB šroubovaných na trámy na pero a drážku, tloušťky desky 25 mm</t>
  </si>
  <si>
    <t>-371845068</t>
  </si>
  <si>
    <t>1 NP , 2 NP (viz řezy</t>
  </si>
  <si>
    <t>84,26</t>
  </si>
  <si>
    <t>216</t>
  </si>
  <si>
    <t>762895000</t>
  </si>
  <si>
    <t>Spojovací prostředky záklopu stropů, stropnic, podbíjení hřebíky, svory</t>
  </si>
  <si>
    <t>-582530158</t>
  </si>
  <si>
    <t>"pol_762810024"</t>
  </si>
  <si>
    <t>303,900*0,018</t>
  </si>
  <si>
    <t>"pol_762810026"</t>
  </si>
  <si>
    <t>97,620*0,022</t>
  </si>
  <si>
    <t>"pol_762810027"</t>
  </si>
  <si>
    <t>84,260*0,025</t>
  </si>
  <si>
    <t>217</t>
  </si>
  <si>
    <t>998762102</t>
  </si>
  <si>
    <t>Přesun hmot pro konstrukce tesařské stanovený z hmotnosti přesunovaného materiálu vodorovná dopravní vzdálenost do 50 m v objektech výšky přes 6 do 12 m</t>
  </si>
  <si>
    <t>-1295176974</t>
  </si>
  <si>
    <t>763</t>
  </si>
  <si>
    <t>Konstrukce suché výstavby</t>
  </si>
  <si>
    <t>218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</si>
  <si>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</si>
  <si>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</si>
  <si>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-1532471165</t>
  </si>
  <si>
    <t>https://podminky.urs.cz/item/CS_URS_2023_02/763111316</t>
  </si>
  <si>
    <t>"1NP, od +-0,000m na +2,434m, č.m.102"</t>
  </si>
  <si>
    <t>4,500+2,920</t>
  </si>
  <si>
    <t>"2NP, od +3,040m na +4,077m, č.m. 201+202"</t>
  </si>
  <si>
    <t>(13,475+0,245*2)*1,037</t>
  </si>
  <si>
    <t>"2NP, od +3,040m na +4,077m, č.m. 201+202+203"</t>
  </si>
  <si>
    <t>16,650*1,037</t>
  </si>
  <si>
    <t>219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</si>
  <si>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</si>
  <si>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</si>
  <si>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1259996326</t>
  </si>
  <si>
    <t>https://podminky.urs.cz/item/CS_URS_2023_02/763111336</t>
  </si>
  <si>
    <t>"2NP, od +3,070m na +5,535m, č.m. 204"</t>
  </si>
  <si>
    <t>2,960+3,330+3,520+2,220</t>
  </si>
  <si>
    <t>220</t>
  </si>
  <si>
    <t>763111717</t>
  </si>
  <si>
    <t>Příčka ze sádrokartonových desek ostatní konstrukce a práce na příčkách ze sádrokartonových desek základní penetrační nátěr (oboustranný)</t>
  </si>
  <si>
    <t>1938843502</t>
  </si>
  <si>
    <t>https://podminky.urs.cz/item/CS_URS_2023_02/763111717</t>
  </si>
  <si>
    <t>39,168</t>
  </si>
  <si>
    <t>12,030</t>
  </si>
  <si>
    <t>221</t>
  </si>
  <si>
    <t>763111724</t>
  </si>
  <si>
    <t>Příčka ze sádrokartonových desek ostatní konstrukce a práce na příčkách ze sádrokartonových desek ochrana rohů páska k vyztužení různých úhlů vysoce pevná a nárazu odolná</t>
  </si>
  <si>
    <t>544598364</t>
  </si>
  <si>
    <t>https://podminky.urs.cz/item/CS_URS_2023_02/763111724</t>
  </si>
  <si>
    <t>2,465*2</t>
  </si>
  <si>
    <t>222</t>
  </si>
  <si>
    <t>763111771</t>
  </si>
  <si>
    <t>Příčka ze sádrokartonových desek Příplatek k cenám za rovinnost speciální tmelení kvality Q3</t>
  </si>
  <si>
    <t>2065415031</t>
  </si>
  <si>
    <t>https://podminky.urs.cz/item/CS_URS_2023_02/763111771</t>
  </si>
  <si>
    <t>223</t>
  </si>
  <si>
    <t>7631214PC</t>
  </si>
  <si>
    <t>Stěna předsazená ze sádrokartonových desek s nosnou konstrukcí z ocelových profilů CW, UW dvojitě opláštěná deskami imprgnovanými H2 tl. 2 x 12,5 mm bez izolace, EI 30, stěna tl. 125 mm, profil 100; D+M komplet</t>
  </si>
  <si>
    <t>-1334989046</t>
  </si>
  <si>
    <t>https://podminky.urs.cz/item/CS_URS_2023_02/7631214PC</t>
  </si>
  <si>
    <t>"č.m.121"</t>
  </si>
  <si>
    <t>1,600*(1,500+0,100)</t>
  </si>
  <si>
    <t>"č.m.122"</t>
  </si>
  <si>
    <t>1,825*(1,500+0,100)</t>
  </si>
  <si>
    <t>"od +3,03m na +4,34m"</t>
  </si>
  <si>
    <t>"č.m. 204"</t>
  </si>
  <si>
    <t>(0,90*1,310)*2</t>
  </si>
  <si>
    <t>224</t>
  </si>
  <si>
    <t>763121714</t>
  </si>
  <si>
    <t>Stěna předsazená ze sádrokartonových desek ostatní konstrukce a práce na předsazených stěnách ze sádrokartonových desek základní penetrační nátěr</t>
  </si>
  <si>
    <t>-1877497277</t>
  </si>
  <si>
    <t>https://podminky.urs.cz/item/CS_URS_2023_02/763121714</t>
  </si>
  <si>
    <t>225</t>
  </si>
  <si>
    <t>763121761</t>
  </si>
  <si>
    <t>Stěna předsazená ze sádrokartonových desek Příplatek k cenám za rovinnost kvality speciální tmelení kvality Q3</t>
  </si>
  <si>
    <t>363914308</t>
  </si>
  <si>
    <t>https://podminky.urs.cz/item/CS_URS_2023_02/763121761</t>
  </si>
  <si>
    <t>226</t>
  </si>
  <si>
    <t>763131531</t>
  </si>
  <si>
    <t>Podhled ze sádrokartonových desek jednovrstvá zavěšená spodní konstrukce z ocelových profilů CD, UD jednoduše opláštěná deskou protipožární DF, tl. 12,5 mm, bez izolace, EI 15</t>
  </si>
  <si>
    <t>1752368814</t>
  </si>
  <si>
    <t>https://podminky.urs.cz/item/CS_URS_2023_02/763131531</t>
  </si>
  <si>
    <t>"1NP_110+111+112"</t>
  </si>
  <si>
    <t>227</t>
  </si>
  <si>
    <t>763131557</t>
  </si>
  <si>
    <t>Podhled ze sádrokartonových desek jednovrstvá zavěšená spodní konstrukce z ocelových profilů CD, UD jednoduše opláštěná deskou vysokopevnostní protipožární impregnovanou DFRIH2, tl. 12,5 mm, bez izolace, EI do 15</t>
  </si>
  <si>
    <t>-188762606</t>
  </si>
  <si>
    <t>https://podminky.urs.cz/item/CS_URS_2023_02/763131557</t>
  </si>
  <si>
    <t>"1NP_121+122+123+124+125"</t>
  </si>
  <si>
    <t>2,36+3,97+2,21+3,97+2,21</t>
  </si>
  <si>
    <t>228</t>
  </si>
  <si>
    <t>7631315PC</t>
  </si>
  <si>
    <t>Podhled ze sádrokartonových desek jednovrstvá zavěšená spodní konstrukce z ocelových profilů CD, UD jednoduše opláštěná deskou protipožární DF, tl. 12,5 mm, s izolací, EI 30; D+M komplet</t>
  </si>
  <si>
    <t>-294391587</t>
  </si>
  <si>
    <t>https://podminky.urs.cz/item/CS_URS_2023_02/7631315PC</t>
  </si>
  <si>
    <t>"1NP</t>
  </si>
  <si>
    <t>25,880</t>
  </si>
  <si>
    <t>"1NP_109+116+117+118"</t>
  </si>
  <si>
    <t>13,21+18,76+7,95+7,44</t>
  </si>
  <si>
    <t>229</t>
  </si>
  <si>
    <t>763131714</t>
  </si>
  <si>
    <t>Podhled ze sádrokartonových desek ostatní práce a konstrukce na podhledech ze sádrokartonových desek základní penetrační nátěr</t>
  </si>
  <si>
    <t>-21519378</t>
  </si>
  <si>
    <t>https://podminky.urs.cz/item/CS_URS_2023_02/763131714</t>
  </si>
  <si>
    <t>35,260</t>
  </si>
  <si>
    <t>92,120</t>
  </si>
  <si>
    <t>14,720</t>
  </si>
  <si>
    <t>97,023</t>
  </si>
  <si>
    <t>3,080</t>
  </si>
  <si>
    <t>230</t>
  </si>
  <si>
    <t>763131751</t>
  </si>
  <si>
    <t>Podhled ze sádrokartonových desek ostatní práce a konstrukce na podhledech ze sádrokartonových desek montáž parotěsné zábrany</t>
  </si>
  <si>
    <t>2077400139</t>
  </si>
  <si>
    <t>https://podminky.urs.cz/item/CS_URS_2023_02/763131751</t>
  </si>
  <si>
    <t>231</t>
  </si>
  <si>
    <t>28329336</t>
  </si>
  <si>
    <t>fólie PE vyztužená Al vrstvou pro parotěsnou vrstvu 160g/m2</t>
  </si>
  <si>
    <t>1837227944</t>
  </si>
  <si>
    <t>92,12*1,1235 "Přepočtené koeficientem množství</t>
  </si>
  <si>
    <t>232</t>
  </si>
  <si>
    <t>763131771</t>
  </si>
  <si>
    <t>Podhled ze sádrokartonových desek Příplatek k cenám za rovinnost kvality speciální tmelení kvality Q3</t>
  </si>
  <si>
    <t>-1717020211</t>
  </si>
  <si>
    <t>https://podminky.urs.cz/item/CS_URS_2023_02/763131771</t>
  </si>
  <si>
    <t>233</t>
  </si>
  <si>
    <t>763161721</t>
  </si>
  <si>
    <t>Podkroví ze sádrokartonových desek dvouvrstvá spodní konstrukce z ocelových profilů CD, UD na krokvových závěsech jednoduše opláštěná deskou protipožární DF, tl. 12,5 mm, bez TI, REI 15</t>
  </si>
  <si>
    <t>1152540844</t>
  </si>
  <si>
    <t>https://podminky.urs.cz/item/CS_URS_2023_02/763161721</t>
  </si>
  <si>
    <t>4,809*10,235-0,30*0,36</t>
  </si>
  <si>
    <t>4,705*10,160-0,55*0,600</t>
  </si>
  <si>
    <t>234</t>
  </si>
  <si>
    <t>763161741</t>
  </si>
  <si>
    <t>Podkroví ze sádrokartonových desek dvouvrstvá spodní konstrukce z ocelových profilů CD, UD na krokvových závěsech jednoduše opláštěná deskou impregnovanými protipožárními DFH2, tl. 12,5 mm, bez TI, REI 30</t>
  </si>
  <si>
    <t>1453280226</t>
  </si>
  <si>
    <t>https://podminky.urs.cz/item/CS_URS_2023_02/763161741</t>
  </si>
  <si>
    <t>235</t>
  </si>
  <si>
    <t>763181311</t>
  </si>
  <si>
    <t>Výplně otvorů konstrukcí ze sádrokartonových desek montáž zárubně kovové s konstrukcí jednokřídlové</t>
  </si>
  <si>
    <t>807082570</t>
  </si>
  <si>
    <t>https://podminky.urs.cz/item/CS_URS_2023_02/763181311</t>
  </si>
  <si>
    <t>"2NP_204; D6; 600/1970 - levé"</t>
  </si>
  <si>
    <t>236</t>
  </si>
  <si>
    <t>5533159L</t>
  </si>
  <si>
    <t>zárubeň jednokřídlá ocelová pro sádrokartonové příčky tl stěny 110-150mm rozměru 600/1970, 2100mm - levé vč. povrchové úpravy; výběr dle investora</t>
  </si>
  <si>
    <t>-2004924722</t>
  </si>
  <si>
    <t>237</t>
  </si>
  <si>
    <t>763412113</t>
  </si>
  <si>
    <t>Sanitární příčky vhodné do suchého prostředí dělící z dřevotřískových desek laminovaných tl. 25 mm</t>
  </si>
  <si>
    <t>-584744073</t>
  </si>
  <si>
    <t>https://podminky.urs.cz/item/CS_URS_2023_02/763412113</t>
  </si>
  <si>
    <t>(1,075+1,825)*2,74-(0,60*2,00)*2</t>
  </si>
  <si>
    <t>238</t>
  </si>
  <si>
    <t>763412122</t>
  </si>
  <si>
    <t>Sanitární příčky vhodné do suchého prostředí dveře vnitřní do sanitárních příček šířky do 800 mm, výšky do 2 000 mm z dřevotřískových desek laminovaných včetně nerezového kování tl. 18 mm</t>
  </si>
  <si>
    <t>-989567488</t>
  </si>
  <si>
    <t>https://podminky.urs.cz/item/CS_URS_2023_02/763412122</t>
  </si>
  <si>
    <t>"D4 "4</t>
  </si>
  <si>
    <t>239</t>
  </si>
  <si>
    <t>763751811</t>
  </si>
  <si>
    <t>Demontáž podlah z podlahových panelů tloušťky do 250 mm</t>
  </si>
  <si>
    <t>-703688174</t>
  </si>
  <si>
    <t>https://podminky.urs.cz/item/CS_URS_2023_02/763751811</t>
  </si>
  <si>
    <t>"1 NP"</t>
  </si>
  <si>
    <t>23,32+34,96+14,45+21,22+22,94+13,21+18,76+1</t>
  </si>
  <si>
    <t>240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</si>
  <si>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</si>
  <si>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</si>
  <si>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-223317823</t>
  </si>
  <si>
    <t>https://podminky.urs.cz/item/CS_URS_2023_02/998763302</t>
  </si>
  <si>
    <t>764</t>
  </si>
  <si>
    <t>Konstrukce klempířské</t>
  </si>
  <si>
    <t>241</t>
  </si>
  <si>
    <t>762425-21</t>
  </si>
  <si>
    <t>D+ M protisněhové ochrany S8</t>
  </si>
  <si>
    <t>-1610187032</t>
  </si>
  <si>
    <t>242</t>
  </si>
  <si>
    <t>7625-120</t>
  </si>
  <si>
    <t>D+ M S.7 větrací komínek</t>
  </si>
  <si>
    <t>1935528260</t>
  </si>
  <si>
    <t>243</t>
  </si>
  <si>
    <t>7625-15-19</t>
  </si>
  <si>
    <t>D+ M S.6 komínová hlavice 500*500</t>
  </si>
  <si>
    <t>-893753807</t>
  </si>
  <si>
    <t>244</t>
  </si>
  <si>
    <t>764021401</t>
  </si>
  <si>
    <t>Podkladní plech z hliníkového plechu rš 150 mm</t>
  </si>
  <si>
    <t>-1807228864</t>
  </si>
  <si>
    <t>https://podminky.urs.cz/item/CS_URS_2023_02/764021401</t>
  </si>
  <si>
    <t>hliníkový plech mříž proti ptactvu</t>
  </si>
  <si>
    <t>59,9</t>
  </si>
  <si>
    <t>245</t>
  </si>
  <si>
    <t>764021404</t>
  </si>
  <si>
    <t>Podkladní plech z hliníkového plechu rš 330 mm</t>
  </si>
  <si>
    <t>-503378014</t>
  </si>
  <si>
    <t xml:space="preserve">lemovací krycí plech </t>
  </si>
  <si>
    <t>25,5</t>
  </si>
  <si>
    <t>246</t>
  </si>
  <si>
    <t>764211435</t>
  </si>
  <si>
    <t>Oplechování střešních prvků z pozinkovaného plechu nároží větraného, včetně větrací mřížky rš 400 mm</t>
  </si>
  <si>
    <t>2048198837</t>
  </si>
  <si>
    <t>https://podminky.urs.cz/item/CS_URS_2023_01/764211435</t>
  </si>
  <si>
    <t>" K 5 "60</t>
  </si>
  <si>
    <t>247</t>
  </si>
  <si>
    <t>764211443</t>
  </si>
  <si>
    <t>Oplechování střešních prvků z pozinkovaného plechu nároží nevětraného s použitím nárožního plechu rš 250 mm</t>
  </si>
  <si>
    <t>-1620828767</t>
  </si>
  <si>
    <t>https://podminky.urs.cz/item/CS_URS_2023_01/764211443</t>
  </si>
  <si>
    <t xml:space="preserve">větrací pas  hřebene</t>
  </si>
  <si>
    <t>"lemování u stěny "70,1</t>
  </si>
  <si>
    <t>57,4</t>
  </si>
  <si>
    <t>248</t>
  </si>
  <si>
    <t>764214404</t>
  </si>
  <si>
    <t>Oplechování horních ploch zdí a nadezdívek (atik) z pozinkovaného plechu mechanicky kotvené rš 330 mm</t>
  </si>
  <si>
    <t>812657197</t>
  </si>
  <si>
    <t>https://podminky.urs.cz/item/CS_URS_2023_01/764214404</t>
  </si>
  <si>
    <t>"k6 "18</t>
  </si>
  <si>
    <t>249</t>
  </si>
  <si>
    <t>764216404</t>
  </si>
  <si>
    <t>Oplechování parapetů z pozinkovaného plechu rovných mechanicky kotvené, bez rohů rš 330 mm</t>
  </si>
  <si>
    <t>1022914894</t>
  </si>
  <si>
    <t>https://podminky.urs.cz/item/CS_URS_2023_01/764216404</t>
  </si>
  <si>
    <t>250</t>
  </si>
  <si>
    <t>764245511.</t>
  </si>
  <si>
    <t>Oplechování horních ploch zdí a nadezdívek z pozinkovaného plechu</t>
  </si>
  <si>
    <t>-958111183</t>
  </si>
  <si>
    <t xml:space="preserve">oplechování komínů </t>
  </si>
  <si>
    <t>5*(0,55+0,55)*2*1</t>
  </si>
  <si>
    <t>Oplechování střešních oken</t>
  </si>
  <si>
    <t>10*(0,7+0,66)*2*1</t>
  </si>
  <si>
    <t>251</t>
  </si>
  <si>
    <t>76425-16</t>
  </si>
  <si>
    <t>D+ M S.3 sada pro pohyb a revizi na střeše</t>
  </si>
  <si>
    <t>1063155312</t>
  </si>
  <si>
    <t>252</t>
  </si>
  <si>
    <t>76425-17</t>
  </si>
  <si>
    <t>S .4 D+ M komínové hlavice 550*550</t>
  </si>
  <si>
    <t>-993693239</t>
  </si>
  <si>
    <t>253</t>
  </si>
  <si>
    <t>76425-18</t>
  </si>
  <si>
    <t>D+ M S.5 komínová hlavice rozměr 450*450</t>
  </si>
  <si>
    <t>-406609719</t>
  </si>
  <si>
    <t>254</t>
  </si>
  <si>
    <t>76425-22</t>
  </si>
  <si>
    <t>D+ M nerezového obrubníku (okraj střechy atika)</t>
  </si>
  <si>
    <t>502555272</t>
  </si>
  <si>
    <t>255</t>
  </si>
  <si>
    <t>76425-23</t>
  </si>
  <si>
    <t>D+ M podstřešního profilu EPS (det D1,30)</t>
  </si>
  <si>
    <t>-1985411139</t>
  </si>
  <si>
    <t>256</t>
  </si>
  <si>
    <t>764311413</t>
  </si>
  <si>
    <t>Lemování zdí z pozinkovaného plechu boční nebo horní rovné, střech s krytinou skládanou mimo prejzovou rš 250 mm</t>
  </si>
  <si>
    <t>1108767474</t>
  </si>
  <si>
    <t>https://podminky.urs.cz/item/CS_URS_2023_01/764311413</t>
  </si>
  <si>
    <t xml:space="preserve">okapnice </t>
  </si>
  <si>
    <t>257</t>
  </si>
  <si>
    <t>764311417</t>
  </si>
  <si>
    <t>Lemování zdí z pozinkovaného plechu boční nebo horní rovné, střech s krytinou skládanou mimo prejzovou rš 670 mm</t>
  </si>
  <si>
    <t>-1262531672</t>
  </si>
  <si>
    <t>https://podminky.urs.cz/item/CS_URS_2023_01/764311417</t>
  </si>
  <si>
    <t>258</t>
  </si>
  <si>
    <t>764511403</t>
  </si>
  <si>
    <t>Žlab podokapní z pozinkovaného plechu včetně háků a čel půlkruhový rš 250 mm</t>
  </si>
  <si>
    <t>-811238130</t>
  </si>
  <si>
    <t>https://podminky.urs.cz/item/CS_URS_2023_01/764511403</t>
  </si>
  <si>
    <t>" K1" podokapní žlab (okap )</t>
  </si>
  <si>
    <t>27,5</t>
  </si>
  <si>
    <t>259</t>
  </si>
  <si>
    <t>764511404</t>
  </si>
  <si>
    <t>Žlab podokapní z pozinkovaného plechu včetně háků a čel půlkruhový rš 330 mm</t>
  </si>
  <si>
    <t>-1259538910</t>
  </si>
  <si>
    <t>https://podminky.urs.cz/item/CS_URS_2023_01/764511404</t>
  </si>
  <si>
    <t>"K2 "žlab (okap)</t>
  </si>
  <si>
    <t>43,8</t>
  </si>
  <si>
    <t>260</t>
  </si>
  <si>
    <t>764518421</t>
  </si>
  <si>
    <t>Svod z pozinkovaného plechu včetně objímek, kolen a odskoků kruhový, průměru 80 mm</t>
  </si>
  <si>
    <t>-1687362219</t>
  </si>
  <si>
    <t>https://podminky.urs.cz/item/CS_URS_2023_01/764518421</t>
  </si>
  <si>
    <t>"K3 "2</t>
  </si>
  <si>
    <t>261</t>
  </si>
  <si>
    <t>764518422</t>
  </si>
  <si>
    <t>Svod z pozinkovaného plechu včetně objímek, kolen a odskoků kruhový, průměru 100 mm</t>
  </si>
  <si>
    <t>-1586728408</t>
  </si>
  <si>
    <t>https://podminky.urs.cz/item/CS_URS_2023_01/764518422</t>
  </si>
  <si>
    <t>"K4 "14,6</t>
  </si>
  <si>
    <t>262</t>
  </si>
  <si>
    <t>998764102</t>
  </si>
  <si>
    <t>Přesun hmot pro konstrukce klempířské stanovený z hmotnosti přesunovaného materiálu vodorovná dopravní vzdálenost do 50 m v objektech výšky přes 6 do 12 m</t>
  </si>
  <si>
    <t>-2060381304</t>
  </si>
  <si>
    <t>https://podminky.urs.cz/item/CS_URS_2023_02/998764102</t>
  </si>
  <si>
    <t>765</t>
  </si>
  <si>
    <t>Krytina skládaná</t>
  </si>
  <si>
    <t>263</t>
  </si>
  <si>
    <t>765113121</t>
  </si>
  <si>
    <t>Krytina keramická drážková sklonu střechy do 30° okapová hrana s větrací mřížkou jednoduchou</t>
  </si>
  <si>
    <t>-1313026720</t>
  </si>
  <si>
    <t>"Sedlová střecha"</t>
  </si>
  <si>
    <t>17,550+7,755</t>
  </si>
  <si>
    <t>"Valbová střecha"</t>
  </si>
  <si>
    <t>5,230+6,645+5,360</t>
  </si>
  <si>
    <t>"Půltová střecha"</t>
  </si>
  <si>
    <t>10,215+10,460</t>
  </si>
  <si>
    <t>264</t>
  </si>
  <si>
    <t>765113911</t>
  </si>
  <si>
    <t>Krytina keramická drážková sklonu střechy do 30° Příplatek cenám za sklon přes 30° do 40°</t>
  </si>
  <si>
    <t>303065707</t>
  </si>
  <si>
    <t>"sedlová střecha "254,9</t>
  </si>
  <si>
    <t>265</t>
  </si>
  <si>
    <t>765114011</t>
  </si>
  <si>
    <t>Krytina keramická hladká bobrovka sklonu střechy do 30° na sucho korunové krytí režná</t>
  </si>
  <si>
    <t>2013749563</t>
  </si>
  <si>
    <t>"sedlová střecha;</t>
  </si>
  <si>
    <t>242,340+6,520+5,980</t>
  </si>
  <si>
    <t>"Skladba (nezateplená)"</t>
  </si>
  <si>
    <t xml:space="preserve">"valbová střecha; </t>
  </si>
  <si>
    <t>35,690</t>
  </si>
  <si>
    <t>"pultové střechy;</t>
  </si>
  <si>
    <t>53,660+53,230</t>
  </si>
  <si>
    <t>266</t>
  </si>
  <si>
    <t>765114211</t>
  </si>
  <si>
    <t>Krytina keramická hladká bobrovka sklonu střechy do 30° nárožní hrana na sucho s větracím pásem kovovým, z hřebenáčů režných</t>
  </si>
  <si>
    <t>-2029621205</t>
  </si>
  <si>
    <t>"valbová; od +4,810m na +6,180m"</t>
  </si>
  <si>
    <t xml:space="preserve">Sqrt((1,370)^2+(4,264)^2) </t>
  </si>
  <si>
    <t>Sqrt((1,370)^2+(4,355)^2)</t>
  </si>
  <si>
    <t>267</t>
  </si>
  <si>
    <t>765114311</t>
  </si>
  <si>
    <t>Krytina keramická hladká bobrovka sklonu střechy do 30° hřeben na sucho s větracím pásem kovovým, z hřebenáčů režných</t>
  </si>
  <si>
    <t>-87736619</t>
  </si>
  <si>
    <t>"sedlová střecha; +8,280m"</t>
  </si>
  <si>
    <t>17,550-0,45*2</t>
  </si>
  <si>
    <t>"valbová střecha, +6,115m"</t>
  </si>
  <si>
    <t>2,235</t>
  </si>
  <si>
    <t>268</t>
  </si>
  <si>
    <t>765114421</t>
  </si>
  <si>
    <t>Krytina keramická hladká bobrovka sklonu střechy do 30° úžlabí vykládané vložené z tašek režných</t>
  </si>
  <si>
    <t>-279183737</t>
  </si>
  <si>
    <t>"od +3,490m na +5,400m"</t>
  </si>
  <si>
    <t xml:space="preserve">Sqrt((1,910)^2+(4,942)^2) </t>
  </si>
  <si>
    <t>"od +3,490m na +5,355m"</t>
  </si>
  <si>
    <t>Sqrt((1,865)^2+(4,847)^2)</t>
  </si>
  <si>
    <t>269</t>
  </si>
  <si>
    <t>765114521</t>
  </si>
  <si>
    <t>Krytina keramická hladká bobrovka sklonu střechy do 30° štítová hrana na sucho okrajovými taškami režnými</t>
  </si>
  <si>
    <t>561622145</t>
  </si>
  <si>
    <t xml:space="preserve">"sedlová střecha; </t>
  </si>
  <si>
    <t>7,870*2+4,725+4,790</t>
  </si>
  <si>
    <t>"pultové střechy; 24°"</t>
  </si>
  <si>
    <t>5,540+5,540</t>
  </si>
  <si>
    <t>3,710+3,710</t>
  </si>
  <si>
    <t>270</t>
  </si>
  <si>
    <t>765115111</t>
  </si>
  <si>
    <t>Montáž střešních doplňků krytiny keramické doplňků hřebene rozdělovacího hřebenáče</t>
  </si>
  <si>
    <t>902494281</t>
  </si>
  <si>
    <t>271</t>
  </si>
  <si>
    <t>59660004</t>
  </si>
  <si>
    <t>hřebenáč rozdělovací valbový k drážkovému hřebenáči š 210mm režný</t>
  </si>
  <si>
    <t>2106958258</t>
  </si>
  <si>
    <t>0,970873786407767*1,03 "Přepočtené koeficientem množství</t>
  </si>
  <si>
    <t>272</t>
  </si>
  <si>
    <t>765115121</t>
  </si>
  <si>
    <t>Montáž střešních doplňků krytiny keramické doplňků hřebene ukončení hřebenáče</t>
  </si>
  <si>
    <t>-1811227486</t>
  </si>
  <si>
    <t>273</t>
  </si>
  <si>
    <t>59660003</t>
  </si>
  <si>
    <t>ukončení hřebenáče vrchní k hřebenáči drážkovému š 210mm režná</t>
  </si>
  <si>
    <t>41510721</t>
  </si>
  <si>
    <t>2,9126213592233*1,03 "Přepočtené koeficientem množství</t>
  </si>
  <si>
    <t>274</t>
  </si>
  <si>
    <t>765115201</t>
  </si>
  <si>
    <t>Montáž střešních doplňků krytiny keramické nástavce pro anténu</t>
  </si>
  <si>
    <t>439640910</t>
  </si>
  <si>
    <t>275</t>
  </si>
  <si>
    <t>59660254</t>
  </si>
  <si>
    <t>nástavec pro anténu kovový D 28-74mm</t>
  </si>
  <si>
    <t>991495369</t>
  </si>
  <si>
    <t>276</t>
  </si>
  <si>
    <t>765115202</t>
  </si>
  <si>
    <t>Montáž střešních doplňků krytiny keramické nástavce pro odvětrání kanalizace</t>
  </si>
  <si>
    <t>1487001905</t>
  </si>
  <si>
    <t>277</t>
  </si>
  <si>
    <t>59660255</t>
  </si>
  <si>
    <t>nástavec odvětrání kovový D 125mm</t>
  </si>
  <si>
    <t>456127096</t>
  </si>
  <si>
    <t>1,94174757281553*1,03 "Přepočtené koeficientem množství</t>
  </si>
  <si>
    <t>278</t>
  </si>
  <si>
    <t>765115252</t>
  </si>
  <si>
    <t>Montáž střešních doplňků krytiny keramické držáku hromosvodu na hřeben</t>
  </si>
  <si>
    <t>398536632</t>
  </si>
  <si>
    <t>279</t>
  </si>
  <si>
    <t>59660654</t>
  </si>
  <si>
    <t>držák hromosvodu Pz na hřebenáč</t>
  </si>
  <si>
    <t>1849076975</t>
  </si>
  <si>
    <t>9,70873786407767*1,03 "Přepočtené koeficientem množství</t>
  </si>
  <si>
    <t>280</t>
  </si>
  <si>
    <t>765115253</t>
  </si>
  <si>
    <t>Montáž střešních doplňků krytiny keramické držáku satelitní antény</t>
  </si>
  <si>
    <t>-1789678703</t>
  </si>
  <si>
    <t>281</t>
  </si>
  <si>
    <t>59660253</t>
  </si>
  <si>
    <t>držák satelitní antény D 48mm rozteč krokví 500-950mm</t>
  </si>
  <si>
    <t>-1635352639</t>
  </si>
  <si>
    <t>282</t>
  </si>
  <si>
    <t>765191011</t>
  </si>
  <si>
    <t>Montáž pojistné hydroizolační nebo parotěsné fólie kladené ve sklonu přes 20° volně na krokve</t>
  </si>
  <si>
    <t>-364535815</t>
  </si>
  <si>
    <t>36,7+106.8</t>
  </si>
  <si>
    <t>283</t>
  </si>
  <si>
    <t>28329030</t>
  </si>
  <si>
    <t>fólie kontaktní difuzně propustná pro doplňkovou hydroizolační vrstvu, monolitická třívrstvá PES/PP 150-160g/m2, integrovaná samolepící páska</t>
  </si>
  <si>
    <t>892467258</t>
  </si>
  <si>
    <t>Poznámka k položce:_x000d_
viz. pol_765191011</t>
  </si>
  <si>
    <t>142,58*1,1 "Přepočtené koeficientem množství</t>
  </si>
  <si>
    <t>284</t>
  </si>
  <si>
    <t>765191023</t>
  </si>
  <si>
    <t>Montáž pojistné hydroizolační nebo parotěsné fólie kladené ve sklonu přes 20° s lepenými přesahy na bednění nebo tepelnou izolaci</t>
  </si>
  <si>
    <t>-1683874410</t>
  </si>
  <si>
    <t>"hydroizolační vrstva+parozábrana "</t>
  </si>
  <si>
    <t>285</t>
  </si>
  <si>
    <t>62855003</t>
  </si>
  <si>
    <t>pás asfaltový natavitelný modifikovaný SBS tl 4,0mm s vložkou z polyesterové rohože a hrubozrnným břidličným posypem na horním povrchu</t>
  </si>
  <si>
    <t>-1585423123</t>
  </si>
  <si>
    <t>254,84*1,15 "Přepočtené koeficientem množství</t>
  </si>
  <si>
    <t>286</t>
  </si>
  <si>
    <t>62855000</t>
  </si>
  <si>
    <t xml:space="preserve">pás asfaltový samolepicí modifikovaný SBS tl 1,8mm s vložkou z polyesterové rohože s  spalitelnou fólií nebo jemnozrnným minerálním posypem nebo textilií na horním povrchu</t>
  </si>
  <si>
    <t>-1391519131</t>
  </si>
  <si>
    <t>287</t>
  </si>
  <si>
    <t>765191031</t>
  </si>
  <si>
    <t>Montáž pojistné hydroizolační nebo parotěsné fólie lepení těsnících pásků pod kontralatě</t>
  </si>
  <si>
    <t>-1844909988</t>
  </si>
  <si>
    <t>387,2</t>
  </si>
  <si>
    <t>288</t>
  </si>
  <si>
    <t>28329303</t>
  </si>
  <si>
    <t>páska těsnící jednostranně lepící butylkaučuková pod kontralatě š 50mm</t>
  </si>
  <si>
    <t>-387053957</t>
  </si>
  <si>
    <t>387,2*1,1 "Přepočtené koeficientem množství</t>
  </si>
  <si>
    <t>289</t>
  </si>
  <si>
    <t>998765102</t>
  </si>
  <si>
    <t>Přesun hmot pro krytiny skládané stanovený z hmotnosti přesunovaného materiálu vodorovná dopravní vzdálenost do 50 m na objektech výšky přes 6 do 12 m</t>
  </si>
  <si>
    <t>-182969207</t>
  </si>
  <si>
    <t>766</t>
  </si>
  <si>
    <t>Konstrukce truhlářské</t>
  </si>
  <si>
    <t>290</t>
  </si>
  <si>
    <t>76625-8</t>
  </si>
  <si>
    <t>D+ M D1 dveře interierové</t>
  </si>
  <si>
    <t>-1619836030</t>
  </si>
  <si>
    <t>DVEŘE VCHODOVÉ S PLASTOVÝM RÁMEM</t>
  </si>
  <si>
    <t>DVOUKŘÍDLÉ, DĚLENÍ 1000/500</t>
  </si>
  <si>
    <t>KŘÍDLA PROSKLENNÁ ZE 3/4, CONNEX ČIRÉ,</t>
  </si>
  <si>
    <t>KOMPLETNÍ VÝROBEK Umax=1,2 W/m2K, MIN. PĚTIKOMOROVÝ PROFIL</t>
  </si>
  <si>
    <t>ZASKLENÍ ČÍRÉ IZOLAČNÍ DVOJSKLO Ugmax=1,0 W/m2,</t>
  </si>
  <si>
    <t>ROZMĚRY OTVORU</t>
  </si>
  <si>
    <t>VÝŠKA: 2250mm</t>
  </si>
  <si>
    <t>ŠÍŘKA: 1700mm</t>
  </si>
  <si>
    <t>BEZPEČNOSTNÍ PROTI VNIKNUTÍ TŘÍDY P1A, PLASTOVÝ</t>
  </si>
  <si>
    <t>ZASKLÍVACÍ RÁMEČEK, KOVÁNÍ CELOOBVODOVÉ BEZPEČNOSTNÍ</t>
  </si>
  <si>
    <t>PODKLADNÍ PURENIT, BEZPEČNOSTNÍ ZÁMEK, HLINÍKOVÝ PŘECHODOVÝ PROFIL</t>
  </si>
  <si>
    <t>PANIKOVÁ KLIKA</t>
  </si>
  <si>
    <t>BARVA: BARVA POBLÍŽ RAL 501</t>
  </si>
  <si>
    <t>291</t>
  </si>
  <si>
    <t>76625-9</t>
  </si>
  <si>
    <t>D+ M D2 dveře interiérové</t>
  </si>
  <si>
    <t>1840514605</t>
  </si>
  <si>
    <t>DVEŘE INTERIÉROVÉ DO PLASTOVÉ ZÁRUBNĚ</t>
  </si>
  <si>
    <t>DVOUKŘÍDLÉ, DĚLENÍ 1000/400</t>
  </si>
  <si>
    <t>VÝŠKA: 2450mm</t>
  </si>
  <si>
    <t>ŠÍŘKA: 1600mm</t>
  </si>
  <si>
    <t>VÝPLŇ Z XPS, ZÁVĚSY OCELOVÉ</t>
  </si>
  <si>
    <t>POVRCH I PROFIL PLAST</t>
  </si>
  <si>
    <t>BARVA: BARVA POBLÍŽ RAL 5010 Enziánová modrá</t>
  </si>
  <si>
    <t>DODÁVKA SPOLEČNĚ SE ZÁRUBNÍ</t>
  </si>
  <si>
    <t>DLE SYSTÉMU DODAVATE</t>
  </si>
  <si>
    <t>292</t>
  </si>
  <si>
    <t>766-25-10</t>
  </si>
  <si>
    <t>D+ M Dveře interiérové do plastové zárubně D2</t>
  </si>
  <si>
    <t>-701769950</t>
  </si>
  <si>
    <t>293</t>
  </si>
  <si>
    <t>766-25-11</t>
  </si>
  <si>
    <t>D+ M D3-interiérové dveře D3</t>
  </si>
  <si>
    <t>904637539</t>
  </si>
  <si>
    <t>Poznámka k položce:_x000d_
nacenit vče zárubně</t>
  </si>
  <si>
    <t>DVEŘE INTERIÉROVÉ DO OCELOVÉ ZÁRUBNĚ</t>
  </si>
  <si>
    <t>JEDNOKŘÍDLÉ, PLNÉ</t>
  </si>
  <si>
    <t>VÝŠKA: 1900mm</t>
  </si>
  <si>
    <t>ŠÍŘKA: 900mm</t>
  </si>
  <si>
    <t>SNÍŽENÝ PROFIL</t>
  </si>
  <si>
    <t>POŽÁRNÍ ODOLNOST EW-C30DP3</t>
  </si>
  <si>
    <t>VÝPLŇ PROTIPOŽÁRNÍ, ZÁVĚSY OCELOVÉ</t>
  </si>
  <si>
    <t>POVRCH Z CPL 0,8mm</t>
  </si>
  <si>
    <t>DODÁVKA SPOLEČNĚ S PROTIPOŽÁRNÍ OCELOVOU ZÁRUBNÍ</t>
  </si>
  <si>
    <t>ZÁRUBEŇ Z PLECHU tl. 1,5mm S POLODRÁŽKOU_x000d_</t>
  </si>
  <si>
    <t>294</t>
  </si>
  <si>
    <t>766-25-12</t>
  </si>
  <si>
    <t>D+ M dveře interiérové D3</t>
  </si>
  <si>
    <t>1097228595</t>
  </si>
  <si>
    <t>VÝŠKA: 2020mm</t>
  </si>
  <si>
    <t>ŠÍŘKA: 700mm</t>
  </si>
  <si>
    <t>VOŠTINOVÁ VÝPLŇ, ZÁVĚSY OCELOVÉ</t>
  </si>
  <si>
    <t>DODÁVKA SPOLEČNĚ S OCELOVOU ZÁRUBNÍ</t>
  </si>
  <si>
    <t>ZÁRUBEŇ Z PLECHU tl. 1,5mm S POLODRÁŽKOU</t>
  </si>
  <si>
    <t>295</t>
  </si>
  <si>
    <t>766-25-13</t>
  </si>
  <si>
    <t>D+ M interiérové dveře D3</t>
  </si>
  <si>
    <t>-206646665</t>
  </si>
  <si>
    <t>ŠÍŘKA: 800mm</t>
  </si>
  <si>
    <t>VÝPLŇ Z LEHČENÉ DUTINOVÉ DTD, ZÁVĚSY OCELOVÉ</t>
  </si>
  <si>
    <t>296</t>
  </si>
  <si>
    <t>76625-14</t>
  </si>
  <si>
    <t>1690902830</t>
  </si>
  <si>
    <t>ŠÍŘKA: 1000mm</t>
  </si>
  <si>
    <t>OSAZENO MADLY PRO VOZÍČKÁŘE</t>
  </si>
  <si>
    <t>297</t>
  </si>
  <si>
    <t>76625-15</t>
  </si>
  <si>
    <t>D+ M interiérových dveří D4</t>
  </si>
  <si>
    <t>144371545</t>
  </si>
  <si>
    <t>DVEŘE INTERIÉROVÉ DO OCELOVÉ ZÁRUBNĚ PRO SDK PŘÍČKY</t>
  </si>
  <si>
    <t>DVEŘE INTERIÉROVÉ - SANITÁRNÍ</t>
  </si>
  <si>
    <t>ROZMĚRY KŘÍDLA</t>
  </si>
  <si>
    <t>VÝŠKA: 2000mm STANDARDNÍ</t>
  </si>
  <si>
    <t>ŠÍŘKA: 600mm</t>
  </si>
  <si>
    <t>DŘEVOTŘÍSKA S BAREVNÝM, LAMINOVANÝM POVRCHEM</t>
  </si>
  <si>
    <t>TLOUŠŤKA PANELŮ: 25 MM</t>
  </si>
  <si>
    <t>KONSTRUKCE: PROFILY Z ELOXOVANÉHO HLINÍKU, PŘÍPADNĚ LAKOVANÉ NEBO NEREZOVÉ</t>
  </si>
  <si>
    <t>NOHY: VÝŠKOVĚ NASTAVITELNÉ NEREZOVÉ NEBO HLINÍKOVÉ VÝŠKA 150 MM</t>
  </si>
  <si>
    <t>PANTY: HLINÍKOVÉ NEBO NEREZOVÉ</t>
  </si>
  <si>
    <t>ZAVÍRÁNÍ: NEREZ NEBO HLINÍKOVÁ KLIKA S WC ZÁMKEM</t>
  </si>
  <si>
    <t>BARVA: BARVA POBLÍŽ RAL 5010 Enziánová mo</t>
  </si>
  <si>
    <t>298</t>
  </si>
  <si>
    <t>76625-16</t>
  </si>
  <si>
    <t>D+ M dveře vchodoé D5</t>
  </si>
  <si>
    <t>1979349974</t>
  </si>
  <si>
    <t>JEDNOKŘÍDLÉ, PLNÉ, S NADVĚTLÍKEM VÝŠKY 300mm</t>
  </si>
  <si>
    <t>ZASKLENÍ ČÍRÉ IZOLAČNÍ DVOJSKLO Ugmax=1,0 W/m2</t>
  </si>
  <si>
    <t>KULATÝ PRŮZOR PR.250mm V KŘÍDLE</t>
  </si>
  <si>
    <t>VÝŠKA: 2350mm</t>
  </si>
  <si>
    <t>BARVA: PLNÁ BARVA POBLÍŽ RAL 1014, PASTELOVÁ</t>
  </si>
  <si>
    <t>299</t>
  </si>
  <si>
    <t>76625-17</t>
  </si>
  <si>
    <t>D+ M dveře vchodové D6</t>
  </si>
  <si>
    <t>1837714668</t>
  </si>
  <si>
    <t>ŠÍŘKA: 1100mm</t>
  </si>
  <si>
    <t>PODKLADNÍ PURENIT, BEZPEČNOSTNÍ ZÁMEK, HLINÍKOVÝ PŘECHODOVÝ</t>
  </si>
  <si>
    <t>barva bílá</t>
  </si>
  <si>
    <t>300</t>
  </si>
  <si>
    <t>76625-18</t>
  </si>
  <si>
    <t xml:space="preserve">D+ M dveře D7 </t>
  </si>
  <si>
    <t>2019008748</t>
  </si>
  <si>
    <t>DVEŘE EXTERIÉROVÉ, DŘEVĚNÉ</t>
  </si>
  <si>
    <t>JEDNOKŘÍDLÉ PRKENNÉ, MODŘÍN, LAKOVANÝ, TL.25, SVLAKY</t>
  </si>
  <si>
    <t>VÝŠKA: 1000mm</t>
  </si>
  <si>
    <t>KOVÁNÍ OCELOVÉ,</t>
  </si>
  <si>
    <t>ZÁVĚSY DO OCELOVÉHO RÁMU - PROFILY L50X50/5 PO OBVODU, POZINK</t>
  </si>
  <si>
    <t>PENTLICE NA ZÁMEK</t>
  </si>
  <si>
    <t>301</t>
  </si>
  <si>
    <t>76625-19</t>
  </si>
  <si>
    <t>_x000d_
D+ M D8 dveře interiérové (L+ P)</t>
  </si>
  <si>
    <t>46118448</t>
  </si>
  <si>
    <t>NÁVRH - TABULKA DVE ŘNÍCH VÝPLNÍ IV SKAUTSKÁ KLUBOVNA</t>
  </si>
  <si>
    <t>D8 DVEŘE INTERIÉROVÉ DO OCELOVÉ ZÁRUBNĚ PRO POUŽITÍ DO SDK</t>
  </si>
  <si>
    <t>JEDNOKŘÍDLÉ,</t>
  </si>
  <si>
    <t>KŘÍDLA MAJÍ PROSKLENNÝ PROUŽEK ZE 3/4, CONNEX ČIRÉ,</t>
  </si>
  <si>
    <t>302</t>
  </si>
  <si>
    <t>76625-20</t>
  </si>
  <si>
    <t>D+ M dveře interiérové D8</t>
  </si>
  <si>
    <t>-934706493</t>
  </si>
  <si>
    <t>DVEŘE INTERIÉROVÉ DO OCELOVÉ ZÁRUBNĚ PRO POUŽITÍ DO SDK</t>
  </si>
  <si>
    <t>ZÁRUBEŇ Z PLECHU tl. 1,5mm S POLODR</t>
  </si>
  <si>
    <t>303</t>
  </si>
  <si>
    <t>76625-21</t>
  </si>
  <si>
    <t>D+ M dveří interiérových D08</t>
  </si>
  <si>
    <t>-500005048</t>
  </si>
  <si>
    <t>ZÁRUBEŇ Z PLECHU tl. 1,5mm S POLODRÁŽK</t>
  </si>
  <si>
    <t>304</t>
  </si>
  <si>
    <t>766-21a</t>
  </si>
  <si>
    <t>D+ M dveře D 08</t>
  </si>
  <si>
    <t>1995717969</t>
  </si>
  <si>
    <t>VÝŠKA: 2070mm</t>
  </si>
  <si>
    <t>ZÁRUBEŇ Z PLECHU tl. 1,5mm S POLODRÁŽKO</t>
  </si>
  <si>
    <t>305</t>
  </si>
  <si>
    <t>766-21b</t>
  </si>
  <si>
    <t>D+ M dveře D08</t>
  </si>
  <si>
    <t>-118776576</t>
  </si>
  <si>
    <t>ZÁRUBEŇ Z PLECHU tl. 1,5mm S</t>
  </si>
  <si>
    <t>306</t>
  </si>
  <si>
    <t>766-21d</t>
  </si>
  <si>
    <t>D+ M dveří D08</t>
  </si>
  <si>
    <t>-398428087</t>
  </si>
  <si>
    <t>307</t>
  </si>
  <si>
    <t>76625-22</t>
  </si>
  <si>
    <t>D+ M D9 dveře tepelně izolační</t>
  </si>
  <si>
    <t>-1272961980</t>
  </si>
  <si>
    <t>DVEŘE TEPELNĚ IZOLAČNÍ S PLASTOVÝM RÁMEM</t>
  </si>
  <si>
    <t>JEDNOKŘÍDLÉM SE ŠIKMÝM NADPRAŽÍ - ATYP</t>
  </si>
  <si>
    <t>VÝŠKA: 2050mm</t>
  </si>
  <si>
    <t>POŽÁRNÍ ODOLNOST EW-C30DP3 - VČETNĚ RÁMY A PROFILU</t>
  </si>
  <si>
    <t>KOVÁNÍ CELOOBVODOVÉ BEZPEČNOSTNÍ</t>
  </si>
  <si>
    <t>BARVA: BARVA POBLÍŽ RAL 5010 Enziánová modr</t>
  </si>
  <si>
    <t>308</t>
  </si>
  <si>
    <t>76625-23</t>
  </si>
  <si>
    <t>D+ M dveře vchodové s palstovým rámem D10</t>
  </si>
  <si>
    <t>1454564555</t>
  </si>
  <si>
    <t>DVOUKŘÍDLÉ, PLNÉ, DĚLENÍ 1000/600</t>
  </si>
  <si>
    <t>ŠÍŘKA: 1800mm</t>
  </si>
  <si>
    <t>BARVA: PLNÁ BARVA POBLÍŽ RAL 1014, PASTEL</t>
  </si>
  <si>
    <t>309</t>
  </si>
  <si>
    <t>766622115</t>
  </si>
  <si>
    <t>Montáž oken plastových včetně montáže rámu plochy přes 1 m2 pevných do zdiva, výšky do 1,5 m</t>
  </si>
  <si>
    <t>1528908518</t>
  </si>
  <si>
    <t>https://podminky.urs.cz/item/CS_URS_2023_02/766622115</t>
  </si>
  <si>
    <t>"01 "4*1,25*1,45</t>
  </si>
  <si>
    <t>"02 "1*1,5*1,45</t>
  </si>
  <si>
    <t>"03 "2*2*1,365</t>
  </si>
  <si>
    <t>"04 "1*0,5*1</t>
  </si>
  <si>
    <t>"04 "1,3*1,5</t>
  </si>
  <si>
    <t>"07 "4*1,25*1,25</t>
  </si>
  <si>
    <t>"08 "1,5*1,45*4</t>
  </si>
  <si>
    <t>"09 "0,9*1,45</t>
  </si>
  <si>
    <t>"010 "1*0,5*0,9</t>
  </si>
  <si>
    <t>310</t>
  </si>
  <si>
    <t>R61140043.1</t>
  </si>
  <si>
    <t>dodávka plastového okna</t>
  </si>
  <si>
    <t>-171787152</t>
  </si>
  <si>
    <t>311</t>
  </si>
  <si>
    <t>766671001.</t>
  </si>
  <si>
    <t>Montáž střešních oken dřevěných nebo plastových kyvných, výklopných/kyvných s okenním rámem a lemováním, s plisovaným límcem, s napojením na krytinu do krytiny ploché, rozměru 70*66 cm</t>
  </si>
  <si>
    <t>-183538582</t>
  </si>
  <si>
    <t>https://podminky.urs.cz/item/CS_URS_2023_02/766671001.</t>
  </si>
  <si>
    <t>"06 "8</t>
  </si>
  <si>
    <t>"05 "2</t>
  </si>
  <si>
    <t>312</t>
  </si>
  <si>
    <t>ROT.792635.</t>
  </si>
  <si>
    <t>Střešní okno kyvné 700*660 mm</t>
  </si>
  <si>
    <t>-1466905406</t>
  </si>
  <si>
    <t>313</t>
  </si>
  <si>
    <t>766694116</t>
  </si>
  <si>
    <t>Montáž ostatních truhlářských konstrukcí parapetních desek dřevěných nebo plastových šířky do 300 mm</t>
  </si>
  <si>
    <t>537091070</t>
  </si>
  <si>
    <t>https://podminky.urs.cz/item/CS_URS_2023_02/766694116</t>
  </si>
  <si>
    <t>314</t>
  </si>
  <si>
    <t>766-25-1</t>
  </si>
  <si>
    <t>Dodávka vnitřních parapetů -dubových</t>
  </si>
  <si>
    <t>1132718618</t>
  </si>
  <si>
    <t>315</t>
  </si>
  <si>
    <t>76625-6</t>
  </si>
  <si>
    <t xml:space="preserve">D+ M T .5 žebřík do spacího patra </t>
  </si>
  <si>
    <t>1938494123</t>
  </si>
  <si>
    <t>316</t>
  </si>
  <si>
    <t>998766102</t>
  </si>
  <si>
    <t>Přesun hmot pro konstrukce truhlářské stanovený z hmotnosti přesunovaného materiálu vodorovná dopravní vzdálenost do 50 m v objektech výšky přes 6 do 12 m</t>
  </si>
  <si>
    <t>1288594245</t>
  </si>
  <si>
    <t>https://podminky.urs.cz/item/CS_URS_2023_01/998766102</t>
  </si>
  <si>
    <t>767</t>
  </si>
  <si>
    <t>Konstrukce zámečnické</t>
  </si>
  <si>
    <t>317</t>
  </si>
  <si>
    <t>76725-1</t>
  </si>
  <si>
    <t xml:space="preserve">D+ M Z1 sít z nerezového ocelového lanka </t>
  </si>
  <si>
    <t>-519988087</t>
  </si>
  <si>
    <t>318</t>
  </si>
  <si>
    <t>76725-25-2</t>
  </si>
  <si>
    <t>D+ M vnitřního zábrádlí (viz výkres )</t>
  </si>
  <si>
    <t>komp</t>
  </si>
  <si>
    <t>-583392607</t>
  </si>
  <si>
    <t>319</t>
  </si>
  <si>
    <t>767531111</t>
  </si>
  <si>
    <t>Montáž vstupních čistících zón z rohoží kovových nebo plastových</t>
  </si>
  <si>
    <t>661836812</t>
  </si>
  <si>
    <t>https://podminky.urs.cz/item/CS_URS_2023_02/767531111</t>
  </si>
  <si>
    <t>1,4*0,45</t>
  </si>
  <si>
    <t>320</t>
  </si>
  <si>
    <t>69752065</t>
  </si>
  <si>
    <t>rohož vstupní provedení rýhované hliníkové profily</t>
  </si>
  <si>
    <t>1040963139</t>
  </si>
  <si>
    <t>0,63*1,1 "Přepočtené koeficientem množství</t>
  </si>
  <si>
    <t>321</t>
  </si>
  <si>
    <t>998767102</t>
  </si>
  <si>
    <t>Přesun hmot pro zámečnické konstrukce stanovený z hmotnosti přesunovaného materiálu vodorovná dopravní vzdálenost do 50 m v objektech výšky přes 6 do 12 m</t>
  </si>
  <si>
    <t>1930594583</t>
  </si>
  <si>
    <t>https://podminky.urs.cz/item/CS_URS_2023_01/998767102</t>
  </si>
  <si>
    <t>771</t>
  </si>
  <si>
    <t>Podlahy z dlaždic</t>
  </si>
  <si>
    <t>322</t>
  </si>
  <si>
    <t>771111011</t>
  </si>
  <si>
    <t>Příprava podkladu před provedením dlažby vysátí podlah</t>
  </si>
  <si>
    <t>-1095575430</t>
  </si>
  <si>
    <t>"2 NP "3,32</t>
  </si>
  <si>
    <t>"1 NP "7,95+7,44</t>
  </si>
  <si>
    <t xml:space="preserve">"1 NP  "17,85+6,68+3,97+2,21+3,97+2,21</t>
  </si>
  <si>
    <t>323</t>
  </si>
  <si>
    <t>771111012</t>
  </si>
  <si>
    <t>Příprava podkladu před provedením dlažby vysátí schodišť</t>
  </si>
  <si>
    <t>-961158937</t>
  </si>
  <si>
    <t>1,200*17</t>
  </si>
  <si>
    <t>324</t>
  </si>
  <si>
    <t>771121011</t>
  </si>
  <si>
    <t>Příprava podkladu před provedením dlažby nátěr penetrační na podlahu</t>
  </si>
  <si>
    <t>-1292671105</t>
  </si>
  <si>
    <t>"sokly"</t>
  </si>
  <si>
    <t>69,260*0,08</t>
  </si>
  <si>
    <t>"schodiště"</t>
  </si>
  <si>
    <t>1,200*(3,14+4,80)</t>
  </si>
  <si>
    <t>(0,185*17+0,30*16)*0,08</t>
  </si>
  <si>
    <t>55,5</t>
  </si>
  <si>
    <t>325</t>
  </si>
  <si>
    <t>771274123</t>
  </si>
  <si>
    <t>Montáž obkladů schodišť z dlaždic keramických lepených flexibilním lepidlem stupnic protiskluzných nebo reliéfních, šířky přes 250 do 300 mm</t>
  </si>
  <si>
    <t>-181647690</t>
  </si>
  <si>
    <t>"z +-0,00m na +3,140m"</t>
  </si>
  <si>
    <t>326</t>
  </si>
  <si>
    <t>771274232</t>
  </si>
  <si>
    <t>Montáž obkladů schodišť z dlaždic keramických lepených flexibilním lepidlem podstupnic hladkých, výšky přes 150 do 200 mm</t>
  </si>
  <si>
    <t>1186984748</t>
  </si>
  <si>
    <t>327</t>
  </si>
  <si>
    <t>5976100PC</t>
  </si>
  <si>
    <t>dlažba keramická slinutá hladká do interiéru i exteriéru - výběr dle investora</t>
  </si>
  <si>
    <t>1470767594</t>
  </si>
  <si>
    <t>20,400*0,185</t>
  </si>
  <si>
    <t>"dopočet schodiště - stěna"</t>
  </si>
  <si>
    <t>((0,185*0,30)/2)*16</t>
  </si>
  <si>
    <t>328</t>
  </si>
  <si>
    <t>771474112</t>
  </si>
  <si>
    <t>Montáž soklů z dlaždic keramických lepených flexibilním lepidlem rovných, výšky přes 65 do 90 mm</t>
  </si>
  <si>
    <t>905276918</t>
  </si>
  <si>
    <t>78,26</t>
  </si>
  <si>
    <t>329</t>
  </si>
  <si>
    <t>771474132</t>
  </si>
  <si>
    <t>Montáž soklů z dlaždic keramických lepených flexibilním lepidlem schodišťových stupňovitých, výšky přes 65 do 90 mm</t>
  </si>
  <si>
    <t>165035461</t>
  </si>
  <si>
    <t>0,30*16</t>
  </si>
  <si>
    <t>330</t>
  </si>
  <si>
    <t>5976127PC</t>
  </si>
  <si>
    <t>sokl-dlažba keramická slinutá hladká do interiéru i exteriéru výška 80mm - výběr dle investora</t>
  </si>
  <si>
    <t>640762717</t>
  </si>
  <si>
    <t>76,2</t>
  </si>
  <si>
    <t>0,300*16+0,185*17</t>
  </si>
  <si>
    <t>331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</si>
  <si>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</si>
  <si>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</si>
  <si>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629862718</t>
  </si>
  <si>
    <t>55,6</t>
  </si>
  <si>
    <t>332</t>
  </si>
  <si>
    <t>5976161PC</t>
  </si>
  <si>
    <t xml:space="preserve">dlažba keramická slinutá protiskluzná do interiéru i exteriéru pro vysoké mechanické namáhání  tl. 10mm - výběr dle investora</t>
  </si>
  <si>
    <t>1370880471</t>
  </si>
  <si>
    <t>55,6*1,1</t>
  </si>
  <si>
    <t>333</t>
  </si>
  <si>
    <t>998771102</t>
  </si>
  <si>
    <t>Přesun hmot pro podlahy z dlaždic stanovený z hmotnosti přesunovaného materiálu vodorovná dopravní vzdálenost do 50 m v objektech výšky přes 6 do 12 m</t>
  </si>
  <si>
    <t>1514647838</t>
  </si>
  <si>
    <t>772</t>
  </si>
  <si>
    <t>Podlahy z kamene</t>
  </si>
  <si>
    <t>334</t>
  </si>
  <si>
    <t>772-25-1</t>
  </si>
  <si>
    <t>D+ M IN.1 schod vstupních dveří -prefabeton 1500*350*300</t>
  </si>
  <si>
    <t>1113527294</t>
  </si>
  <si>
    <t>https://podminky.urs.cz/item/CS_URS_2023_02/772-25-1</t>
  </si>
  <si>
    <t>775</t>
  </si>
  <si>
    <t>Podlahy skládané</t>
  </si>
  <si>
    <t>335</t>
  </si>
  <si>
    <t>775530002.</t>
  </si>
  <si>
    <t>Montáž podlah palubkových masivních s tmelením a broušením, bez povrchové úpravy a olištování s podkladem z OSB desek, šířky palubky do 120 mm přibíjených</t>
  </si>
  <si>
    <t>1718453367</t>
  </si>
  <si>
    <t>https://podminky.urs.cz/item/CS_URS_2023_02/775530002.</t>
  </si>
  <si>
    <t>1 NP</t>
  </si>
  <si>
    <t>dřevěná prkna</t>
  </si>
  <si>
    <t>25,42+33,43+34,96+17,85+22,94+13,21+18,76+18,88</t>
  </si>
  <si>
    <t>"2 NP "40,89+41,29</t>
  </si>
  <si>
    <t>336</t>
  </si>
  <si>
    <t>61189990.</t>
  </si>
  <si>
    <t xml:space="preserve">palubky podlahové </t>
  </si>
  <si>
    <t>-1494443717</t>
  </si>
  <si>
    <t>1,1*267,63</t>
  </si>
  <si>
    <t>337</t>
  </si>
  <si>
    <t>998775102</t>
  </si>
  <si>
    <t>Přesun hmot pro podlahy skládané stanovený z hmotnosti přesunovaného materiálu vodorovná dopravní vzdálenost do 50 m v objektech výšky přes 6 do 12 m</t>
  </si>
  <si>
    <t>-1783481919</t>
  </si>
  <si>
    <t>https://podminky.urs.cz/item/CS_URS_2023_02/998775102</t>
  </si>
  <si>
    <t>777</t>
  </si>
  <si>
    <t>Podlahy lité</t>
  </si>
  <si>
    <t>338</t>
  </si>
  <si>
    <t>777611101.SKA.001</t>
  </si>
  <si>
    <t xml:space="preserve">Krycí epoxidový nátěr </t>
  </si>
  <si>
    <t>-798085582</t>
  </si>
  <si>
    <t>https://podminky.urs.cz/item/CS_URS_2023_02/777611101.SKA.001</t>
  </si>
  <si>
    <t>stávající betonové podlahy</t>
  </si>
  <si>
    <t>"míst 110 "25,03</t>
  </si>
  <si>
    <t>"míst 112 "10,74</t>
  </si>
  <si>
    <t>339</t>
  </si>
  <si>
    <t>998777102</t>
  </si>
  <si>
    <t>Přesun hmot pro podlahy lité stanovený z hmotnosti přesunovaného materiálu vodorovná dopravní vzdálenost do 50 m v objektech výšky přes 6 do 12 m</t>
  </si>
  <si>
    <t>474343396</t>
  </si>
  <si>
    <t>https://podminky.urs.cz/item/CS_URS_2023_02/998777102</t>
  </si>
  <si>
    <t>781</t>
  </si>
  <si>
    <t>Dokončovací práce - obklady</t>
  </si>
  <si>
    <t>340</t>
  </si>
  <si>
    <t>781111011</t>
  </si>
  <si>
    <t>Příprava podkladu před provedením obkladu oprášení (ometení) stěny</t>
  </si>
  <si>
    <t>1859310679</t>
  </si>
  <si>
    <t>https://podminky.urs.cz/item/CS_URS_2023_02/781111011</t>
  </si>
  <si>
    <t>96,495</t>
  </si>
  <si>
    <t>341</t>
  </si>
  <si>
    <t>781131112</t>
  </si>
  <si>
    <t>Izolace stěny pod obklad izolace nátěrem nebo stěrkou ve dvou vrstvách</t>
  </si>
  <si>
    <t>1271066921</t>
  </si>
  <si>
    <t>https://podminky.urs.cz/item/CS_URS_2023_02/781131112</t>
  </si>
  <si>
    <t>(0,965+2,30)*2*2,40-(0,60*1,97+0,70*0,90)</t>
  </si>
  <si>
    <t>(0,70+0,90*2)*0,150</t>
  </si>
  <si>
    <t>(0,965+2,30)*2*2,40-0,60*1,97</t>
  </si>
  <si>
    <t>342</t>
  </si>
  <si>
    <t>781151031</t>
  </si>
  <si>
    <t>Příprava podkladu před provedením obkladu celoplošné vyrovnání podkladu stěrkou, tloušťky 3 mm</t>
  </si>
  <si>
    <t>-982888313</t>
  </si>
  <si>
    <t>https://podminky.urs.cz/item/CS_URS_2023_02/781151031</t>
  </si>
  <si>
    <t>Poznámka k položce:_x000d_
stávající stěny</t>
  </si>
  <si>
    <t>4,175*2,00</t>
  </si>
  <si>
    <t>(1,575+1,60)*2,00</t>
  </si>
  <si>
    <t>(1,825+2,30)*2,00</t>
  </si>
  <si>
    <t>0,965*2,00</t>
  </si>
  <si>
    <t>1,825*2,00</t>
  </si>
  <si>
    <t>(0,965+2,30)*2,00+(0,50*2)*0,15+0,70*0,15</t>
  </si>
  <si>
    <t>0,40*2,00</t>
  </si>
  <si>
    <t>343</t>
  </si>
  <si>
    <t>781474111</t>
  </si>
  <si>
    <t>Montáž obkladů vnitřních stěn z dlaždic keramických lepených flexibilním lepidlem maloformátových hladkých přes 6 do 9 ks/m2</t>
  </si>
  <si>
    <t>1985704808</t>
  </si>
  <si>
    <t>https://podminky.urs.cz/item/CS_URS_2023_02/781474111</t>
  </si>
  <si>
    <t>(4,175+1,6+0,40)*2*2,00-(0,70*2+0,90)*1,97</t>
  </si>
  <si>
    <t>-1,50*2,00</t>
  </si>
  <si>
    <t>(1,575+1,60)*2*2,00-0,90*1,97</t>
  </si>
  <si>
    <t>1,60*0,125-(0,125*1,50)*2</t>
  </si>
  <si>
    <t>(1,825+2,30)*2*2,10-(0,60+0,70)*1,97</t>
  </si>
  <si>
    <t>1,825*0,125-(0,125*1,50)*2</t>
  </si>
  <si>
    <t>(0,965+2,30)*2*2,00-(0,60*1,97+0,70*(2,00-1,50))</t>
  </si>
  <si>
    <t>(0,70+(2,00-1,50)*2)*0,150</t>
  </si>
  <si>
    <t>(0,965+2,30)*2*2,00-0,60*1,97</t>
  </si>
  <si>
    <t>(0,90+1,475)*2*2,00-(0,60*1,97)*2</t>
  </si>
  <si>
    <t>(0,90+1,475)*2*2,00-0,60*1,97</t>
  </si>
  <si>
    <t>(0,90*0,125)*2</t>
  </si>
  <si>
    <t>KOm2</t>
  </si>
  <si>
    <t>344</t>
  </si>
  <si>
    <t>5976101PC</t>
  </si>
  <si>
    <t>obklad keramický hladký do interiéru i exteriéru - výběr dle investora</t>
  </si>
  <si>
    <t>1017164802</t>
  </si>
  <si>
    <t>96,495*1,1 "Přepočtené koeficientem množství</t>
  </si>
  <si>
    <t>345</t>
  </si>
  <si>
    <t>58582011.</t>
  </si>
  <si>
    <t>lepidlo</t>
  </si>
  <si>
    <t>kg</t>
  </si>
  <si>
    <t>1037068887</t>
  </si>
  <si>
    <t>spotřeba 0,5 kg /m2</t>
  </si>
  <si>
    <t>106,45/0,5</t>
  </si>
  <si>
    <t>346</t>
  </si>
  <si>
    <t>781477111</t>
  </si>
  <si>
    <t>Montáž obkladů vnitřních stěn z dlaždic keramických Příplatek k cenám za plochu do 10 m2 jednotlivě</t>
  </si>
  <si>
    <t>-641626372</t>
  </si>
  <si>
    <t>https://podminky.urs.cz/item/CS_URS_2023_02/781477111</t>
  </si>
  <si>
    <t>347</t>
  </si>
  <si>
    <t>781494511</t>
  </si>
  <si>
    <t>Obklad - dokončující práce profily ukončovací lepené flexibilním lepidlem ukončovací</t>
  </si>
  <si>
    <t>1374331612</t>
  </si>
  <si>
    <t>https://podminky.urs.cz/item/CS_URS_2023_02/781494511</t>
  </si>
  <si>
    <t>(4,175+1,6+0,40)*2-(0,70*2+0,90)</t>
  </si>
  <si>
    <t>(1,575+1,60)*2-0,90</t>
  </si>
  <si>
    <t>(1,825+2,30)*2-(0,60+0,70)</t>
  </si>
  <si>
    <t>(0,965+2,30)*2-(0,60+0,70)</t>
  </si>
  <si>
    <t>(0,965+2,30)*2-0,60</t>
  </si>
  <si>
    <t>(0,90+1,475)*2-0,60*2</t>
  </si>
  <si>
    <t>(0,90+1,475)*2-0,60</t>
  </si>
  <si>
    <t>348</t>
  </si>
  <si>
    <t>781495115</t>
  </si>
  <si>
    <t>Obklad - dokončující práce ostatní práce spárování silikonem</t>
  </si>
  <si>
    <t>-7409858</t>
  </si>
  <si>
    <t>https://podminky.urs.cz/item/CS_URS_2023_02/781495115</t>
  </si>
  <si>
    <t>2,00*4</t>
  </si>
  <si>
    <t>(2,00*4)*2</t>
  </si>
  <si>
    <t>349</t>
  </si>
  <si>
    <t>781495211</t>
  </si>
  <si>
    <t>Čištění vnitřních ploch po provedení obkladu stěn chemickými prostředky</t>
  </si>
  <si>
    <t>325329034</t>
  </si>
  <si>
    <t>https://podminky.urs.cz/item/CS_URS_2023_02/781495211</t>
  </si>
  <si>
    <t>95,495</t>
  </si>
  <si>
    <t>350</t>
  </si>
  <si>
    <t>998781102</t>
  </si>
  <si>
    <t>Přesun hmot pro obklady keramické stanovený z hmotnosti přesunovaného materiálu vodorovná dopravní vzdálenost do 50 m v objektech výšky přes 6 do 12 m</t>
  </si>
  <si>
    <t>747590542</t>
  </si>
  <si>
    <t>https://podminky.urs.cz/item/CS_URS_2023_02/998781102</t>
  </si>
  <si>
    <t>783</t>
  </si>
  <si>
    <t>Dokončovací práce - nátěry</t>
  </si>
  <si>
    <t>351</t>
  </si>
  <si>
    <t>783201403</t>
  </si>
  <si>
    <t>Příprava podkladu tesařských konstrukcí před provedením nátěru oprášení</t>
  </si>
  <si>
    <t>1035469741</t>
  </si>
  <si>
    <t>https://podminky.urs.cz/item/CS_URS_2023_02/783201403</t>
  </si>
  <si>
    <t>352</t>
  </si>
  <si>
    <t>783213021</t>
  </si>
  <si>
    <t>Preventivní napouštěcí nátěr tesařských prvků proti dřevokazným houbám, hmyzu a plísním nezabudovaných do konstrukce dvojnásobný syntetický</t>
  </si>
  <si>
    <t>-1077003468</t>
  </si>
  <si>
    <t>https://podminky.urs.cz/item/CS_URS_2023_02/783213021</t>
  </si>
  <si>
    <t>"viz. oddíl 762"</t>
  </si>
  <si>
    <t>"krov"</t>
  </si>
  <si>
    <t>((0,22+0,12)*2)*K1m</t>
  </si>
  <si>
    <t>((0,15+0,15)*2)*K3m</t>
  </si>
  <si>
    <t>((0,16+0,06)*2)*KL1m</t>
  </si>
  <si>
    <t>((0,10+0,10)*2)*PAm</t>
  </si>
  <si>
    <t>((0,14+0,16)*2)*P1m</t>
  </si>
  <si>
    <t>((0,12+0,12)*2)*P2m</t>
  </si>
  <si>
    <t>((0,16+0,16)*2)*SL1m</t>
  </si>
  <si>
    <t>((0,22+0,16)*2)*V1m</t>
  </si>
  <si>
    <t>((0,16+0,16)*2)*V2m</t>
  </si>
  <si>
    <t>"bednění vrchní"</t>
  </si>
  <si>
    <t>S5Nm2*2</t>
  </si>
  <si>
    <t>"bednění vnitřní"</t>
  </si>
  <si>
    <t>S6Zm2*2</t>
  </si>
  <si>
    <t>"latě+kontralatě 40x60mm"</t>
  </si>
  <si>
    <t>"pol_6051406 (materiál)</t>
  </si>
  <si>
    <t>(0,04+0,06)*2*(4,053/0,04/0,06)</t>
  </si>
  <si>
    <t>"spací pódium"</t>
  </si>
  <si>
    <t>SPm2*2</t>
  </si>
  <si>
    <t>353</t>
  </si>
  <si>
    <t>783218111</t>
  </si>
  <si>
    <t>Lazurovací nátěr tesařských konstrukcí dvojnásobný syntetický</t>
  </si>
  <si>
    <t>931904531</t>
  </si>
  <si>
    <t>https://podminky.urs.cz/item/CS_URS_2023_02/783218111</t>
  </si>
  <si>
    <t>254,84+32,14</t>
  </si>
  <si>
    <t>354</t>
  </si>
  <si>
    <t>783314101</t>
  </si>
  <si>
    <t>Základní nátěr zámečnických konstrukcí jednonásobný syntetický</t>
  </si>
  <si>
    <t>579427530</t>
  </si>
  <si>
    <t>https://podminky.urs.cz/item/CS_URS_2023_02/783314101</t>
  </si>
  <si>
    <t xml:space="preserve">nátěr nosníků  HEA-1,75 m2/m</t>
  </si>
  <si>
    <t>(6,45+4,45+6,65+4,1+3,1+5,26)*1,75</t>
  </si>
  <si>
    <t>překlady</t>
  </si>
  <si>
    <t>(6*3*1,4*1,25)</t>
  </si>
  <si>
    <t>1*4*2,1*1,25</t>
  </si>
  <si>
    <t>2*2*1,55*1,25</t>
  </si>
  <si>
    <t>4*1,7*1,255</t>
  </si>
  <si>
    <t>4*2*1,255</t>
  </si>
  <si>
    <t>9*1,2*1,255</t>
  </si>
  <si>
    <t>16*1,9*1,255</t>
  </si>
  <si>
    <t>6*1,2*1,255</t>
  </si>
  <si>
    <t>3*1,5*1,255</t>
  </si>
  <si>
    <t>355</t>
  </si>
  <si>
    <t>783801403</t>
  </si>
  <si>
    <t>Příprava podkladu omítek před provedením nátěru oprášení</t>
  </si>
  <si>
    <t>40532275</t>
  </si>
  <si>
    <t>https://podminky.urs.cz/item/CS_URS_2023_02/783801403</t>
  </si>
  <si>
    <t>Poznámka k položce:_x000d_
viz. pol_783827123</t>
  </si>
  <si>
    <t>356</t>
  </si>
  <si>
    <t>783827123</t>
  </si>
  <si>
    <t>Krycí (ochranný ) nátěr omítek jednonásobný hladkých omítek hladkých, zrnitých tenkovrstvých nebo štukových stupně členitosti 1 a 2 silikátový</t>
  </si>
  <si>
    <t>1971490438</t>
  </si>
  <si>
    <t>https://podminky.urs.cz/item/CS_URS_2023_02/783827123</t>
  </si>
  <si>
    <t>304,4+202,8</t>
  </si>
  <si>
    <t>357</t>
  </si>
  <si>
    <t>783827129</t>
  </si>
  <si>
    <t>Krycí (ochranný ) nátěr omítek jednonásobný hladkých omítek hladkých, zrnitých tenkovrstvých nebo štukových stupně členitosti 1 a 2 Příplatek k cenám -7121 až -7127 za biocidní přísadu</t>
  </si>
  <si>
    <t>-1517533551</t>
  </si>
  <si>
    <t>https://podminky.urs.cz/item/CS_URS_2023_02/783827129</t>
  </si>
  <si>
    <t>1 - D1.4.1. ZTI</t>
  </si>
  <si>
    <t>Olomouc</t>
  </si>
  <si>
    <t>1 - Zemní práce</t>
  </si>
  <si>
    <t>2 - Základy a zvláštní zakládání</t>
  </si>
  <si>
    <t>8 - Trubní vedení</t>
  </si>
  <si>
    <t>721 - Vnitřní kanalizace</t>
  </si>
  <si>
    <t>722 - Vnitřní vodovod</t>
  </si>
  <si>
    <t>725 - Zařizovací předměty</t>
  </si>
  <si>
    <t>767 - Konstrukce zámečnické</t>
  </si>
  <si>
    <t>Celkem - Celkem</t>
  </si>
  <si>
    <t>123100010RAA</t>
  </si>
  <si>
    <t>Výkop zářezu pro podzemní vedení naložení, odvoz 1 000 m, uložení na skládku</t>
  </si>
  <si>
    <t>CU 2023- I</t>
  </si>
  <si>
    <t>146099422</t>
  </si>
  <si>
    <t>Poznámka k položce:_x000d_
se šikmými stěnami, s naložením na dopravní prostředek a s přemístěním a uložením na skládku, s urovnáním dna zářezu do předepsaného profilu a spádu.</t>
  </si>
  <si>
    <t>02730OA0</t>
  </si>
  <si>
    <t>POMOC PRÁCE ZŘÍZ NEBO ZAJIŠŤ OCHRANU INŽENÝRSKÝCH SÍTÍ</t>
  </si>
  <si>
    <t>KPL</t>
  </si>
  <si>
    <t>1623163915</t>
  </si>
  <si>
    <t>Základy a zvláštní zakládání</t>
  </si>
  <si>
    <t>Trubní vedení</t>
  </si>
  <si>
    <t>Vnitřní kanalizace</t>
  </si>
  <si>
    <t>721176101R00</t>
  </si>
  <si>
    <t>Potrubí HT připojovací vnější průměr D 32 mm, tloušťka stěny 1,8 mm, DN 30</t>
  </si>
  <si>
    <t>1552976538</t>
  </si>
  <si>
    <t>Poznámka k položce:_x000d_
včetně tvarovek, objímek. Bez zednických výpomocí.</t>
  </si>
  <si>
    <t>721176102R00</t>
  </si>
  <si>
    <t>Potrubí HT připojovací vnější průměr D 40 mm, tloušťka stěny 1,8 mm, DN 40</t>
  </si>
  <si>
    <t>-1142662142</t>
  </si>
  <si>
    <t>721176103R00</t>
  </si>
  <si>
    <t>Potrubí HT připojovací vnější průměr D 50 mm, tloušťka stěny 1,8 mm, DN 50</t>
  </si>
  <si>
    <t>-1408914560</t>
  </si>
  <si>
    <t>721176105R00</t>
  </si>
  <si>
    <t>Potrubí HT připojovací vnější průměr D 110 mm, tloušťka stěny 2,7 mm, DN 100</t>
  </si>
  <si>
    <t>739823824</t>
  </si>
  <si>
    <t>721176114R00</t>
  </si>
  <si>
    <t>Potrubí HT odpadní svislé vnější průměr D 75 mm, tloušťka stěny 1,9 mm, DN 70</t>
  </si>
  <si>
    <t>394056033</t>
  </si>
  <si>
    <t>721176115R00</t>
  </si>
  <si>
    <t>Potrubí HT odpadní svislé vnější průměr D 110 mm, tloušťka stěny 2,7 mm, DN 100</t>
  </si>
  <si>
    <t>-2106347922</t>
  </si>
  <si>
    <t>721176222R00</t>
  </si>
  <si>
    <t>Potrubí KG svodné (ležaté) v zemi vnější průměr D 110 mm, tloušťka stěny 3,2 mm, DN 100</t>
  </si>
  <si>
    <t>-915244600</t>
  </si>
  <si>
    <t>721176223R00</t>
  </si>
  <si>
    <t>Potrubí KG svodné (ležaté) v zemi vnější průměr D 125 mm, tloušťka stěny 3,2 mm, DN 125</t>
  </si>
  <si>
    <t>1774510032</t>
  </si>
  <si>
    <t>721176224R00</t>
  </si>
  <si>
    <t>Potrubí KG svodné (ležaté) v zemi vnější průměr D 160 mm, tloušťka stěny 4,0 mm, DN 150</t>
  </si>
  <si>
    <t>1926414852</t>
  </si>
  <si>
    <t>721234111RT1</t>
  </si>
  <si>
    <t>Střešní vtoky z PP se svislým odtokem a živičným límcem v provedení pro pochůzné střechy, s izolační svorkou 148x148mm/137x137mm, D 75, 110, 125 mm, včetně dodávky materiálu</t>
  </si>
  <si>
    <t>258475982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</si>
  <si>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</si>
  <si>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</si>
  <si>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1562193857</t>
  </si>
  <si>
    <t>721273200RT3</t>
  </si>
  <si>
    <t>Ventilační hlavice D 110 mm, souprava z PP</t>
  </si>
  <si>
    <t>1054264632</t>
  </si>
  <si>
    <t>998721102R00</t>
  </si>
  <si>
    <t>Přesun hmot pro vnitřní kanalizaci v objektech výšky do 12 m</t>
  </si>
  <si>
    <t>386704124</t>
  </si>
  <si>
    <t>Poznámka k položce:_x000d_
50 m vodorovně, měřeno od těžiště půdorysné plochy skládky do těžiště půdorysné plochy objektu</t>
  </si>
  <si>
    <t>722</t>
  </si>
  <si>
    <t>Vnitřní vodovod</t>
  </si>
  <si>
    <t>722300011RA0</t>
  </si>
  <si>
    <t>Vodovod z trub nových typů trouby z polypropylénu, tlaková řada PN 20, D 20 mm</t>
  </si>
  <si>
    <t>-683762576</t>
  </si>
  <si>
    <t>Poznámka k položce:_x000d_
potrubí, podíl nákladů na armatury, tlaková zkouška, proplach a dezinfekce.</t>
  </si>
  <si>
    <t>722300022RA0</t>
  </si>
  <si>
    <t>Vodovod z trub nových typů trouby z polypropylénu, tlaková řada PN 16, D 32 mm</t>
  </si>
  <si>
    <t>-432649241</t>
  </si>
  <si>
    <t>7223000223TA0</t>
  </si>
  <si>
    <t>Vodovod, potrubí PPR - typ 3 Daplen PN 16, D 40 mm</t>
  </si>
  <si>
    <t>-325383354</t>
  </si>
  <si>
    <t>722300022TA0</t>
  </si>
  <si>
    <t>Vodovod, potrubí PPR - typ 3 Daplen PN 16, D 25 mm</t>
  </si>
  <si>
    <t>1200624922</t>
  </si>
  <si>
    <t>28377135R</t>
  </si>
  <si>
    <t>páska spojovací PVC; samolepicí; jednostranně; tl. 0,19 mm; š = 38,0 mm; l = 20 m</t>
  </si>
  <si>
    <t>-1566015319</t>
  </si>
  <si>
    <t>28654002R</t>
  </si>
  <si>
    <t>koleno PPR; 90,0 °; PN 20; di = 20,0 mm; hladké; spoj svařovaný</t>
  </si>
  <si>
    <t>454747648</t>
  </si>
  <si>
    <t>28654004R</t>
  </si>
  <si>
    <t>koleno PPR; 90,0 °; PN 20; di = 25,0 mm; hladké; spoj svařovaný</t>
  </si>
  <si>
    <t>17408289</t>
  </si>
  <si>
    <t>28654006R</t>
  </si>
  <si>
    <t>koleno PPR; 90,0 °; PN 20; di = 32,0 mm; hladké; spoj svařovaný</t>
  </si>
  <si>
    <t>-866328329</t>
  </si>
  <si>
    <t>28654008R</t>
  </si>
  <si>
    <t>koleno PPR; 90,0 °; PN 20; di = 40,0 mm; hladké; spoj svařovaný</t>
  </si>
  <si>
    <t>-1712039833</t>
  </si>
  <si>
    <t>28654306R</t>
  </si>
  <si>
    <t>DG přechodka PPR; závit vnitřní; kovový; SDR 6,0; PN 20; DN 20 mm; G 3/4"; spoj svařovaný</t>
  </si>
  <si>
    <t>1237414206</t>
  </si>
  <si>
    <t>28654307R</t>
  </si>
  <si>
    <t>DG přechodka PPR; závit vnitřní; kovový; SDR 6,0; PN 20; DN 25 mm; G 3/4"; spoj svařovaný</t>
  </si>
  <si>
    <t>-1230136864</t>
  </si>
  <si>
    <t>28654308R</t>
  </si>
  <si>
    <t>DG přechodka PPR; závit vnitřní; kovový; SDR 6,0; PN 20; DN 32 mm; G 1"; spoj svařovaný</t>
  </si>
  <si>
    <t>967721561</t>
  </si>
  <si>
    <t>28654309R</t>
  </si>
  <si>
    <t>DG přechodka PPR; závit vnitřní; kovový; SDR 6,0; PN 20; DN 40 mm; G 5/4"; spoj svařovaný</t>
  </si>
  <si>
    <t>-1004566483</t>
  </si>
  <si>
    <t>28654330R</t>
  </si>
  <si>
    <t>ventil přímý pro topení, vodovod; DN 20 mm; pracovní tlak do 1,00 MPa; plocha sedla mosaz; ovládání manuální; pracovní teplota do 60 ° C; médium voda; připojení svaření</t>
  </si>
  <si>
    <t>-1273336686</t>
  </si>
  <si>
    <t>28654332R</t>
  </si>
  <si>
    <t>ventil přímý pro topení, vodovod; DN 32 mm; pracovní tlak do 1,00 MPa; plocha sedla mosaz; ovládání manuální; pracovní teplota do 60 ° C; médium voda; připojení svaření</t>
  </si>
  <si>
    <t>1849098887</t>
  </si>
  <si>
    <t>28654333R</t>
  </si>
  <si>
    <t>ventil přímý pro topení, vodovod; DN 40 mm; pracovní tlak do 1,00 MPa; plocha sedla mosaz; ovládání manuální; pracovní teplota do 60 ° C; médium voda; připojení svaření</t>
  </si>
  <si>
    <t>2049916475</t>
  </si>
  <si>
    <t>28654400R</t>
  </si>
  <si>
    <t>nástěnka průchozí; PPR; DN 20,0 mm; se závitem vnitřním; mosaz, G 1/2"; spoj svařovaný</t>
  </si>
  <si>
    <t>1465939549</t>
  </si>
  <si>
    <t>28654681R</t>
  </si>
  <si>
    <t>příchytka dvojitá; pro trubky; PPR; DN 20,0 mm</t>
  </si>
  <si>
    <t>-1457923118</t>
  </si>
  <si>
    <t>28654692R</t>
  </si>
  <si>
    <t>objímka s vrutem; d = 20 až 25 mm; PN 20; kovová</t>
  </si>
  <si>
    <t>973250517</t>
  </si>
  <si>
    <t>42281400R</t>
  </si>
  <si>
    <t>klapka zpětná PN 16; základní,s nezúženým průtokem; DN 40; L = 200 mm; ovládání samočinné; pracovní teplota 200 až 400 ° C; těleso uhlík.ocel; těsnicí plochy sedel korozivzdorná ocel</t>
  </si>
  <si>
    <t>-2044351904</t>
  </si>
  <si>
    <t>4261097511R1</t>
  </si>
  <si>
    <t>Čerpadlo Wilo cirkulační TV s automatickou regulací, včetně montáže</t>
  </si>
  <si>
    <t>-828653949</t>
  </si>
  <si>
    <t>43633021R</t>
  </si>
  <si>
    <t>filtr pro filtrování mechanických nečistot z vody s jednoduchou možností odkalení, pro horizontální i vertikální potrubí; filtr 10", třídílný, výška 490 x pr. 210 mm; průtok 3,50 m3/h; přípojení 5/4"; tělo-SAN, hlava PP/mosaz, vložka nerez; max. tlak 10 bar; teplota vody 5-40 °C</t>
  </si>
  <si>
    <t>1208904227</t>
  </si>
  <si>
    <t>5511001830R</t>
  </si>
  <si>
    <t>sada bezpečnostní skupiny k zásobníkům TV; PN 7; T do 90 °C; 3/4"Mx1"F; směšovací ventil, pojistný ventil, zpětná klapka, kulový uzávěr, sifón, propojovací sada</t>
  </si>
  <si>
    <t>-107209811</t>
  </si>
  <si>
    <t>5511356977R</t>
  </si>
  <si>
    <t>kohout kulový vypouštěcí se zátkou; PN 10; 1/2 "</t>
  </si>
  <si>
    <t>-1729033671</t>
  </si>
  <si>
    <t>998722102R00</t>
  </si>
  <si>
    <t>Přesun hmot pro vnitřní vodovod v objektech výšky do 12 m</t>
  </si>
  <si>
    <t>1091931860</t>
  </si>
  <si>
    <t>Poznámka k položce:_x000d_
vodorovně do 50 m</t>
  </si>
  <si>
    <t>725</t>
  </si>
  <si>
    <t>Zařizovací předměty</t>
  </si>
  <si>
    <t>725100001RA0</t>
  </si>
  <si>
    <t>Zařizovací předměty - dodávka a montáž umyvadla, baterie, zápachové uzávěrky,</t>
  </si>
  <si>
    <t>-2129839361</t>
  </si>
  <si>
    <t>725100002RA0</t>
  </si>
  <si>
    <t>Zařizovací předměty - dodávka a montáž dřezu, baterie, zápachové uzávěrky,</t>
  </si>
  <si>
    <t>1116983871</t>
  </si>
  <si>
    <t>725100004RA0</t>
  </si>
  <si>
    <t>Zařizovací předměty - dodávka a montáž sprchového stání, baterie, , podlahové vpusti</t>
  </si>
  <si>
    <t>-1021719733</t>
  </si>
  <si>
    <t>725100013RA0</t>
  </si>
  <si>
    <t>Klozet dodávka a montáž modulu pro WC, mísy, sedátka a tlačítka splachování, modul pro suchou výstavbu</t>
  </si>
  <si>
    <t>-1479842130</t>
  </si>
  <si>
    <t>Poznámka k položce:_x000d_
s modulem pro montáž do lehké příčky. Bez opláštění sádrokartonem.</t>
  </si>
  <si>
    <t>28654741R1</t>
  </si>
  <si>
    <t>HL138 sifon pro VZT</t>
  </si>
  <si>
    <t>555263298</t>
  </si>
  <si>
    <t>55141104R</t>
  </si>
  <si>
    <t>ventil rohový pro vodovod, sanitu; kulový, rohový; DN 15 mm; pracovní teplota do 90 ° C; médium voda; 1/2" x 3/8"; připojení závitové</t>
  </si>
  <si>
    <t>1377718430</t>
  </si>
  <si>
    <t>55162150.AR</t>
  </si>
  <si>
    <t>vtok nálevka; PP; DN 32; se zápachovou klapkou a uzávěrem pro suchý stav</t>
  </si>
  <si>
    <t>-999414616</t>
  </si>
  <si>
    <t>998725102R00</t>
  </si>
  <si>
    <t>Přesun hmot pro zařizovací předměty v objektech výšky do 12 m</t>
  </si>
  <si>
    <t>616400738</t>
  </si>
  <si>
    <t>767883212RT5</t>
  </si>
  <si>
    <t>Objímka pro zavěšení potrubí dvoušroubová, pro potrubí průměru 31 - 38 mm, na kombivrut a hmoždinku, maximální doporučené zatížení v tahu 0,8 kN</t>
  </si>
  <si>
    <t>1856940991</t>
  </si>
  <si>
    <t>767883212RT6</t>
  </si>
  <si>
    <t>Objímka pro zavěšení potrubí dvoušroubová, pro potrubí průměru 40 - 46 mm, na kombivrut a hmoždinku, maximální doporučené zatížení v tahu 1,0 kN</t>
  </si>
  <si>
    <t>1391067747</t>
  </si>
  <si>
    <t>767883212RT7</t>
  </si>
  <si>
    <t>Objímka pro zavěšení potrubí dvoušroubová, pro potrubí průměru 48 - 54 mm, na kombivrut a hmoždinku, maximální doporučené zatížení v tahu 1,0 kN</t>
  </si>
  <si>
    <t>-579986823</t>
  </si>
  <si>
    <t>767883212RU1</t>
  </si>
  <si>
    <t>Objímka pro zavěšení potrubí dvoušroubová, pro potrubí průměru 68 - 73 mm, na kombivrut a hmoždinku, maximální doporučené zatížení v tahu 1,8 kN</t>
  </si>
  <si>
    <t>1074449052</t>
  </si>
  <si>
    <t>767883212RU5</t>
  </si>
  <si>
    <t>Objímka pro zavěšení potrubí dvoušroubová, pro potrubí průměru 95 - 103 mm, na kombivrut a hmoždinku, maximální doporučené zatížení v tahu 1,8 kN</t>
  </si>
  <si>
    <t>1843842800</t>
  </si>
  <si>
    <t>Celkem</t>
  </si>
  <si>
    <t>2 - D.1.4.2Vzduchotechnika</t>
  </si>
  <si>
    <t xml:space="preserve">    751 - Vzduchotechnika</t>
  </si>
  <si>
    <t>751</t>
  </si>
  <si>
    <t>Vzduchotechnika</t>
  </si>
  <si>
    <t>D100</t>
  </si>
  <si>
    <t>Vnější protidešťová stříška</t>
  </si>
  <si>
    <t>-474930581</t>
  </si>
  <si>
    <t>D200</t>
  </si>
  <si>
    <t>Vnější protidešťová mřížka</t>
  </si>
  <si>
    <t>-1925246194</t>
  </si>
  <si>
    <t>D100.1</t>
  </si>
  <si>
    <t>VZT potrubí, včetně prvků jako jsou kolena apod.DN 100</t>
  </si>
  <si>
    <t>1792470282</t>
  </si>
  <si>
    <t>00,2</t>
  </si>
  <si>
    <t>DN 200</t>
  </si>
  <si>
    <t>201517123</t>
  </si>
  <si>
    <t>Pol1</t>
  </si>
  <si>
    <t>Ventilár do kruhového potrubí, d200, průtok vzduchu max. 760 m3/h</t>
  </si>
  <si>
    <t>1684470324</t>
  </si>
  <si>
    <t>Pol2</t>
  </si>
  <si>
    <t>WC ventilátor s automatickou klapkou d100</t>
  </si>
  <si>
    <t>2013091323</t>
  </si>
  <si>
    <t>Pol3</t>
  </si>
  <si>
    <t>Talířový ventil d100</t>
  </si>
  <si>
    <t>-30304656</t>
  </si>
  <si>
    <t>Pol4</t>
  </si>
  <si>
    <t>Montáž VZT potrubí</t>
  </si>
  <si>
    <t>900127474</t>
  </si>
  <si>
    <t>Pol5</t>
  </si>
  <si>
    <t>Závěsy typu U, L a objímky na potrubí</t>
  </si>
  <si>
    <t>-661291627</t>
  </si>
  <si>
    <t>Pol6</t>
  </si>
  <si>
    <t>Desinfekce potrubí</t>
  </si>
  <si>
    <t>-1178522852</t>
  </si>
  <si>
    <t>Poznámka k položce:_x000d_
Celkem</t>
  </si>
  <si>
    <t xml:space="preserve">3 - D1.4.4.b  Vytápění</t>
  </si>
  <si>
    <t>D1 - Potrubí měděné, včetně všech tvarovek</t>
  </si>
  <si>
    <t>D2 - Montáž potrubí z měděných trubek spojovaných lisováním</t>
  </si>
  <si>
    <t>D3 - Tepelní návleková izolace Mirelon tl. Stěny 13 mm</t>
  </si>
  <si>
    <t>D4 - Technologie, tvarovky, kulové kohouty, zpětné klapky, filtry, čerpadla, ventily-včetně montáže</t>
  </si>
  <si>
    <t xml:space="preserve">    731 - Ústřední vytápění - kotelny</t>
  </si>
  <si>
    <t>D1</t>
  </si>
  <si>
    <t>Potrubí měděné, včetně všech tvarovek</t>
  </si>
  <si>
    <t>D1-1</t>
  </si>
  <si>
    <t>15*1</t>
  </si>
  <si>
    <t>-1058546959</t>
  </si>
  <si>
    <t>D1-2</t>
  </si>
  <si>
    <t>22*1</t>
  </si>
  <si>
    <t>1427587280</t>
  </si>
  <si>
    <t>D1-3</t>
  </si>
  <si>
    <t>28*1,5</t>
  </si>
  <si>
    <t>-908914265</t>
  </si>
  <si>
    <t>D1-4</t>
  </si>
  <si>
    <t>32*1,5</t>
  </si>
  <si>
    <t>-336982996</t>
  </si>
  <si>
    <t>D1-5</t>
  </si>
  <si>
    <t>42*1,5</t>
  </si>
  <si>
    <t>689811836</t>
  </si>
  <si>
    <t>D2</t>
  </si>
  <si>
    <t>Montáž potrubí z měděných trubek spojovaných lisováním</t>
  </si>
  <si>
    <t>D2-1</t>
  </si>
  <si>
    <t>125891034</t>
  </si>
  <si>
    <t>D2-2</t>
  </si>
  <si>
    <t>1880415315</t>
  </si>
  <si>
    <t>D2-3</t>
  </si>
  <si>
    <t>880892438</t>
  </si>
  <si>
    <t>D2-4</t>
  </si>
  <si>
    <t>1929463549</t>
  </si>
  <si>
    <t>421,5</t>
  </si>
  <si>
    <t>2070892904</t>
  </si>
  <si>
    <t>D3</t>
  </si>
  <si>
    <t>Tepelní návleková izolace Mirelon tl. Stěny 13 mm</t>
  </si>
  <si>
    <t>D3-1</t>
  </si>
  <si>
    <t>-1353539720</t>
  </si>
  <si>
    <t>D3-2</t>
  </si>
  <si>
    <t>-1884010781</t>
  </si>
  <si>
    <t>D3-3</t>
  </si>
  <si>
    <t>-41166121</t>
  </si>
  <si>
    <t>D3-4</t>
  </si>
  <si>
    <t>574462978</t>
  </si>
  <si>
    <t>D3-5</t>
  </si>
  <si>
    <t>-1814841854</t>
  </si>
  <si>
    <t>D4</t>
  </si>
  <si>
    <t>Technologie, tvarovky, kulové kohouty, zpětné klapky, filtry, čerpadla, ventily-včetně montáže</t>
  </si>
  <si>
    <t>DN 15</t>
  </si>
  <si>
    <t>Kulový kohout, tmax=100°C, PN6</t>
  </si>
  <si>
    <t>1457446496</t>
  </si>
  <si>
    <t>DN 25</t>
  </si>
  <si>
    <t>-1147100933</t>
  </si>
  <si>
    <t>DN 32</t>
  </si>
  <si>
    <t>-453093330</t>
  </si>
  <si>
    <t>DN 15.1</t>
  </si>
  <si>
    <t>Zpětná klapka závitová, tmax=100°C, PN6</t>
  </si>
  <si>
    <t>-1696513312</t>
  </si>
  <si>
    <t>DN 25.1</t>
  </si>
  <si>
    <t>-964513239</t>
  </si>
  <si>
    <t>DN 32.1</t>
  </si>
  <si>
    <t>-981393830</t>
  </si>
  <si>
    <t>DN 25.2</t>
  </si>
  <si>
    <t>Filtr závitový, tmax=100°C, PN6</t>
  </si>
  <si>
    <t>-1772794131</t>
  </si>
  <si>
    <t>DN 32.2</t>
  </si>
  <si>
    <t>1593643545</t>
  </si>
  <si>
    <t>DN15</t>
  </si>
  <si>
    <t>Vypouštěcí kohout , tmax=100°C, PN6</t>
  </si>
  <si>
    <t>-223726831</t>
  </si>
  <si>
    <t>DN15.1</t>
  </si>
  <si>
    <t>Automatický odvzdušňovací ventil, tmax=100°C, PN6</t>
  </si>
  <si>
    <t>1460972631</t>
  </si>
  <si>
    <t>Pol20</t>
  </si>
  <si>
    <t>Teploměr 0-120°C</t>
  </si>
  <si>
    <t>627884960</t>
  </si>
  <si>
    <t>Pol21</t>
  </si>
  <si>
    <t>Manometr 0-3 bar, M20x1,5</t>
  </si>
  <si>
    <t>-2118812637</t>
  </si>
  <si>
    <t>Pol22</t>
  </si>
  <si>
    <t>Kondenzační smyčka zahnutá přivařovací M20x1,5</t>
  </si>
  <si>
    <t>-1191372124</t>
  </si>
  <si>
    <t>Pol23</t>
  </si>
  <si>
    <t>Manometrický třícestný ventil zkušební</t>
  </si>
  <si>
    <t>1342432526</t>
  </si>
  <si>
    <t>Pol24</t>
  </si>
  <si>
    <t>Třícestný směšovací ventil DN25, kvs= 1,0, včetně proporciálně řízeného pohonu</t>
  </si>
  <si>
    <t>-641571416</t>
  </si>
  <si>
    <t>Pol25</t>
  </si>
  <si>
    <t>Třícestný přepínací ventil DN32, kvs= 2,0, včetně bodově řízeného pohonu</t>
  </si>
  <si>
    <t>-1971551914</t>
  </si>
  <si>
    <t>Pol26</t>
  </si>
  <si>
    <t>Oběhové čerpadlo DN25-40, se snímačem diferenčního tlaku a teploty s automat.</t>
  </si>
  <si>
    <t>-311252717</t>
  </si>
  <si>
    <t>Pol27</t>
  </si>
  <si>
    <t>Oběhové čerpadlo DN25-80, se snímačem diferenčního tlaku a teploty s automat.</t>
  </si>
  <si>
    <t>-594444920</t>
  </si>
  <si>
    <t>731</t>
  </si>
  <si>
    <t>Ústřední vytápění - kotelny</t>
  </si>
  <si>
    <t>Montáž deskových otopných těles</t>
  </si>
  <si>
    <t>332176039</t>
  </si>
  <si>
    <t>731-1-1-b</t>
  </si>
  <si>
    <t>Deskové otopné těleso-22-050/070</t>
  </si>
  <si>
    <t>-1422482879</t>
  </si>
  <si>
    <t>731-1-1-a</t>
  </si>
  <si>
    <t>Deskové otopné těleso-21-050/090</t>
  </si>
  <si>
    <t>-1551124885</t>
  </si>
  <si>
    <t>731-1-1-b.1</t>
  </si>
  <si>
    <t>1228363693</t>
  </si>
  <si>
    <t>731-1-1d</t>
  </si>
  <si>
    <t>Deskové otopné těleso 22-050/080</t>
  </si>
  <si>
    <t>-905304186</t>
  </si>
  <si>
    <t>731-1-1-e</t>
  </si>
  <si>
    <t>Deskové otopné těleso-22-050/090</t>
  </si>
  <si>
    <t>-1928688699</t>
  </si>
  <si>
    <t>731-1-1f</t>
  </si>
  <si>
    <t>Deskové otopné těleso-21-050/100</t>
  </si>
  <si>
    <t>-1067764980</t>
  </si>
  <si>
    <t>731-1-1-g</t>
  </si>
  <si>
    <t>Deskové otopné těleso-22-050/120</t>
  </si>
  <si>
    <t>620523247</t>
  </si>
  <si>
    <t>731-1-1h</t>
  </si>
  <si>
    <t>-457436984</t>
  </si>
  <si>
    <t>731-1-1-i</t>
  </si>
  <si>
    <t>1120233854</t>
  </si>
  <si>
    <t>731-1-1-j</t>
  </si>
  <si>
    <t>-871150476</t>
  </si>
  <si>
    <t>731-1-1-k</t>
  </si>
  <si>
    <t>Deskové otopné těleso-22-050/100</t>
  </si>
  <si>
    <t>-1379313234</t>
  </si>
  <si>
    <t>731-1-1-l</t>
  </si>
  <si>
    <t>Deskové otopné těleso 22-050/110</t>
  </si>
  <si>
    <t>290898764</t>
  </si>
  <si>
    <t>731-1-1-m</t>
  </si>
  <si>
    <t>-854063610</t>
  </si>
  <si>
    <t>731-1-1n</t>
  </si>
  <si>
    <t>Deskové otopné těleso-21-050/90</t>
  </si>
  <si>
    <t>1957171304</t>
  </si>
  <si>
    <t>731-1-1-o</t>
  </si>
  <si>
    <t>Deskové otopné těleso-22-050/180</t>
  </si>
  <si>
    <t>-554661197</t>
  </si>
  <si>
    <t>434230499</t>
  </si>
  <si>
    <t>1820.750</t>
  </si>
  <si>
    <t>Kombinované trubkové přímotopné otopné těleso</t>
  </si>
  <si>
    <t>1914277118</t>
  </si>
  <si>
    <t>Montáž kombinovaných otopných koupelnových těles, včetně elektroinstalace</t>
  </si>
  <si>
    <t>-1864256834</t>
  </si>
  <si>
    <t>Elektrický regulátor teploty</t>
  </si>
  <si>
    <t>1048282022</t>
  </si>
  <si>
    <t>Radiátorové šrubení Oventrop Multiflex, tzv. Hsystem</t>
  </si>
  <si>
    <t>-1662976082</t>
  </si>
  <si>
    <t>Termostatická hlavice nastavitelná Uni- LH</t>
  </si>
  <si>
    <t>-750600983</t>
  </si>
  <si>
    <t>Pol10</t>
  </si>
  <si>
    <t>Elektroinstalace a spuštění tepelných čerpadel a kotle na tuhá paliva</t>
  </si>
  <si>
    <t>-2061487058</t>
  </si>
  <si>
    <t>Pol12</t>
  </si>
  <si>
    <t>Odkouření k.-trubky+kolena, DN125 vyvložkování komínu materiál+práce, DN125, 7m</t>
  </si>
  <si>
    <t>-691117730</t>
  </si>
  <si>
    <t>Pol11</t>
  </si>
  <si>
    <t>Odkouření k.-trubky+kolena, DN150 vyvložkování komínu materiál+práce, DN200, 7m</t>
  </si>
  <si>
    <t>-962012858</t>
  </si>
  <si>
    <t>Pol13</t>
  </si>
  <si>
    <t>Tlaková expanzní nádoba Reflex NG8, objem 8 l, včetně montáže</t>
  </si>
  <si>
    <t>1665456368</t>
  </si>
  <si>
    <t>Pol14</t>
  </si>
  <si>
    <t>Tlaková expanzní nádoba Reflex NG140, objem 140 l, včetně montáže</t>
  </si>
  <si>
    <t>-453147159</t>
  </si>
  <si>
    <t>Pol15</t>
  </si>
  <si>
    <t>Akumualční nádrž 772 litrů včetně izolace, instalačního materiálu, topné jednotky</t>
  </si>
  <si>
    <t>-1067765070</t>
  </si>
  <si>
    <t>Pol16</t>
  </si>
  <si>
    <t>Zásobník TUV 300 litrů včetně instalačního materiálu, topné jednotky, přepínacího vent.</t>
  </si>
  <si>
    <t>1312857887</t>
  </si>
  <si>
    <t>Pol17</t>
  </si>
  <si>
    <t>Štítky na potrubí</t>
  </si>
  <si>
    <t>1540597826</t>
  </si>
  <si>
    <t>Pol18</t>
  </si>
  <si>
    <t>218104474</t>
  </si>
  <si>
    <t>Pol19</t>
  </si>
  <si>
    <t>Izolované potrubí venkovních jednotek</t>
  </si>
  <si>
    <t>-2130990722</t>
  </si>
  <si>
    <t>Otopný sušák obuvi-200x100 cm 30/15</t>
  </si>
  <si>
    <t>-85949521</t>
  </si>
  <si>
    <t>4 - D1.4.4 Elektroinstalace</t>
  </si>
  <si>
    <t xml:space="preserve"> Olomouc</t>
  </si>
  <si>
    <t>D1 - Rozváděč</t>
  </si>
  <si>
    <t>D3 - Svítidla - přesný typ svítidel bude upřesněn a odsouhlasen investorem</t>
  </si>
  <si>
    <t>D5 - Ochrana před bleskem</t>
  </si>
  <si>
    <t xml:space="preserve">    D7 - Elektromontážní materiál- montáž</t>
  </si>
  <si>
    <t>D9 - Stavební práce</t>
  </si>
  <si>
    <t>D10 - Celkem stavební práce</t>
  </si>
  <si>
    <t>HSV - HSV</t>
  </si>
  <si>
    <t xml:space="preserve">    D8-1 - Materiál dodávka</t>
  </si>
  <si>
    <t>Rozváděč</t>
  </si>
  <si>
    <t>Pol8</t>
  </si>
  <si>
    <t>RE</t>
  </si>
  <si>
    <t>317586079</t>
  </si>
  <si>
    <t>Pol28</t>
  </si>
  <si>
    <t>R1</t>
  </si>
  <si>
    <t>-674181502</t>
  </si>
  <si>
    <t>Svítidla - přesný typ svítidel bude upřesněn a odsouhlasen investorem</t>
  </si>
  <si>
    <t>Pol29</t>
  </si>
  <si>
    <t>A1</t>
  </si>
  <si>
    <t>-794619604</t>
  </si>
  <si>
    <t>Pol30</t>
  </si>
  <si>
    <t>A1N</t>
  </si>
  <si>
    <t>-607646282</t>
  </si>
  <si>
    <t>Pol31</t>
  </si>
  <si>
    <t>A2</t>
  </si>
  <si>
    <t>-1634587770</t>
  </si>
  <si>
    <t>Pol32</t>
  </si>
  <si>
    <t>A3</t>
  </si>
  <si>
    <t>-279304451</t>
  </si>
  <si>
    <t>Pol33</t>
  </si>
  <si>
    <t>B1</t>
  </si>
  <si>
    <t>1415640061</t>
  </si>
  <si>
    <t>Pol34</t>
  </si>
  <si>
    <t>B2</t>
  </si>
  <si>
    <t>-214169360</t>
  </si>
  <si>
    <t>Pol35</t>
  </si>
  <si>
    <t>B3</t>
  </si>
  <si>
    <t>279562548</t>
  </si>
  <si>
    <t>Pol36</t>
  </si>
  <si>
    <t>B3N</t>
  </si>
  <si>
    <t>-1070826899</t>
  </si>
  <si>
    <t>Pol37</t>
  </si>
  <si>
    <t>C1</t>
  </si>
  <si>
    <t>-1883654222</t>
  </si>
  <si>
    <t>D5</t>
  </si>
  <si>
    <t>Ochrana před bleskem</t>
  </si>
  <si>
    <t>Pol38</t>
  </si>
  <si>
    <t>Svorkovnice HOP</t>
  </si>
  <si>
    <t>478672342</t>
  </si>
  <si>
    <t>Pol39</t>
  </si>
  <si>
    <t>UZ.VED.FeZn 30/4mm</t>
  </si>
  <si>
    <t>-185103552</t>
  </si>
  <si>
    <t>Pol40</t>
  </si>
  <si>
    <t>UZ.VED.FeZn d=10mm,0.62 kg/m</t>
  </si>
  <si>
    <t>-1838383234</t>
  </si>
  <si>
    <t>Pol41</t>
  </si>
  <si>
    <t>UZ.VED.AlMgSi d=8mm</t>
  </si>
  <si>
    <t>-1140680659</t>
  </si>
  <si>
    <t>Pol42</t>
  </si>
  <si>
    <t>Podpěra vedení na svody</t>
  </si>
  <si>
    <t>2125869136</t>
  </si>
  <si>
    <t>Pol43</t>
  </si>
  <si>
    <t>Podpěra vedení na střechu</t>
  </si>
  <si>
    <t>1640213336</t>
  </si>
  <si>
    <t>Pol44</t>
  </si>
  <si>
    <t>Jímací tyč 0,5</t>
  </si>
  <si>
    <t>1827352006</t>
  </si>
  <si>
    <t>Pol45</t>
  </si>
  <si>
    <t>Jímací tyč 1m</t>
  </si>
  <si>
    <t>-344913111</t>
  </si>
  <si>
    <t>Pol46</t>
  </si>
  <si>
    <t>SVORKA HROM.VODOVOD ZSA 16</t>
  </si>
  <si>
    <t>-109815646</t>
  </si>
  <si>
    <t>Pol47</t>
  </si>
  <si>
    <t>PASEK CU</t>
  </si>
  <si>
    <t>-1401197636</t>
  </si>
  <si>
    <t>Pol48</t>
  </si>
  <si>
    <t>SVORKA SR02</t>
  </si>
  <si>
    <t>1763071776</t>
  </si>
  <si>
    <t>Pol49</t>
  </si>
  <si>
    <t>SVORKA SR03</t>
  </si>
  <si>
    <t>-488038447</t>
  </si>
  <si>
    <t>Pol50</t>
  </si>
  <si>
    <t>SS Svorka spojovací</t>
  </si>
  <si>
    <t>-1520764145</t>
  </si>
  <si>
    <t>Pol51</t>
  </si>
  <si>
    <t>SZa Svorka zkušební</t>
  </si>
  <si>
    <t>-1865163085</t>
  </si>
  <si>
    <t>Pol52</t>
  </si>
  <si>
    <t>Svorka na okapový svod</t>
  </si>
  <si>
    <t>-1244826150</t>
  </si>
  <si>
    <t>Pol53</t>
  </si>
  <si>
    <t>Ochranný úhelník</t>
  </si>
  <si>
    <t>-390407187</t>
  </si>
  <si>
    <t>Pol54</t>
  </si>
  <si>
    <t>Držák ochranného úhelníku</t>
  </si>
  <si>
    <t>955389731</t>
  </si>
  <si>
    <t>Pol55</t>
  </si>
  <si>
    <t>Svár</t>
  </si>
  <si>
    <t>-903009810</t>
  </si>
  <si>
    <t>Pol56</t>
  </si>
  <si>
    <t>Gumoasfalt pro ochranu spojů</t>
  </si>
  <si>
    <t>-1537910136</t>
  </si>
  <si>
    <t>D7</t>
  </si>
  <si>
    <t>Elektromontážní materiál- montáž</t>
  </si>
  <si>
    <t>Pol58</t>
  </si>
  <si>
    <t>KRABICE PRISTROJOVA KU 1901</t>
  </si>
  <si>
    <t>1778671107</t>
  </si>
  <si>
    <t>Pol59</t>
  </si>
  <si>
    <t>KRABICE ODBOCNA KPR67</t>
  </si>
  <si>
    <t>-1169289800</t>
  </si>
  <si>
    <t>Pol60</t>
  </si>
  <si>
    <t>Svorka WAGO</t>
  </si>
  <si>
    <t>-1125509339</t>
  </si>
  <si>
    <t>Pol61</t>
  </si>
  <si>
    <t>VODIC CYA 6 ZELENOZLUTY</t>
  </si>
  <si>
    <t>-1532726532</t>
  </si>
  <si>
    <t>Pol62</t>
  </si>
  <si>
    <t>VODIC CYA 25 ZELENOZLUTY</t>
  </si>
  <si>
    <t>1436395933</t>
  </si>
  <si>
    <t>Pol63</t>
  </si>
  <si>
    <t>KABEL CYKY-O 2x1.5</t>
  </si>
  <si>
    <t>1636560834</t>
  </si>
  <si>
    <t>Pol64</t>
  </si>
  <si>
    <t>KABEL CXKH-V-O 2x1.5</t>
  </si>
  <si>
    <t>967520511</t>
  </si>
  <si>
    <t>Pol65</t>
  </si>
  <si>
    <t>KABEL CYKY-J 3x1.5</t>
  </si>
  <si>
    <t>1616924020</t>
  </si>
  <si>
    <t>Pol66</t>
  </si>
  <si>
    <t>KABEL CYKY-J 3x2.5</t>
  </si>
  <si>
    <t>316181520</t>
  </si>
  <si>
    <t>Pol68</t>
  </si>
  <si>
    <t>KABEL CYKY-J 5x2.5</t>
  </si>
  <si>
    <t>-941708303</t>
  </si>
  <si>
    <t>Pol67</t>
  </si>
  <si>
    <t>KABEL CYKY-J 5x1.5</t>
  </si>
  <si>
    <t>-981572859</t>
  </si>
  <si>
    <t>Pol69</t>
  </si>
  <si>
    <t>KABEL CYKY-J 5x4</t>
  </si>
  <si>
    <t>-831671514</t>
  </si>
  <si>
    <t>Pol70</t>
  </si>
  <si>
    <t>KABEL CYKY-J 4x16</t>
  </si>
  <si>
    <t>-1901467684</t>
  </si>
  <si>
    <t>Pol71</t>
  </si>
  <si>
    <t>Vývod 2m CYKY-J 5x4/5x2,5 ukočený svorkovnicí</t>
  </si>
  <si>
    <t>1445682323</t>
  </si>
  <si>
    <t>Pol72</t>
  </si>
  <si>
    <t>Tlačítko TOTAL STOP</t>
  </si>
  <si>
    <t>-900261074</t>
  </si>
  <si>
    <t>Pol73</t>
  </si>
  <si>
    <t xml:space="preserve">VYP.c.1  vč. krytky</t>
  </si>
  <si>
    <t>1594331863</t>
  </si>
  <si>
    <t>Pol74</t>
  </si>
  <si>
    <t>VYP.c.5 vč. krytky</t>
  </si>
  <si>
    <t>-424049197</t>
  </si>
  <si>
    <t>Pol75</t>
  </si>
  <si>
    <t>VYP.c.6 vč. krytky</t>
  </si>
  <si>
    <t>-1073258952</t>
  </si>
  <si>
    <t>Pol76</t>
  </si>
  <si>
    <t>VYP.c.7 vč. krytky</t>
  </si>
  <si>
    <t>-791882989</t>
  </si>
  <si>
    <t>Pol77</t>
  </si>
  <si>
    <t>VYP.c.6 IP44</t>
  </si>
  <si>
    <t>-117315193</t>
  </si>
  <si>
    <t>Pol78</t>
  </si>
  <si>
    <t>Tlačítko pod omítku</t>
  </si>
  <si>
    <t>-239861771</t>
  </si>
  <si>
    <t>Pol79</t>
  </si>
  <si>
    <t>Tlačítko na povrch</t>
  </si>
  <si>
    <t>-1756749491</t>
  </si>
  <si>
    <t>Pol80</t>
  </si>
  <si>
    <t>Zásuvka jednonásobná</t>
  </si>
  <si>
    <t>-327240296</t>
  </si>
  <si>
    <t>Pol81</t>
  </si>
  <si>
    <t>Rámeček jednonásobný</t>
  </si>
  <si>
    <t>-1000768686</t>
  </si>
  <si>
    <t>Pol82</t>
  </si>
  <si>
    <t>Rámeček dvojnásobný</t>
  </si>
  <si>
    <t>-1627560008</t>
  </si>
  <si>
    <t>Pol83</t>
  </si>
  <si>
    <t>Rámeček trojnásobný</t>
  </si>
  <si>
    <t>-1961310495</t>
  </si>
  <si>
    <t>Pol84</t>
  </si>
  <si>
    <t>Rámeček čtyřnásobný</t>
  </si>
  <si>
    <t>1805867729</t>
  </si>
  <si>
    <t>Pol85</t>
  </si>
  <si>
    <t>Zas.DO VLHKA 250V/16A</t>
  </si>
  <si>
    <t>-427779391</t>
  </si>
  <si>
    <t>Pol86</t>
  </si>
  <si>
    <t>Pohybové čidlo</t>
  </si>
  <si>
    <t>-1224757395</t>
  </si>
  <si>
    <t>Pol87</t>
  </si>
  <si>
    <t>Protipožární tmel</t>
  </si>
  <si>
    <t>ml</t>
  </si>
  <si>
    <t>-561663499</t>
  </si>
  <si>
    <t>Pol88</t>
  </si>
  <si>
    <t>Kabelové příchytky</t>
  </si>
  <si>
    <t>-1131322389</t>
  </si>
  <si>
    <t>Pol89</t>
  </si>
  <si>
    <t>Kabelové příchytky s funkční integritou P60-R</t>
  </si>
  <si>
    <t>-1273274808</t>
  </si>
  <si>
    <t>Pol90</t>
  </si>
  <si>
    <t>Ventilátor s doběhem</t>
  </si>
  <si>
    <t>-1732102716</t>
  </si>
  <si>
    <t>D9</t>
  </si>
  <si>
    <t>Stavební práce</t>
  </si>
  <si>
    <t>Pol91</t>
  </si>
  <si>
    <t>Vykroužení otvorů pro rozvodky, průrazy</t>
  </si>
  <si>
    <t>-2027107925</t>
  </si>
  <si>
    <t>Pol92</t>
  </si>
  <si>
    <t>Vyřezání/vysekání drážek</t>
  </si>
  <si>
    <t>-1831246982</t>
  </si>
  <si>
    <t>Pol94</t>
  </si>
  <si>
    <t>Sádra 30kg</t>
  </si>
  <si>
    <t>1337668197</t>
  </si>
  <si>
    <t>D10</t>
  </si>
  <si>
    <t>Celkem stavební práce</t>
  </si>
  <si>
    <t>Pol95</t>
  </si>
  <si>
    <t>Podružný materiál</t>
  </si>
  <si>
    <t>kpl</t>
  </si>
  <si>
    <t>-177614700</t>
  </si>
  <si>
    <t>Pol96</t>
  </si>
  <si>
    <t>Prořez (3% z ceny kabelů)</t>
  </si>
  <si>
    <t>240112587</t>
  </si>
  <si>
    <t>Pol98</t>
  </si>
  <si>
    <t>Výchozí revize elektro, ochrana před bleskem</t>
  </si>
  <si>
    <t>1366348056</t>
  </si>
  <si>
    <t>D8-1</t>
  </si>
  <si>
    <t>Materiál dodávka</t>
  </si>
  <si>
    <t>Pol58.1</t>
  </si>
  <si>
    <t>34718385</t>
  </si>
  <si>
    <t>Pol59.1</t>
  </si>
  <si>
    <t>711725419</t>
  </si>
  <si>
    <t>Pol60.1</t>
  </si>
  <si>
    <t>903283926</t>
  </si>
  <si>
    <t>Pol61.1</t>
  </si>
  <si>
    <t>504610405</t>
  </si>
  <si>
    <t>Pol62.1</t>
  </si>
  <si>
    <t>1681780322</t>
  </si>
  <si>
    <t>Pol63.1</t>
  </si>
  <si>
    <t>147536033</t>
  </si>
  <si>
    <t>Pol64.1</t>
  </si>
  <si>
    <t>-219233042</t>
  </si>
  <si>
    <t>Pol65.1</t>
  </si>
  <si>
    <t>-397877936</t>
  </si>
  <si>
    <t>Pol66.1</t>
  </si>
  <si>
    <t>129392996</t>
  </si>
  <si>
    <t>Pol67.1</t>
  </si>
  <si>
    <t>134232492</t>
  </si>
  <si>
    <t>Pol68.1</t>
  </si>
  <si>
    <t>1060710120</t>
  </si>
  <si>
    <t>Pol69.1</t>
  </si>
  <si>
    <t>1817126756</t>
  </si>
  <si>
    <t>Pol70.1</t>
  </si>
  <si>
    <t>-1273219424</t>
  </si>
  <si>
    <t>Pol71.1</t>
  </si>
  <si>
    <t>1685759639</t>
  </si>
  <si>
    <t>Pol72.1</t>
  </si>
  <si>
    <t>32886030</t>
  </si>
  <si>
    <t>Pol73.1</t>
  </si>
  <si>
    <t>467814894</t>
  </si>
  <si>
    <t>Pol74.1</t>
  </si>
  <si>
    <t>1757926584</t>
  </si>
  <si>
    <t>Pol75.1</t>
  </si>
  <si>
    <t>-813125769</t>
  </si>
  <si>
    <t>Pol76.1</t>
  </si>
  <si>
    <t>-1190428841</t>
  </si>
  <si>
    <t>Pol77.1</t>
  </si>
  <si>
    <t>-1569471878</t>
  </si>
  <si>
    <t>Pol78.1</t>
  </si>
  <si>
    <t>-146170906</t>
  </si>
  <si>
    <t>Pol79.1</t>
  </si>
  <si>
    <t>827223647</t>
  </si>
  <si>
    <t>Pol80.1</t>
  </si>
  <si>
    <t>485956182</t>
  </si>
  <si>
    <t>Pol81.1</t>
  </si>
  <si>
    <t>-1792273365</t>
  </si>
  <si>
    <t>Pol82.1</t>
  </si>
  <si>
    <t>-404883580</t>
  </si>
  <si>
    <t>Pol83.1</t>
  </si>
  <si>
    <t>-1275516187</t>
  </si>
  <si>
    <t>Pol84.1</t>
  </si>
  <si>
    <t>1222407545</t>
  </si>
  <si>
    <t>Pol85.1</t>
  </si>
  <si>
    <t>918772678</t>
  </si>
  <si>
    <t>Pol86.1</t>
  </si>
  <si>
    <t>-876418663</t>
  </si>
  <si>
    <t>Pol87.1</t>
  </si>
  <si>
    <t>176839757</t>
  </si>
  <si>
    <t>-2113279386</t>
  </si>
  <si>
    <t>Pol89.1</t>
  </si>
  <si>
    <t>313761352</t>
  </si>
  <si>
    <t>Pol90.1</t>
  </si>
  <si>
    <t>-1798189577</t>
  </si>
  <si>
    <t xml:space="preserve">VRN - Vedlejší 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</si>
  <si>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</si>
  <si>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</si>
  <si>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</si>
  <si>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</si>
  <si>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</si>
  <si>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</si>
  <si>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</si>
  <si>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012303001</t>
  </si>
  <si>
    <t>Geodetické práce po výstavbě - skutečného provední stavby</t>
  </si>
  <si>
    <t>1024</t>
  </si>
  <si>
    <t>1644593308</t>
  </si>
  <si>
    <t>Poznámka k položce:_x000d_
Geodetická dokumentace skutečného provedení stavby</t>
  </si>
  <si>
    <t>RP013291</t>
  </si>
  <si>
    <t>Realizační (dílenská) dokumentace</t>
  </si>
  <si>
    <t>Kč</t>
  </si>
  <si>
    <t>1505984470</t>
  </si>
  <si>
    <t>Poznámka k položce:_x000d_
VŽDY INDIVIDUÁLNĚ POSOUDIT! - PROJEKTANT VŽDY URČÍ (POKUD JE TŘEBA) NA JAKOU ČÁST JE NUTNÉ ZPRACOVAT REALIZAČNÍ DOKUMENTACI (jen info - SMAZAT)_x000d_
_x000d_
Na část:_x000d_
-</t>
  </si>
  <si>
    <t>-viz Souhrnná technická zprava</t>
  </si>
  <si>
    <t>VRN3</t>
  </si>
  <si>
    <t>Zařízení staveniště</t>
  </si>
  <si>
    <t>032903000</t>
  </si>
  <si>
    <t>Náklady na provoz a údržbu vybavení staveniště</t>
  </si>
  <si>
    <t>-134574920</t>
  </si>
  <si>
    <t>vybudování potřeby pro zařízení stavby</t>
  </si>
  <si>
    <t>033103000</t>
  </si>
  <si>
    <t xml:space="preserve">Připojení energií </t>
  </si>
  <si>
    <t>767245200</t>
  </si>
  <si>
    <t>034303000</t>
  </si>
  <si>
    <t>Dopravní značení na staveništi</t>
  </si>
  <si>
    <t>591543770</t>
  </si>
  <si>
    <t>039103000</t>
  </si>
  <si>
    <t>Rozebrání, bourání a odvoz zařízení staveniště</t>
  </si>
  <si>
    <t>249524474</t>
  </si>
  <si>
    <t>039203000</t>
  </si>
  <si>
    <t>Úprava terénu po zrušení zařízení staveniště</t>
  </si>
  <si>
    <t>621980958</t>
  </si>
  <si>
    <t>VRN4</t>
  </si>
  <si>
    <t>Inženýrská činnost</t>
  </si>
  <si>
    <t>042603000</t>
  </si>
  <si>
    <t>Plán zkoušek</t>
  </si>
  <si>
    <t>1525554180</t>
  </si>
  <si>
    <t>Poznámka k položce:_x000d_
Náklad na zpracování dokumentu KZP a evidenci provedených zkoušek, revizí a měření._x000d_
Podrobněji viz SOD.</t>
  </si>
  <si>
    <t>043103000</t>
  </si>
  <si>
    <t>Zkoušky bez rozlišení</t>
  </si>
  <si>
    <t>-1354010451</t>
  </si>
  <si>
    <t>045203000</t>
  </si>
  <si>
    <t>Kompletační činnost-přesná spacifikace SOD</t>
  </si>
  <si>
    <t>207302603</t>
  </si>
  <si>
    <t>049303000</t>
  </si>
  <si>
    <t>Náklady vzniklé v souvislosti s předáním stavby přesná specifikace v SOD</t>
  </si>
  <si>
    <t>-638865092</t>
  </si>
  <si>
    <t>SEZNAM FIGUR</t>
  </si>
  <si>
    <t>Výměra</t>
  </si>
  <si>
    <t xml:space="preserve"> MR 2023-1306-1</t>
  </si>
  <si>
    <t>Použití figury:</t>
  </si>
  <si>
    <t>Montáž podlah keramických pro mechanické zatížení protiskluzných lepených flexibilním lepidlem do 9 ks/m2</t>
  </si>
  <si>
    <t>KD2m2</t>
  </si>
  <si>
    <t>Keramická dlažba 2NP_skladba SX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</si>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</sst>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32251251" TargetMode="External" /><Relationship Id="rId3" Type="http://schemas.openxmlformats.org/officeDocument/2006/relationships/hyperlink" Target="https://podminky.urs.cz/item/CS_URS_2023_02/139751101" TargetMode="External" /><Relationship Id="rId4" Type="http://schemas.openxmlformats.org/officeDocument/2006/relationships/hyperlink" Target="https://podminky.urs.cz/item/CS_URS_2023_02/174111101" TargetMode="External" /><Relationship Id="rId5" Type="http://schemas.openxmlformats.org/officeDocument/2006/relationships/hyperlink" Target="https://podminky.urs.cz/item/CS_URS_2023_02/174111102" TargetMode="External" /><Relationship Id="rId6" Type="http://schemas.openxmlformats.org/officeDocument/2006/relationships/hyperlink" Target="https://podminky.urs.cz/item/CS_URS_2023_02/181911102" TargetMode="External" /><Relationship Id="rId7" Type="http://schemas.openxmlformats.org/officeDocument/2006/relationships/hyperlink" Target="https://podminky.urs.cz/item/CS_URS_2023_02/213141111" TargetMode="External" /><Relationship Id="rId8" Type="http://schemas.openxmlformats.org/officeDocument/2006/relationships/hyperlink" Target="https://podminky.urs.cz/item/CS_URS_2023_02/213141131" TargetMode="External" /><Relationship Id="rId9" Type="http://schemas.openxmlformats.org/officeDocument/2006/relationships/hyperlink" Target="https://podminky.urs.cz/item/CS_URS_2023_02/271542211" TargetMode="External" /><Relationship Id="rId10" Type="http://schemas.openxmlformats.org/officeDocument/2006/relationships/hyperlink" Target="https://podminky.urs.cz/item/CS_URS_2023_02/271922223" TargetMode="External" /><Relationship Id="rId11" Type="http://schemas.openxmlformats.org/officeDocument/2006/relationships/hyperlink" Target="https://podminky.urs.cz/item/CS_URS_2023_02/274313611" TargetMode="External" /><Relationship Id="rId12" Type="http://schemas.openxmlformats.org/officeDocument/2006/relationships/hyperlink" Target="https://podminky.urs.cz/item/CS_URS_2023_02/274321511" TargetMode="External" /><Relationship Id="rId13" Type="http://schemas.openxmlformats.org/officeDocument/2006/relationships/hyperlink" Target="https://podminky.urs.cz/item/CS_URS_2023_02/274351121" TargetMode="External" /><Relationship Id="rId14" Type="http://schemas.openxmlformats.org/officeDocument/2006/relationships/hyperlink" Target="https://podminky.urs.cz/item/CS_URS_2023_02/274351122" TargetMode="External" /><Relationship Id="rId15" Type="http://schemas.openxmlformats.org/officeDocument/2006/relationships/hyperlink" Target="https://podminky.urs.cz/item/CS_URS_2023_02/274361821" TargetMode="External" /><Relationship Id="rId16" Type="http://schemas.openxmlformats.org/officeDocument/2006/relationships/hyperlink" Target="https://podminky.urs.cz/item/CS_URS_2023_02/275321511" TargetMode="External" /><Relationship Id="rId17" Type="http://schemas.openxmlformats.org/officeDocument/2006/relationships/hyperlink" Target="https://podminky.urs.cz/item/CS_URS_2023_02/275351121" TargetMode="External" /><Relationship Id="rId18" Type="http://schemas.openxmlformats.org/officeDocument/2006/relationships/hyperlink" Target="https://podminky.urs.cz/item/CS_URS_2023_02/275351122" TargetMode="External" /><Relationship Id="rId19" Type="http://schemas.openxmlformats.org/officeDocument/2006/relationships/hyperlink" Target="https://podminky.urs.cz/item/CS_URS_2023_02/275362021" TargetMode="External" /><Relationship Id="rId20" Type="http://schemas.openxmlformats.org/officeDocument/2006/relationships/hyperlink" Target="https://podminky.urs.cz/item/CS_URS_2023_02/310239411" TargetMode="External" /><Relationship Id="rId21" Type="http://schemas.openxmlformats.org/officeDocument/2006/relationships/hyperlink" Target="https://podminky.urs.cz/item/CS_URS_2023_02/317941123" TargetMode="External" /><Relationship Id="rId22" Type="http://schemas.openxmlformats.org/officeDocument/2006/relationships/hyperlink" Target="https://podminky.urs.cz/item/CS_URS_2023_02/346244381" TargetMode="External" /><Relationship Id="rId23" Type="http://schemas.openxmlformats.org/officeDocument/2006/relationships/hyperlink" Target="https://podminky.urs.cz/item/CS_URS_2023_02/3112318PC" TargetMode="External" /><Relationship Id="rId24" Type="http://schemas.openxmlformats.org/officeDocument/2006/relationships/hyperlink" Target="https://podminky.urs.cz/item/CS_URS_2023_02/311235161" TargetMode="External" /><Relationship Id="rId25" Type="http://schemas.openxmlformats.org/officeDocument/2006/relationships/hyperlink" Target="https://podminky.urs.cz/item/CS_URS_2023_02/311235211" TargetMode="External" /><Relationship Id="rId26" Type="http://schemas.openxmlformats.org/officeDocument/2006/relationships/hyperlink" Target="https://podminky.urs.cz/item/CS_URS_2023_02/314236123" TargetMode="External" /><Relationship Id="rId27" Type="http://schemas.openxmlformats.org/officeDocument/2006/relationships/hyperlink" Target="https://podminky.urs.cz/item/CS_URS_2023_02/314236145" TargetMode="External" /><Relationship Id="rId28" Type="http://schemas.openxmlformats.org/officeDocument/2006/relationships/hyperlink" Target="https://podminky.urs.cz/item/CS_URS_2023_02/314236182" TargetMode="External" /><Relationship Id="rId29" Type="http://schemas.openxmlformats.org/officeDocument/2006/relationships/hyperlink" Target="https://podminky.urs.cz/item/CS_URS_2023_02/314237202" TargetMode="External" /><Relationship Id="rId30" Type="http://schemas.openxmlformats.org/officeDocument/2006/relationships/hyperlink" Target="https://podminky.urs.cz/item/CS_URS_2023_02/314237212" TargetMode="External" /><Relationship Id="rId31" Type="http://schemas.openxmlformats.org/officeDocument/2006/relationships/hyperlink" Target="https://podminky.urs.cz/item/CS_URS_2023_02/314237232" TargetMode="External" /><Relationship Id="rId32" Type="http://schemas.openxmlformats.org/officeDocument/2006/relationships/hyperlink" Target="https://podminky.urs.cz/item/CS_URS_2023_02/317168051" TargetMode="External" /><Relationship Id="rId33" Type="http://schemas.openxmlformats.org/officeDocument/2006/relationships/hyperlink" Target="https://podminky.urs.cz/item/CS_URS_2023_02/317168052" TargetMode="External" /><Relationship Id="rId34" Type="http://schemas.openxmlformats.org/officeDocument/2006/relationships/hyperlink" Target="https://podminky.urs.cz/item/CS_URS_2023_02/317168057" TargetMode="External" /><Relationship Id="rId35" Type="http://schemas.openxmlformats.org/officeDocument/2006/relationships/hyperlink" Target="https://podminky.urs.cz/item/CS_URS_2023_02/317998115" TargetMode="External" /><Relationship Id="rId36" Type="http://schemas.openxmlformats.org/officeDocument/2006/relationships/hyperlink" Target="https://podminky.urs.cz/item/CS_URS_2023_02/319202321" TargetMode="External" /><Relationship Id="rId37" Type="http://schemas.openxmlformats.org/officeDocument/2006/relationships/hyperlink" Target="https://podminky.urs.cz/item/CS_URS_2023_02/319202331" TargetMode="External" /><Relationship Id="rId38" Type="http://schemas.openxmlformats.org/officeDocument/2006/relationships/hyperlink" Target="https://podminky.urs.cz/item/CS_URS_2023_02/340237212" TargetMode="External" /><Relationship Id="rId39" Type="http://schemas.openxmlformats.org/officeDocument/2006/relationships/hyperlink" Target="https://podminky.urs.cz/item/CS_URS_2023_02/342241161" TargetMode="External" /><Relationship Id="rId40" Type="http://schemas.openxmlformats.org/officeDocument/2006/relationships/hyperlink" Target="https://podminky.urs.cz/item/CS_URS_2023_02/342244201" TargetMode="External" /><Relationship Id="rId41" Type="http://schemas.openxmlformats.org/officeDocument/2006/relationships/hyperlink" Target="https://podminky.urs.cz/item/CS_URS_2023_02/342244221" TargetMode="External" /><Relationship Id="rId42" Type="http://schemas.openxmlformats.org/officeDocument/2006/relationships/hyperlink" Target="https://podminky.urs.cz/item/CS_URS_2023_02/342291111" TargetMode="External" /><Relationship Id="rId43" Type="http://schemas.openxmlformats.org/officeDocument/2006/relationships/hyperlink" Target="https://podminky.urs.cz/item/CS_URS_2023_02/342291112" TargetMode="External" /><Relationship Id="rId44" Type="http://schemas.openxmlformats.org/officeDocument/2006/relationships/hyperlink" Target="https://podminky.urs.cz/item/CS_URS_2023_02/342291121" TargetMode="External" /><Relationship Id="rId45" Type="http://schemas.openxmlformats.org/officeDocument/2006/relationships/hyperlink" Target="https://podminky.urs.cz/item/CS_URS_2023_02/342291141" TargetMode="External" /><Relationship Id="rId46" Type="http://schemas.openxmlformats.org/officeDocument/2006/relationships/hyperlink" Target="https://podminky.urs.cz/item/CS_URS_2023_02/342291143" TargetMode="External" /><Relationship Id="rId47" Type="http://schemas.openxmlformats.org/officeDocument/2006/relationships/hyperlink" Target="https://podminky.urs.cz/item/CS_URS_2023_02/411168346" TargetMode="External" /><Relationship Id="rId48" Type="http://schemas.openxmlformats.org/officeDocument/2006/relationships/hyperlink" Target="https://podminky.urs.cz/item/CS_URS_2023_02/411321414" TargetMode="External" /><Relationship Id="rId49" Type="http://schemas.openxmlformats.org/officeDocument/2006/relationships/hyperlink" Target="https://podminky.urs.cz/item/CS_URS_2023_02/411351011" TargetMode="External" /><Relationship Id="rId50" Type="http://schemas.openxmlformats.org/officeDocument/2006/relationships/hyperlink" Target="https://podminky.urs.cz/item/CS_URS_2023_02/411351012" TargetMode="External" /><Relationship Id="rId51" Type="http://schemas.openxmlformats.org/officeDocument/2006/relationships/hyperlink" Target="https://podminky.urs.cz/item/CS_URS_2023_02/411362021" TargetMode="External" /><Relationship Id="rId52" Type="http://schemas.openxmlformats.org/officeDocument/2006/relationships/hyperlink" Target="https://podminky.urs.cz/item/CS_URS_2023_02/413941133" TargetMode="External" /><Relationship Id="rId53" Type="http://schemas.openxmlformats.org/officeDocument/2006/relationships/hyperlink" Target="https://podminky.urs.cz/item/CS_URS_2023_02/413941135" TargetMode="External" /><Relationship Id="rId54" Type="http://schemas.openxmlformats.org/officeDocument/2006/relationships/hyperlink" Target="https://podminky.urs.cz/item/CS_URS_2023_02/417321414" TargetMode="External" /><Relationship Id="rId55" Type="http://schemas.openxmlformats.org/officeDocument/2006/relationships/hyperlink" Target="https://podminky.urs.cz/item/CS_URS_2023_02/417351115" TargetMode="External" /><Relationship Id="rId56" Type="http://schemas.openxmlformats.org/officeDocument/2006/relationships/hyperlink" Target="https://podminky.urs.cz/item/CS_URS_2023_02/417351116" TargetMode="External" /><Relationship Id="rId57" Type="http://schemas.openxmlformats.org/officeDocument/2006/relationships/hyperlink" Target="https://podminky.urs.cz/item/CS_URS_2023_02/417361821" TargetMode="External" /><Relationship Id="rId58" Type="http://schemas.openxmlformats.org/officeDocument/2006/relationships/hyperlink" Target="https://podminky.urs.cz/item/CS_URS_2023_02/430321414" TargetMode="External" /><Relationship Id="rId59" Type="http://schemas.openxmlformats.org/officeDocument/2006/relationships/hyperlink" Target="https://podminky.urs.cz/item/CS_URS_2023_02/430361821" TargetMode="External" /><Relationship Id="rId60" Type="http://schemas.openxmlformats.org/officeDocument/2006/relationships/hyperlink" Target="https://podminky.urs.cz/item/CS_URS_2023_02/431351121" TargetMode="External" /><Relationship Id="rId61" Type="http://schemas.openxmlformats.org/officeDocument/2006/relationships/hyperlink" Target="https://podminky.urs.cz/item/CS_URS_2023_02/431351122" TargetMode="External" /><Relationship Id="rId62" Type="http://schemas.openxmlformats.org/officeDocument/2006/relationships/hyperlink" Target="https://podminky.urs.cz/item/CS_URS_2023_02/611325403" TargetMode="External" /><Relationship Id="rId63" Type="http://schemas.openxmlformats.org/officeDocument/2006/relationships/hyperlink" Target="https://podminky.urs.cz/item/CS_URS_2023_02/611325423" TargetMode="External" /><Relationship Id="rId64" Type="http://schemas.openxmlformats.org/officeDocument/2006/relationships/hyperlink" Target="https://podminky.urs.cz/item/CS_URS_2023_02/612131101" TargetMode="External" /><Relationship Id="rId65" Type="http://schemas.openxmlformats.org/officeDocument/2006/relationships/hyperlink" Target="https://podminky.urs.cz/item/CS_URS_2023_02/612315302" TargetMode="External" /><Relationship Id="rId66" Type="http://schemas.openxmlformats.org/officeDocument/2006/relationships/hyperlink" Target="https://podminky.urs.cz/item/CS_URS_2023_02/622131101" TargetMode="External" /><Relationship Id="rId67" Type="http://schemas.openxmlformats.org/officeDocument/2006/relationships/hyperlink" Target="https://podminky.urs.cz/item/CS_URS_2023_02/622131121" TargetMode="External" /><Relationship Id="rId68" Type="http://schemas.openxmlformats.org/officeDocument/2006/relationships/hyperlink" Target="https://podminky.urs.cz/item/CS_URS_2023_02/622135001" TargetMode="External" /><Relationship Id="rId69" Type="http://schemas.openxmlformats.org/officeDocument/2006/relationships/hyperlink" Target="https://podminky.urs.cz/item/CS_URS_2023_02/622143003" TargetMode="External" /><Relationship Id="rId70" Type="http://schemas.openxmlformats.org/officeDocument/2006/relationships/hyperlink" Target="https://podminky.urs.cz/item/CS_URS_2023_02/622143004" TargetMode="External" /><Relationship Id="rId71" Type="http://schemas.openxmlformats.org/officeDocument/2006/relationships/hyperlink" Target="https://podminky.urs.cz/item/CS_URS_2023_02/622321141" TargetMode="External" /><Relationship Id="rId72" Type="http://schemas.openxmlformats.org/officeDocument/2006/relationships/hyperlink" Target="https://podminky.urs.cz/item/CS_URS_2023_02/6223211PC" TargetMode="External" /><Relationship Id="rId73" Type="http://schemas.openxmlformats.org/officeDocument/2006/relationships/hyperlink" Target="https://podminky.urs.cz/item/CS_URS_2023_02/622631001" TargetMode="External" /><Relationship Id="rId74" Type="http://schemas.openxmlformats.org/officeDocument/2006/relationships/hyperlink" Target="https://podminky.urs.cz/item/CS_URS_2023_02/622635091" TargetMode="External" /><Relationship Id="rId75" Type="http://schemas.openxmlformats.org/officeDocument/2006/relationships/hyperlink" Target="https://podminky.urs.cz/item/CS_URS_2023_02/623631001" TargetMode="External" /><Relationship Id="rId76" Type="http://schemas.openxmlformats.org/officeDocument/2006/relationships/hyperlink" Target="https://podminky.urs.cz/item/CS_URS_2023_02/629995101" TargetMode="External" /><Relationship Id="rId77" Type="http://schemas.openxmlformats.org/officeDocument/2006/relationships/hyperlink" Target="https://podminky.urs.cz/item/CS_URS_2023_02/712331801" TargetMode="External" /><Relationship Id="rId78" Type="http://schemas.openxmlformats.org/officeDocument/2006/relationships/hyperlink" Target="https://podminky.urs.cz/item/CS_URS_2023_02/762331811" TargetMode="External" /><Relationship Id="rId79" Type="http://schemas.openxmlformats.org/officeDocument/2006/relationships/hyperlink" Target="https://podminky.urs.cz/item/CS_URS_2023_02/762331812" TargetMode="External" /><Relationship Id="rId80" Type="http://schemas.openxmlformats.org/officeDocument/2006/relationships/hyperlink" Target="https://podminky.urs.cz/item/CS_URS_2023_02/762331813" TargetMode="External" /><Relationship Id="rId81" Type="http://schemas.openxmlformats.org/officeDocument/2006/relationships/hyperlink" Target="https://podminky.urs.cz/item/CS_URS_2023_02/762331814" TargetMode="External" /><Relationship Id="rId82" Type="http://schemas.openxmlformats.org/officeDocument/2006/relationships/hyperlink" Target="https://podminky.urs.cz/item/CS_URS_2023_02/762341811" TargetMode="External" /><Relationship Id="rId83" Type="http://schemas.openxmlformats.org/officeDocument/2006/relationships/hyperlink" Target="https://podminky.urs.cz/item/CS_URS_2023_02/762812811" TargetMode="External" /><Relationship Id="rId84" Type="http://schemas.openxmlformats.org/officeDocument/2006/relationships/hyperlink" Target="https://podminky.urs.cz/item/CS_URS_2023_02/762841811" TargetMode="External" /><Relationship Id="rId85" Type="http://schemas.openxmlformats.org/officeDocument/2006/relationships/hyperlink" Target="https://podminky.urs.cz/item/CS_URS_2023_02/767582800" TargetMode="External" /><Relationship Id="rId86" Type="http://schemas.openxmlformats.org/officeDocument/2006/relationships/hyperlink" Target="https://podminky.urs.cz/item/CS_URS_2023_02/771471810" TargetMode="External" /><Relationship Id="rId87" Type="http://schemas.openxmlformats.org/officeDocument/2006/relationships/hyperlink" Target="https://podminky.urs.cz/item/CS_URS_2023_02/962032230" TargetMode="External" /><Relationship Id="rId88" Type="http://schemas.openxmlformats.org/officeDocument/2006/relationships/hyperlink" Target="https://podminky.urs.cz/item/CS_URS_2023_02/962032231" TargetMode="External" /><Relationship Id="rId89" Type="http://schemas.openxmlformats.org/officeDocument/2006/relationships/hyperlink" Target="https://podminky.urs.cz/item/CS_URS_2023_02/962022391" TargetMode="External" /><Relationship Id="rId90" Type="http://schemas.openxmlformats.org/officeDocument/2006/relationships/hyperlink" Target="https://podminky.urs.cz/item/CS_URS_2023_02/962031133" TargetMode="External" /><Relationship Id="rId91" Type="http://schemas.openxmlformats.org/officeDocument/2006/relationships/hyperlink" Target="https://podminky.urs.cz/item/CS_URS_2023_02/962032631" TargetMode="External" /><Relationship Id="rId92" Type="http://schemas.openxmlformats.org/officeDocument/2006/relationships/hyperlink" Target="https://podminky.urs.cz/item/CS_URS_2023_02/962081141" TargetMode="External" /><Relationship Id="rId93" Type="http://schemas.openxmlformats.org/officeDocument/2006/relationships/hyperlink" Target="https://podminky.urs.cz/item/CS_URS_2023_02/96258-2" TargetMode="External" /><Relationship Id="rId94" Type="http://schemas.openxmlformats.org/officeDocument/2006/relationships/hyperlink" Target="https://podminky.urs.cz/item/CS_URS_2023_02/965024131" TargetMode="External" /><Relationship Id="rId95" Type="http://schemas.openxmlformats.org/officeDocument/2006/relationships/hyperlink" Target="https://podminky.urs.cz/item/CS_URS_2023_02/965032131" TargetMode="External" /><Relationship Id="rId96" Type="http://schemas.openxmlformats.org/officeDocument/2006/relationships/hyperlink" Target="https://podminky.urs.cz/item/CS_URS_2023_02/965041431" TargetMode="External" /><Relationship Id="rId97" Type="http://schemas.openxmlformats.org/officeDocument/2006/relationships/hyperlink" Target="https://podminky.urs.cz/item/CS_URS_2023_02/965043441" TargetMode="External" /><Relationship Id="rId98" Type="http://schemas.openxmlformats.org/officeDocument/2006/relationships/hyperlink" Target="https://podminky.urs.cz/item/CS_URS_2023_02/965081113" TargetMode="External" /><Relationship Id="rId99" Type="http://schemas.openxmlformats.org/officeDocument/2006/relationships/hyperlink" Target="https://podminky.urs.cz/item/CS_URS_2023_02/965082923" TargetMode="External" /><Relationship Id="rId100" Type="http://schemas.openxmlformats.org/officeDocument/2006/relationships/hyperlink" Target="https://podminky.urs.cz/item/CS_URS_2023_02/968062245" TargetMode="External" /><Relationship Id="rId101" Type="http://schemas.openxmlformats.org/officeDocument/2006/relationships/hyperlink" Target="https://podminky.urs.cz/item/CS_URS_2023_02/968072245" TargetMode="External" /><Relationship Id="rId102" Type="http://schemas.openxmlformats.org/officeDocument/2006/relationships/hyperlink" Target="https://podminky.urs.cz/item/CS_URS_2023_02/973011191" TargetMode="External" /><Relationship Id="rId103" Type="http://schemas.openxmlformats.org/officeDocument/2006/relationships/hyperlink" Target="https://podminky.urs.cz/item/CS_URS_2023_02/973022261" TargetMode="External" /><Relationship Id="rId104" Type="http://schemas.openxmlformats.org/officeDocument/2006/relationships/hyperlink" Target="https://podminky.urs.cz/item/CS_URS_2023_02/974042537" TargetMode="External" /><Relationship Id="rId105" Type="http://schemas.openxmlformats.org/officeDocument/2006/relationships/hyperlink" Target="https://podminky.urs.cz/item/CS_URS_2023_02/978012191" TargetMode="External" /><Relationship Id="rId106" Type="http://schemas.openxmlformats.org/officeDocument/2006/relationships/hyperlink" Target="https://podminky.urs.cz/item/CS_URS_2023_02/978013191" TargetMode="External" /><Relationship Id="rId107" Type="http://schemas.openxmlformats.org/officeDocument/2006/relationships/hyperlink" Target="https://podminky.urs.cz/item/CS_URS_2023_02/978059541" TargetMode="External" /><Relationship Id="rId108" Type="http://schemas.openxmlformats.org/officeDocument/2006/relationships/hyperlink" Target="https://podminky.urs.cz/item/CS_URS_2023_02/97825-2-R" TargetMode="External" /><Relationship Id="rId109" Type="http://schemas.openxmlformats.org/officeDocument/2006/relationships/hyperlink" Target="https://podminky.urs.cz/item/CS_URS_2023_02/941111121" TargetMode="External" /><Relationship Id="rId110" Type="http://schemas.openxmlformats.org/officeDocument/2006/relationships/hyperlink" Target="https://podminky.urs.cz/item/CS_URS_2023_02/941111221" TargetMode="External" /><Relationship Id="rId111" Type="http://schemas.openxmlformats.org/officeDocument/2006/relationships/hyperlink" Target="https://podminky.urs.cz/item/CS_URS_2023_02/941111821" TargetMode="External" /><Relationship Id="rId112" Type="http://schemas.openxmlformats.org/officeDocument/2006/relationships/hyperlink" Target="https://podminky.urs.cz/item/CS_URS_2023_02/941211811" TargetMode="External" /><Relationship Id="rId113" Type="http://schemas.openxmlformats.org/officeDocument/2006/relationships/hyperlink" Target="https://podminky.urs.cz/item/CS_URS_2023_02/943211111" TargetMode="External" /><Relationship Id="rId114" Type="http://schemas.openxmlformats.org/officeDocument/2006/relationships/hyperlink" Target="https://podminky.urs.cz/item/CS_URS_2023_02/943211119" TargetMode="External" /><Relationship Id="rId115" Type="http://schemas.openxmlformats.org/officeDocument/2006/relationships/hyperlink" Target="https://podminky.urs.cz/item/CS_URS_2023_02/943211211" TargetMode="External" /><Relationship Id="rId116" Type="http://schemas.openxmlformats.org/officeDocument/2006/relationships/hyperlink" Target="https://podminky.urs.cz/item/CS_URS_2023_02/949101111" TargetMode="External" /><Relationship Id="rId117" Type="http://schemas.openxmlformats.org/officeDocument/2006/relationships/hyperlink" Target="https://podminky.urs.cz/item/CS_URS_2023_02/949101112" TargetMode="External" /><Relationship Id="rId118" Type="http://schemas.openxmlformats.org/officeDocument/2006/relationships/hyperlink" Target="https://podminky.urs.cz/item/CS_URS_2023_02/997002611" TargetMode="External" /><Relationship Id="rId119" Type="http://schemas.openxmlformats.org/officeDocument/2006/relationships/hyperlink" Target="https://podminky.urs.cz/item/CS_URS_2023_02/997013509" TargetMode="External" /><Relationship Id="rId120" Type="http://schemas.openxmlformats.org/officeDocument/2006/relationships/hyperlink" Target="https://podminky.urs.cz/item/CS_URS_2023_01/712771401" TargetMode="External" /><Relationship Id="rId121" Type="http://schemas.openxmlformats.org/officeDocument/2006/relationships/hyperlink" Target="https://podminky.urs.cz/item/CS_URS_2023_01/998712102" TargetMode="External" /><Relationship Id="rId122" Type="http://schemas.openxmlformats.org/officeDocument/2006/relationships/hyperlink" Target="https://podminky.urs.cz/item/CS_URS_2023_02/763111316" TargetMode="External" /><Relationship Id="rId123" Type="http://schemas.openxmlformats.org/officeDocument/2006/relationships/hyperlink" Target="https://podminky.urs.cz/item/CS_URS_2023_02/763111336" TargetMode="External" /><Relationship Id="rId124" Type="http://schemas.openxmlformats.org/officeDocument/2006/relationships/hyperlink" Target="https://podminky.urs.cz/item/CS_URS_2023_02/763111717" TargetMode="External" /><Relationship Id="rId125" Type="http://schemas.openxmlformats.org/officeDocument/2006/relationships/hyperlink" Target="https://podminky.urs.cz/item/CS_URS_2023_02/763111724" TargetMode="External" /><Relationship Id="rId126" Type="http://schemas.openxmlformats.org/officeDocument/2006/relationships/hyperlink" Target="https://podminky.urs.cz/item/CS_URS_2023_02/763111771" TargetMode="External" /><Relationship Id="rId127" Type="http://schemas.openxmlformats.org/officeDocument/2006/relationships/hyperlink" Target="https://podminky.urs.cz/item/CS_URS_2023_02/7631214PC" TargetMode="External" /><Relationship Id="rId128" Type="http://schemas.openxmlformats.org/officeDocument/2006/relationships/hyperlink" Target="https://podminky.urs.cz/item/CS_URS_2023_02/763121714" TargetMode="External" /><Relationship Id="rId129" Type="http://schemas.openxmlformats.org/officeDocument/2006/relationships/hyperlink" Target="https://podminky.urs.cz/item/CS_URS_2023_02/763121761" TargetMode="External" /><Relationship Id="rId130" Type="http://schemas.openxmlformats.org/officeDocument/2006/relationships/hyperlink" Target="https://podminky.urs.cz/item/CS_URS_2023_02/763131531" TargetMode="External" /><Relationship Id="rId131" Type="http://schemas.openxmlformats.org/officeDocument/2006/relationships/hyperlink" Target="https://podminky.urs.cz/item/CS_URS_2023_02/763131557" TargetMode="External" /><Relationship Id="rId132" Type="http://schemas.openxmlformats.org/officeDocument/2006/relationships/hyperlink" Target="https://podminky.urs.cz/item/CS_URS_2023_02/7631315PC" TargetMode="External" /><Relationship Id="rId133" Type="http://schemas.openxmlformats.org/officeDocument/2006/relationships/hyperlink" Target="https://podminky.urs.cz/item/CS_URS_2023_02/763131714" TargetMode="External" /><Relationship Id="rId134" Type="http://schemas.openxmlformats.org/officeDocument/2006/relationships/hyperlink" Target="https://podminky.urs.cz/item/CS_URS_2023_02/763131751" TargetMode="External" /><Relationship Id="rId135" Type="http://schemas.openxmlformats.org/officeDocument/2006/relationships/hyperlink" Target="https://podminky.urs.cz/item/CS_URS_2023_02/763131771" TargetMode="External" /><Relationship Id="rId136" Type="http://schemas.openxmlformats.org/officeDocument/2006/relationships/hyperlink" Target="https://podminky.urs.cz/item/CS_URS_2023_02/763161721" TargetMode="External" /><Relationship Id="rId137" Type="http://schemas.openxmlformats.org/officeDocument/2006/relationships/hyperlink" Target="https://podminky.urs.cz/item/CS_URS_2023_02/763161741" TargetMode="External" /><Relationship Id="rId138" Type="http://schemas.openxmlformats.org/officeDocument/2006/relationships/hyperlink" Target="https://podminky.urs.cz/item/CS_URS_2023_02/763181311" TargetMode="External" /><Relationship Id="rId139" Type="http://schemas.openxmlformats.org/officeDocument/2006/relationships/hyperlink" Target="https://podminky.urs.cz/item/CS_URS_2023_02/763412113" TargetMode="External" /><Relationship Id="rId140" Type="http://schemas.openxmlformats.org/officeDocument/2006/relationships/hyperlink" Target="https://podminky.urs.cz/item/CS_URS_2023_02/763412122" TargetMode="External" /><Relationship Id="rId141" Type="http://schemas.openxmlformats.org/officeDocument/2006/relationships/hyperlink" Target="https://podminky.urs.cz/item/CS_URS_2023_02/763751811" TargetMode="External" /><Relationship Id="rId142" Type="http://schemas.openxmlformats.org/officeDocument/2006/relationships/hyperlink" Target="https://podminky.urs.cz/item/CS_URS_2023_02/998763302" TargetMode="External" /><Relationship Id="rId143" Type="http://schemas.openxmlformats.org/officeDocument/2006/relationships/hyperlink" Target="https://podminky.urs.cz/item/CS_URS_2023_02/764021401" TargetMode="External" /><Relationship Id="rId144" Type="http://schemas.openxmlformats.org/officeDocument/2006/relationships/hyperlink" Target="https://podminky.urs.cz/item/CS_URS_2023_01/764211435" TargetMode="External" /><Relationship Id="rId145" Type="http://schemas.openxmlformats.org/officeDocument/2006/relationships/hyperlink" Target="https://podminky.urs.cz/item/CS_URS_2023_01/764211443" TargetMode="External" /><Relationship Id="rId146" Type="http://schemas.openxmlformats.org/officeDocument/2006/relationships/hyperlink" Target="https://podminky.urs.cz/item/CS_URS_2023_01/764214404" TargetMode="External" /><Relationship Id="rId147" Type="http://schemas.openxmlformats.org/officeDocument/2006/relationships/hyperlink" Target="https://podminky.urs.cz/item/CS_URS_2023_01/764216404" TargetMode="External" /><Relationship Id="rId148" Type="http://schemas.openxmlformats.org/officeDocument/2006/relationships/hyperlink" Target="https://podminky.urs.cz/item/CS_URS_2023_01/764311413" TargetMode="External" /><Relationship Id="rId149" Type="http://schemas.openxmlformats.org/officeDocument/2006/relationships/hyperlink" Target="https://podminky.urs.cz/item/CS_URS_2023_01/764311417" TargetMode="External" /><Relationship Id="rId150" Type="http://schemas.openxmlformats.org/officeDocument/2006/relationships/hyperlink" Target="https://podminky.urs.cz/item/CS_URS_2023_01/764511403" TargetMode="External" /><Relationship Id="rId151" Type="http://schemas.openxmlformats.org/officeDocument/2006/relationships/hyperlink" Target="https://podminky.urs.cz/item/CS_URS_2023_01/764511404" TargetMode="External" /><Relationship Id="rId152" Type="http://schemas.openxmlformats.org/officeDocument/2006/relationships/hyperlink" Target="https://podminky.urs.cz/item/CS_URS_2023_01/764518421" TargetMode="External" /><Relationship Id="rId153" Type="http://schemas.openxmlformats.org/officeDocument/2006/relationships/hyperlink" Target="https://podminky.urs.cz/item/CS_URS_2023_01/764518422" TargetMode="External" /><Relationship Id="rId154" Type="http://schemas.openxmlformats.org/officeDocument/2006/relationships/hyperlink" Target="https://podminky.urs.cz/item/CS_URS_2023_02/998764102" TargetMode="External" /><Relationship Id="rId155" Type="http://schemas.openxmlformats.org/officeDocument/2006/relationships/hyperlink" Target="https://podminky.urs.cz/item/CS_URS_2023_02/766622115" TargetMode="External" /><Relationship Id="rId156" Type="http://schemas.openxmlformats.org/officeDocument/2006/relationships/hyperlink" Target="https://podminky.urs.cz/item/CS_URS_2023_02/766671001." TargetMode="External" /><Relationship Id="rId157" Type="http://schemas.openxmlformats.org/officeDocument/2006/relationships/hyperlink" Target="https://podminky.urs.cz/item/CS_URS_2023_02/766694116" TargetMode="External" /><Relationship Id="rId158" Type="http://schemas.openxmlformats.org/officeDocument/2006/relationships/hyperlink" Target="https://podminky.urs.cz/item/CS_URS_2023_01/998766102" TargetMode="External" /><Relationship Id="rId159" Type="http://schemas.openxmlformats.org/officeDocument/2006/relationships/hyperlink" Target="https://podminky.urs.cz/item/CS_URS_2023_02/767531111" TargetMode="External" /><Relationship Id="rId160" Type="http://schemas.openxmlformats.org/officeDocument/2006/relationships/hyperlink" Target="https://podminky.urs.cz/item/CS_URS_2023_01/998767102" TargetMode="External" /><Relationship Id="rId161" Type="http://schemas.openxmlformats.org/officeDocument/2006/relationships/hyperlink" Target="https://podminky.urs.cz/item/CS_URS_2023_02/772-25-1" TargetMode="External" /><Relationship Id="rId162" Type="http://schemas.openxmlformats.org/officeDocument/2006/relationships/hyperlink" Target="https://podminky.urs.cz/item/CS_URS_2023_02/775530002." TargetMode="External" /><Relationship Id="rId163" Type="http://schemas.openxmlformats.org/officeDocument/2006/relationships/hyperlink" Target="https://podminky.urs.cz/item/CS_URS_2023_02/998775102" TargetMode="External" /><Relationship Id="rId164" Type="http://schemas.openxmlformats.org/officeDocument/2006/relationships/hyperlink" Target="https://podminky.urs.cz/item/CS_URS_2023_02/777611101.SKA.001" TargetMode="External" /><Relationship Id="rId165" Type="http://schemas.openxmlformats.org/officeDocument/2006/relationships/hyperlink" Target="https://podminky.urs.cz/item/CS_URS_2023_02/998777102" TargetMode="External" /><Relationship Id="rId166" Type="http://schemas.openxmlformats.org/officeDocument/2006/relationships/hyperlink" Target="https://podminky.urs.cz/item/CS_URS_2023_02/781111011" TargetMode="External" /><Relationship Id="rId167" Type="http://schemas.openxmlformats.org/officeDocument/2006/relationships/hyperlink" Target="https://podminky.urs.cz/item/CS_URS_2023_02/781131112" TargetMode="External" /><Relationship Id="rId168" Type="http://schemas.openxmlformats.org/officeDocument/2006/relationships/hyperlink" Target="https://podminky.urs.cz/item/CS_URS_2023_02/781151031" TargetMode="External" /><Relationship Id="rId169" Type="http://schemas.openxmlformats.org/officeDocument/2006/relationships/hyperlink" Target="https://podminky.urs.cz/item/CS_URS_2023_02/781474111" TargetMode="External" /><Relationship Id="rId170" Type="http://schemas.openxmlformats.org/officeDocument/2006/relationships/hyperlink" Target="https://podminky.urs.cz/item/CS_URS_2023_02/781477111" TargetMode="External" /><Relationship Id="rId171" Type="http://schemas.openxmlformats.org/officeDocument/2006/relationships/hyperlink" Target="https://podminky.urs.cz/item/CS_URS_2023_02/781494511" TargetMode="External" /><Relationship Id="rId172" Type="http://schemas.openxmlformats.org/officeDocument/2006/relationships/hyperlink" Target="https://podminky.urs.cz/item/CS_URS_2023_02/781495115" TargetMode="External" /><Relationship Id="rId173" Type="http://schemas.openxmlformats.org/officeDocument/2006/relationships/hyperlink" Target="https://podminky.urs.cz/item/CS_URS_2023_02/781495211" TargetMode="External" /><Relationship Id="rId174" Type="http://schemas.openxmlformats.org/officeDocument/2006/relationships/hyperlink" Target="https://podminky.urs.cz/item/CS_URS_2023_02/998781102" TargetMode="External" /><Relationship Id="rId175" Type="http://schemas.openxmlformats.org/officeDocument/2006/relationships/hyperlink" Target="https://podminky.urs.cz/item/CS_URS_2023_02/783201403" TargetMode="External" /><Relationship Id="rId176" Type="http://schemas.openxmlformats.org/officeDocument/2006/relationships/hyperlink" Target="https://podminky.urs.cz/item/CS_URS_2023_02/783213021" TargetMode="External" /><Relationship Id="rId177" Type="http://schemas.openxmlformats.org/officeDocument/2006/relationships/hyperlink" Target="https://podminky.urs.cz/item/CS_URS_2023_02/783218111" TargetMode="External" /><Relationship Id="rId178" Type="http://schemas.openxmlformats.org/officeDocument/2006/relationships/hyperlink" Target="https://podminky.urs.cz/item/CS_URS_2023_02/783314101" TargetMode="External" /><Relationship Id="rId179" Type="http://schemas.openxmlformats.org/officeDocument/2006/relationships/hyperlink" Target="https://podminky.urs.cz/item/CS_URS_2023_02/783801403" TargetMode="External" /><Relationship Id="rId180" Type="http://schemas.openxmlformats.org/officeDocument/2006/relationships/hyperlink" Target="https://podminky.urs.cz/item/CS_URS_2023_02/783827123" TargetMode="External" /><Relationship Id="rId181" Type="http://schemas.openxmlformats.org/officeDocument/2006/relationships/hyperlink" Target="https://podminky.urs.cz/item/CS_URS_2023_02/783827129" TargetMode="External" /><Relationship Id="rId1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MR2023-1306(1)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Stavební úpravy objektu klubovny II verze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 xml:space="preserve">p.č.st5 K.ú Klášterní Hradisko 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20. 7. 2023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Junák -český skaut,4 středisko Mjr K. Haase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 xml:space="preserve"> 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M. Radova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ROUND(SUM(AG55:AG60),2)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ROUND(SUM(AS55:AS60),2)</f>
        <v>0</v>
      </c>
      <c r="AT54" s="110">
        <f>ROUND(SUM(AV54:AW54),2)</f>
        <v>0</v>
      </c>
      <c r="AU54" s="111">
        <f>ROUND(SUM(AU55:AU60),5)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ROUND(SUM(AZ55:AZ60),2)</f>
        <v>0</v>
      </c>
      <c r="BA54" s="110">
        <f>ROUND(SUM(BA55:BA60),2)</f>
        <v>0</v>
      </c>
      <c r="BB54" s="110">
        <f>ROUND(SUM(BB55:BB60),2)</f>
        <v>0</v>
      </c>
      <c r="BC54" s="110">
        <f>ROUND(SUM(BC55:BC60),2)</f>
        <v>0</v>
      </c>
      <c r="BD54" s="112">
        <f>ROUND(SUM(BD55:BD60),2)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37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'MR 2023-1306-1 - D.1.1 -D...'!J30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'MR 2023-1306-1 - D.1.1 -D...'!P113</f>
        <v>0</v>
      </c>
      <c r="AV55" s="124">
        <f>'MR 2023-1306-1 - D.1.1 -D...'!J33</f>
        <v>0</v>
      </c>
      <c r="AW55" s="124">
        <f>'MR 2023-1306-1 - D.1.1 -D...'!J34</f>
        <v>0</v>
      </c>
      <c r="AX55" s="124">
        <f>'MR 2023-1306-1 - D.1.1 -D...'!J35</f>
        <v>0</v>
      </c>
      <c r="AY55" s="124">
        <f>'MR 2023-1306-1 - D.1.1 -D...'!J36</f>
        <v>0</v>
      </c>
      <c r="AZ55" s="124">
        <f>'MR 2023-1306-1 - D.1.1 -D...'!F33</f>
        <v>0</v>
      </c>
      <c r="BA55" s="124">
        <f>'MR 2023-1306-1 - D.1.1 -D...'!F34</f>
        <v>0</v>
      </c>
      <c r="BB55" s="124">
        <f>'MR 2023-1306-1 - D.1.1 -D...'!F35</f>
        <v>0</v>
      </c>
      <c r="BC55" s="124">
        <f>'MR 2023-1306-1 - D.1.1 -D...'!F36</f>
        <v>0</v>
      </c>
      <c r="BD55" s="126">
        <f>'MR 2023-1306-1 - D.1.1 -D...'!F37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86</v>
      </c>
      <c r="E56" s="118"/>
      <c r="F56" s="118"/>
      <c r="G56" s="118"/>
      <c r="H56" s="118"/>
      <c r="I56" s="119"/>
      <c r="J56" s="118" t="s">
        <v>89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'1 - D1.4.1. ZTI'!J30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'1 - D1.4.1. ZTI'!P87</f>
        <v>0</v>
      </c>
      <c r="AV56" s="124">
        <f>'1 - D1.4.1. ZTI'!J33</f>
        <v>0</v>
      </c>
      <c r="AW56" s="124">
        <f>'1 - D1.4.1. ZTI'!J34</f>
        <v>0</v>
      </c>
      <c r="AX56" s="124">
        <f>'1 - D1.4.1. ZTI'!J35</f>
        <v>0</v>
      </c>
      <c r="AY56" s="124">
        <f>'1 - D1.4.1. ZTI'!J36</f>
        <v>0</v>
      </c>
      <c r="AZ56" s="124">
        <f>'1 - D1.4.1. ZTI'!F33</f>
        <v>0</v>
      </c>
      <c r="BA56" s="124">
        <f>'1 - D1.4.1. ZTI'!F34</f>
        <v>0</v>
      </c>
      <c r="BB56" s="124">
        <f>'1 - D1.4.1. ZTI'!F35</f>
        <v>0</v>
      </c>
      <c r="BC56" s="124">
        <f>'1 - D1.4.1. ZTI'!F36</f>
        <v>0</v>
      </c>
      <c r="BD56" s="126">
        <f>'1 - D1.4.1. ZTI'!F37</f>
        <v>0</v>
      </c>
      <c r="BE56" s="7"/>
      <c r="BT56" s="127" t="s">
        <v>86</v>
      </c>
      <c r="BV56" s="127" t="s">
        <v>80</v>
      </c>
      <c r="BW56" s="127" t="s">
        <v>90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88</v>
      </c>
      <c r="E57" s="118"/>
      <c r="F57" s="118"/>
      <c r="G57" s="118"/>
      <c r="H57" s="118"/>
      <c r="I57" s="119"/>
      <c r="J57" s="118" t="s">
        <v>91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'2 - D.1.4.2Vzduchotechnika'!J30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'2 - D.1.4.2Vzduchotechnika'!P81</f>
        <v>0</v>
      </c>
      <c r="AV57" s="124">
        <f>'2 - D.1.4.2Vzduchotechnika'!J33</f>
        <v>0</v>
      </c>
      <c r="AW57" s="124">
        <f>'2 - D.1.4.2Vzduchotechnika'!J34</f>
        <v>0</v>
      </c>
      <c r="AX57" s="124">
        <f>'2 - D.1.4.2Vzduchotechnika'!J35</f>
        <v>0</v>
      </c>
      <c r="AY57" s="124">
        <f>'2 - D.1.4.2Vzduchotechnika'!J36</f>
        <v>0</v>
      </c>
      <c r="AZ57" s="124">
        <f>'2 - D.1.4.2Vzduchotechnika'!F33</f>
        <v>0</v>
      </c>
      <c r="BA57" s="124">
        <f>'2 - D.1.4.2Vzduchotechnika'!F34</f>
        <v>0</v>
      </c>
      <c r="BB57" s="124">
        <f>'2 - D.1.4.2Vzduchotechnika'!F35</f>
        <v>0</v>
      </c>
      <c r="BC57" s="124">
        <f>'2 - D.1.4.2Vzduchotechnika'!F36</f>
        <v>0</v>
      </c>
      <c r="BD57" s="126">
        <f>'2 - D.1.4.2Vzduchotechnika'!F37</f>
        <v>0</v>
      </c>
      <c r="BE57" s="7"/>
      <c r="BT57" s="127" t="s">
        <v>86</v>
      </c>
      <c r="BV57" s="127" t="s">
        <v>80</v>
      </c>
      <c r="BW57" s="127" t="s">
        <v>92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93</v>
      </c>
      <c r="E58" s="118"/>
      <c r="F58" s="118"/>
      <c r="G58" s="118"/>
      <c r="H58" s="118"/>
      <c r="I58" s="119"/>
      <c r="J58" s="118" t="s">
        <v>94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'3 - D1.4.4.b  Vytápění'!J30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'3 - D1.4.4.b  Vytápění'!P85</f>
        <v>0</v>
      </c>
      <c r="AV58" s="124">
        <f>'3 - D1.4.4.b  Vytápění'!J33</f>
        <v>0</v>
      </c>
      <c r="AW58" s="124">
        <f>'3 - D1.4.4.b  Vytápění'!J34</f>
        <v>0</v>
      </c>
      <c r="AX58" s="124">
        <f>'3 - D1.4.4.b  Vytápění'!J35</f>
        <v>0</v>
      </c>
      <c r="AY58" s="124">
        <f>'3 - D1.4.4.b  Vytápění'!J36</f>
        <v>0</v>
      </c>
      <c r="AZ58" s="124">
        <f>'3 - D1.4.4.b  Vytápění'!F33</f>
        <v>0</v>
      </c>
      <c r="BA58" s="124">
        <f>'3 - D1.4.4.b  Vytápění'!F34</f>
        <v>0</v>
      </c>
      <c r="BB58" s="124">
        <f>'3 - D1.4.4.b  Vytápění'!F35</f>
        <v>0</v>
      </c>
      <c r="BC58" s="124">
        <f>'3 - D1.4.4.b  Vytápění'!F36</f>
        <v>0</v>
      </c>
      <c r="BD58" s="126">
        <f>'3 - D1.4.4.b  Vytápění'!F37</f>
        <v>0</v>
      </c>
      <c r="BE58" s="7"/>
      <c r="BT58" s="127" t="s">
        <v>86</v>
      </c>
      <c r="BV58" s="127" t="s">
        <v>80</v>
      </c>
      <c r="BW58" s="127" t="s">
        <v>95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96</v>
      </c>
      <c r="E59" s="118"/>
      <c r="F59" s="118"/>
      <c r="G59" s="118"/>
      <c r="H59" s="118"/>
      <c r="I59" s="119"/>
      <c r="J59" s="118" t="s">
        <v>97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'4 - D1.4.4 Elektroinstalace'!J30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'4 - D1.4.4 Elektroinstalace'!P87</f>
        <v>0</v>
      </c>
      <c r="AV59" s="124">
        <f>'4 - D1.4.4 Elektroinstalace'!J33</f>
        <v>0</v>
      </c>
      <c r="AW59" s="124">
        <f>'4 - D1.4.4 Elektroinstalace'!J34</f>
        <v>0</v>
      </c>
      <c r="AX59" s="124">
        <f>'4 - D1.4.4 Elektroinstalace'!J35</f>
        <v>0</v>
      </c>
      <c r="AY59" s="124">
        <f>'4 - D1.4.4 Elektroinstalace'!J36</f>
        <v>0</v>
      </c>
      <c r="AZ59" s="124">
        <f>'4 - D1.4.4 Elektroinstalace'!F33</f>
        <v>0</v>
      </c>
      <c r="BA59" s="124">
        <f>'4 - D1.4.4 Elektroinstalace'!F34</f>
        <v>0</v>
      </c>
      <c r="BB59" s="124">
        <f>'4 - D1.4.4 Elektroinstalace'!F35</f>
        <v>0</v>
      </c>
      <c r="BC59" s="124">
        <f>'4 - D1.4.4 Elektroinstalace'!F36</f>
        <v>0</v>
      </c>
      <c r="BD59" s="126">
        <f>'4 - D1.4.4 Elektroinstalace'!F37</f>
        <v>0</v>
      </c>
      <c r="BE59" s="7"/>
      <c r="BT59" s="127" t="s">
        <v>86</v>
      </c>
      <c r="BV59" s="127" t="s">
        <v>80</v>
      </c>
      <c r="BW59" s="127" t="s">
        <v>98</v>
      </c>
      <c r="BX59" s="127" t="s">
        <v>5</v>
      </c>
      <c r="CL59" s="127" t="s">
        <v>19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99</v>
      </c>
      <c r="E60" s="118"/>
      <c r="F60" s="118"/>
      <c r="G60" s="118"/>
      <c r="H60" s="118"/>
      <c r="I60" s="119"/>
      <c r="J60" s="118" t="s">
        <v>100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'VRN - Vedlejší  rozpočtov...'!J30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8">
        <v>0</v>
      </c>
      <c r="AT60" s="129">
        <f>ROUND(SUM(AV60:AW60),2)</f>
        <v>0</v>
      </c>
      <c r="AU60" s="130">
        <f>'VRN - Vedlejší  rozpočtov...'!P83</f>
        <v>0</v>
      </c>
      <c r="AV60" s="129">
        <f>'VRN - Vedlejší  rozpočtov...'!J33</f>
        <v>0</v>
      </c>
      <c r="AW60" s="129">
        <f>'VRN - Vedlejší  rozpočtov...'!J34</f>
        <v>0</v>
      </c>
      <c r="AX60" s="129">
        <f>'VRN - Vedlejší  rozpočtov...'!J35</f>
        <v>0</v>
      </c>
      <c r="AY60" s="129">
        <f>'VRN - Vedlejší  rozpočtov...'!J36</f>
        <v>0</v>
      </c>
      <c r="AZ60" s="129">
        <f>'VRN - Vedlejší  rozpočtov...'!F33</f>
        <v>0</v>
      </c>
      <c r="BA60" s="129">
        <f>'VRN - Vedlejší  rozpočtov...'!F34</f>
        <v>0</v>
      </c>
      <c r="BB60" s="129">
        <f>'VRN - Vedlejší  rozpočtov...'!F35</f>
        <v>0</v>
      </c>
      <c r="BC60" s="129">
        <f>'VRN - Vedlejší  rozpočtov...'!F36</f>
        <v>0</v>
      </c>
      <c r="BD60" s="131">
        <f>'VRN - Vedlejší  rozpočtov...'!F37</f>
        <v>0</v>
      </c>
      <c r="BE60" s="7"/>
      <c r="BT60" s="127" t="s">
        <v>86</v>
      </c>
      <c r="BV60" s="127" t="s">
        <v>80</v>
      </c>
      <c r="BW60" s="127" t="s">
        <v>101</v>
      </c>
      <c r="BX60" s="127" t="s">
        <v>5</v>
      </c>
      <c r="CL60" s="127" t="s">
        <v>32</v>
      </c>
      <c r="CM60" s="127" t="s">
        <v>88</v>
      </c>
    </row>
    <row r="61" s="2" customFormat="1" ht="30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8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4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</sheetData>
  <sheetProtection sheet="1" formatColumns="0" formatRows="0" objects="1" scenarios="1" spinCount="100000" saltValue="B0IZ9+eh/MquY2gEk5D66daM5rg9FUXN/+BvEUsk0urht0NwYHalZQgkC/i8kPbUYS6c0jNjhiLH81jP2sp02w==" hashValue="tWy3BBSqVj1ogjDomdVNb5pigvSHBzKgyOpuKKtMhhg3AY234J6ClP5UscWVKJsehkDEFhHDqruEh+0psoAjT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MR 2023-1306-1 - D.1.1 -D...'!C2" display="/"/>
    <hyperlink ref="A56" location="'1 - D1.4.1. ZTI'!C2" display="/"/>
    <hyperlink ref="A57" location="'2 - D.1.4.2Vzduchotechnika'!C2" display="/"/>
    <hyperlink ref="A58" location="'3 - D1.4.4.b  Vytápění'!C2" display="/"/>
    <hyperlink ref="A59" location="'4 - D1.4.4 Elektroinstalace'!C2" display="/"/>
    <hyperlink ref="A60" location="'VRN - Vedlejší  rozpočt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32" t="s">
        <v>102</v>
      </c>
      <c r="BA2" s="132" t="s">
        <v>103</v>
      </c>
      <c r="BB2" s="132" t="s">
        <v>104</v>
      </c>
      <c r="BC2" s="132" t="s">
        <v>105</v>
      </c>
      <c r="BD2" s="132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  <c r="AZ3" s="132" t="s">
        <v>106</v>
      </c>
      <c r="BA3" s="132" t="s">
        <v>107</v>
      </c>
      <c r="BB3" s="132" t="s">
        <v>104</v>
      </c>
      <c r="BC3" s="132" t="s">
        <v>108</v>
      </c>
      <c r="BD3" s="132" t="s">
        <v>88</v>
      </c>
    </row>
    <row r="4" s="1" customFormat="1" ht="24.96" customHeight="1">
      <c r="B4" s="23"/>
      <c r="D4" s="135" t="s">
        <v>109</v>
      </c>
      <c r="L4" s="23"/>
      <c r="M4" s="136" t="s">
        <v>10</v>
      </c>
      <c r="AT4" s="20" t="s">
        <v>4</v>
      </c>
      <c r="AZ4" s="132" t="s">
        <v>110</v>
      </c>
      <c r="BA4" s="132" t="s">
        <v>111</v>
      </c>
      <c r="BB4" s="132" t="s">
        <v>112</v>
      </c>
      <c r="BC4" s="132" t="s">
        <v>113</v>
      </c>
      <c r="BD4" s="132" t="s">
        <v>88</v>
      </c>
    </row>
    <row r="5" s="1" customFormat="1" ht="6.96" customHeight="1">
      <c r="B5" s="23"/>
      <c r="L5" s="23"/>
      <c r="AZ5" s="132" t="s">
        <v>114</v>
      </c>
      <c r="BA5" s="132" t="s">
        <v>115</v>
      </c>
      <c r="BB5" s="132" t="s">
        <v>104</v>
      </c>
      <c r="BC5" s="132" t="s">
        <v>116</v>
      </c>
      <c r="BD5" s="132" t="s">
        <v>88</v>
      </c>
    </row>
    <row r="6" s="1" customFormat="1" ht="12" customHeight="1">
      <c r="B6" s="23"/>
      <c r="D6" s="137" t="s">
        <v>16</v>
      </c>
      <c r="L6" s="23"/>
      <c r="AZ6" s="132" t="s">
        <v>117</v>
      </c>
      <c r="BA6" s="132" t="s">
        <v>32</v>
      </c>
      <c r="BB6" s="132" t="s">
        <v>112</v>
      </c>
      <c r="BC6" s="132" t="s">
        <v>118</v>
      </c>
      <c r="BD6" s="132" t="s">
        <v>88</v>
      </c>
    </row>
    <row r="7" s="1" customFormat="1" ht="16.5" customHeight="1">
      <c r="B7" s="23"/>
      <c r="E7" s="138" t="str">
        <f>'Rekapitulace stavby'!K6</f>
        <v>Stavební úpravy objektu klubovny II verze</v>
      </c>
      <c r="F7" s="137"/>
      <c r="G7" s="137"/>
      <c r="H7" s="137"/>
      <c r="L7" s="23"/>
      <c r="AZ7" s="132" t="s">
        <v>119</v>
      </c>
      <c r="BA7" s="132" t="s">
        <v>120</v>
      </c>
      <c r="BB7" s="132" t="s">
        <v>104</v>
      </c>
      <c r="BC7" s="132" t="s">
        <v>121</v>
      </c>
      <c r="BD7" s="132" t="s">
        <v>88</v>
      </c>
    </row>
    <row r="8" s="2" customFormat="1" ht="12" customHeight="1">
      <c r="A8" s="42"/>
      <c r="B8" s="48"/>
      <c r="C8" s="42"/>
      <c r="D8" s="137" t="s">
        <v>122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123</v>
      </c>
      <c r="BA8" s="132" t="s">
        <v>124</v>
      </c>
      <c r="BB8" s="132" t="s">
        <v>104</v>
      </c>
      <c r="BC8" s="132" t="s">
        <v>125</v>
      </c>
      <c r="BD8" s="132" t="s">
        <v>88</v>
      </c>
    </row>
    <row r="9" s="2" customFormat="1" ht="16.5" customHeight="1">
      <c r="A9" s="42"/>
      <c r="B9" s="48"/>
      <c r="C9" s="42"/>
      <c r="D9" s="42"/>
      <c r="E9" s="140" t="s">
        <v>126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127</v>
      </c>
      <c r="BA9" s="132" t="s">
        <v>128</v>
      </c>
      <c r="BB9" s="132" t="s">
        <v>104</v>
      </c>
      <c r="BC9" s="132" t="s">
        <v>129</v>
      </c>
      <c r="BD9" s="132" t="s">
        <v>88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130</v>
      </c>
      <c r="BA10" s="132" t="s">
        <v>131</v>
      </c>
      <c r="BB10" s="132" t="s">
        <v>112</v>
      </c>
      <c r="BC10" s="132" t="s">
        <v>132</v>
      </c>
      <c r="BD10" s="132" t="s">
        <v>88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86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133</v>
      </c>
      <c r="BA11" s="132" t="s">
        <v>134</v>
      </c>
      <c r="BB11" s="132" t="s">
        <v>112</v>
      </c>
      <c r="BC11" s="132" t="s">
        <v>135</v>
      </c>
      <c r="BD11" s="132" t="s">
        <v>93</v>
      </c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20. 7. 2023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136</v>
      </c>
      <c r="BA12" s="132" t="s">
        <v>137</v>
      </c>
      <c r="BB12" s="132" t="s">
        <v>112</v>
      </c>
      <c r="BC12" s="132" t="s">
        <v>138</v>
      </c>
      <c r="BD12" s="132" t="s">
        <v>88</v>
      </c>
    </row>
    <row r="13" s="2" customFormat="1" ht="21.84" customHeight="1">
      <c r="A13" s="42"/>
      <c r="B13" s="48"/>
      <c r="C13" s="42"/>
      <c r="D13" s="143" t="s">
        <v>26</v>
      </c>
      <c r="E13" s="42"/>
      <c r="F13" s="144" t="s">
        <v>27</v>
      </c>
      <c r="G13" s="42"/>
      <c r="H13" s="42"/>
      <c r="I13" s="143" t="s">
        <v>28</v>
      </c>
      <c r="J13" s="144" t="s">
        <v>29</v>
      </c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139</v>
      </c>
      <c r="BA13" s="132" t="s">
        <v>140</v>
      </c>
      <c r="BB13" s="132" t="s">
        <v>112</v>
      </c>
      <c r="BC13" s="132" t="s">
        <v>141</v>
      </c>
      <c r="BD13" s="132" t="s">
        <v>88</v>
      </c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142</v>
      </c>
      <c r="BA14" s="132" t="s">
        <v>143</v>
      </c>
      <c r="BB14" s="132" t="s">
        <v>112</v>
      </c>
      <c r="BC14" s="132" t="s">
        <v>144</v>
      </c>
      <c r="BD14" s="132" t="s">
        <v>88</v>
      </c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145</v>
      </c>
      <c r="BA15" s="132" t="s">
        <v>146</v>
      </c>
      <c r="BB15" s="132" t="s">
        <v>104</v>
      </c>
      <c r="BC15" s="132" t="s">
        <v>147</v>
      </c>
      <c r="BD15" s="132" t="s">
        <v>88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148</v>
      </c>
      <c r="BA16" s="132" t="s">
        <v>149</v>
      </c>
      <c r="BB16" s="132" t="s">
        <v>112</v>
      </c>
      <c r="BC16" s="132" t="s">
        <v>150</v>
      </c>
      <c r="BD16" s="132" t="s">
        <v>88</v>
      </c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151</v>
      </c>
      <c r="BA17" s="132" t="s">
        <v>152</v>
      </c>
      <c r="BB17" s="132" t="s">
        <v>104</v>
      </c>
      <c r="BC17" s="132" t="s">
        <v>153</v>
      </c>
      <c r="BD17" s="132" t="s">
        <v>88</v>
      </c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154</v>
      </c>
      <c r="BA18" s="132" t="s">
        <v>155</v>
      </c>
      <c r="BB18" s="132" t="s">
        <v>104</v>
      </c>
      <c r="BC18" s="132" t="s">
        <v>156</v>
      </c>
      <c r="BD18" s="132" t="s">
        <v>88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9"/>
      <c r="E29" s="149"/>
      <c r="F29" s="149"/>
      <c r="G29" s="149"/>
      <c r="H29" s="149"/>
      <c r="I29" s="149"/>
      <c r="J29" s="149"/>
      <c r="K29" s="149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0" t="s">
        <v>44</v>
      </c>
      <c r="E30" s="42"/>
      <c r="F30" s="42"/>
      <c r="G30" s="42"/>
      <c r="H30" s="42"/>
      <c r="I30" s="42"/>
      <c r="J30" s="151">
        <f>ROUND(J113,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9"/>
      <c r="E31" s="149"/>
      <c r="F31" s="149"/>
      <c r="G31" s="149"/>
      <c r="H31" s="149"/>
      <c r="I31" s="149"/>
      <c r="J31" s="149"/>
      <c r="K31" s="149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2" t="s">
        <v>46</v>
      </c>
      <c r="G32" s="42"/>
      <c r="H32" s="42"/>
      <c r="I32" s="152" t="s">
        <v>45</v>
      </c>
      <c r="J32" s="152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3" t="s">
        <v>48</v>
      </c>
      <c r="E33" s="137" t="s">
        <v>49</v>
      </c>
      <c r="F33" s="154">
        <f>ROUND((SUM(BE113:BE2801)),  2)</f>
        <v>0</v>
      </c>
      <c r="G33" s="42"/>
      <c r="H33" s="42"/>
      <c r="I33" s="155">
        <v>0.20999999999999999</v>
      </c>
      <c r="J33" s="154">
        <f>ROUND(((SUM(BE113:BE2801))*I33),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4">
        <f>ROUND((SUM(BF113:BF2801)),  2)</f>
        <v>0</v>
      </c>
      <c r="G34" s="42"/>
      <c r="H34" s="42"/>
      <c r="I34" s="155">
        <v>0.14999999999999999</v>
      </c>
      <c r="J34" s="154">
        <f>ROUND(((SUM(BF113:BF2801))*I34),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4">
        <f>ROUND((SUM(BG113:BG2801)),  2)</f>
        <v>0</v>
      </c>
      <c r="G35" s="42"/>
      <c r="H35" s="42"/>
      <c r="I35" s="155">
        <v>0.20999999999999999</v>
      </c>
      <c r="J35" s="154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4">
        <f>ROUND((SUM(BH113:BH2801)),  2)</f>
        <v>0</v>
      </c>
      <c r="G36" s="42"/>
      <c r="H36" s="42"/>
      <c r="I36" s="155">
        <v>0.14999999999999999</v>
      </c>
      <c r="J36" s="154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4">
        <f>ROUND((SUM(BI113:BI2801)),  2)</f>
        <v>0</v>
      </c>
      <c r="G37" s="42"/>
      <c r="H37" s="42"/>
      <c r="I37" s="155">
        <v>0</v>
      </c>
      <c r="J37" s="154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157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7" t="str">
        <f>E7</f>
        <v>Stavební úpravy objektu klubovny II verze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MR 2023-1306-1 - D.1.1 -D1.2. Rekonstrukce skautské klubovny Hradisko ,Černá cesta 69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 xml:space="preserve">p.č.st5 K.ú Klášterní Hradisko </v>
      </c>
      <c r="G52" s="44"/>
      <c r="H52" s="44"/>
      <c r="I52" s="35" t="s">
        <v>24</v>
      </c>
      <c r="J52" s="76" t="str">
        <f>IF(J12="","",J12)</f>
        <v>20. 7. 2023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Junák -český skaut,4 středisko Mjr K. Haase</v>
      </c>
      <c r="G54" s="44"/>
      <c r="H54" s="44"/>
      <c r="I54" s="35" t="s">
        <v>37</v>
      </c>
      <c r="J54" s="40" t="str">
        <f>E21</f>
        <v xml:space="preserve"> 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Radova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8" t="s">
        <v>158</v>
      </c>
      <c r="D57" s="169"/>
      <c r="E57" s="169"/>
      <c r="F57" s="169"/>
      <c r="G57" s="169"/>
      <c r="H57" s="169"/>
      <c r="I57" s="169"/>
      <c r="J57" s="170" t="s">
        <v>159</v>
      </c>
      <c r="K57" s="169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1" t="s">
        <v>76</v>
      </c>
      <c r="D59" s="44"/>
      <c r="E59" s="44"/>
      <c r="F59" s="44"/>
      <c r="G59" s="44"/>
      <c r="H59" s="44"/>
      <c r="I59" s="44"/>
      <c r="J59" s="106">
        <f>J113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160</v>
      </c>
    </row>
    <row r="60" s="9" customFormat="1" ht="24.96" customHeight="1">
      <c r="A60" s="9"/>
      <c r="B60" s="172"/>
      <c r="C60" s="173"/>
      <c r="D60" s="174" t="s">
        <v>161</v>
      </c>
      <c r="E60" s="175"/>
      <c r="F60" s="175"/>
      <c r="G60" s="175"/>
      <c r="H60" s="175"/>
      <c r="I60" s="175"/>
      <c r="J60" s="176">
        <f>J114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162</v>
      </c>
      <c r="E61" s="181"/>
      <c r="F61" s="181"/>
      <c r="G61" s="181"/>
      <c r="H61" s="181"/>
      <c r="I61" s="181"/>
      <c r="J61" s="182">
        <f>J115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163</v>
      </c>
      <c r="E62" s="181"/>
      <c r="F62" s="181"/>
      <c r="G62" s="181"/>
      <c r="H62" s="181"/>
      <c r="I62" s="181"/>
      <c r="J62" s="182">
        <f>J182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164</v>
      </c>
      <c r="E63" s="181"/>
      <c r="F63" s="181"/>
      <c r="G63" s="181"/>
      <c r="H63" s="181"/>
      <c r="I63" s="181"/>
      <c r="J63" s="182">
        <f>J337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165</v>
      </c>
      <c r="E64" s="181"/>
      <c r="F64" s="181"/>
      <c r="G64" s="181"/>
      <c r="H64" s="181"/>
      <c r="I64" s="181"/>
      <c r="J64" s="182">
        <f>J381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166</v>
      </c>
      <c r="E65" s="181"/>
      <c r="F65" s="181"/>
      <c r="G65" s="181"/>
      <c r="H65" s="181"/>
      <c r="I65" s="181"/>
      <c r="J65" s="182">
        <f>J498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167</v>
      </c>
      <c r="E66" s="181"/>
      <c r="F66" s="181"/>
      <c r="G66" s="181"/>
      <c r="H66" s="181"/>
      <c r="I66" s="181"/>
      <c r="J66" s="182">
        <f>J588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168</v>
      </c>
      <c r="E67" s="181"/>
      <c r="F67" s="181"/>
      <c r="G67" s="181"/>
      <c r="H67" s="181"/>
      <c r="I67" s="181"/>
      <c r="J67" s="182">
        <f>J710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J711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8"/>
      <c r="C69" s="179"/>
      <c r="D69" s="180" t="s">
        <v>170</v>
      </c>
      <c r="E69" s="181"/>
      <c r="F69" s="181"/>
      <c r="G69" s="181"/>
      <c r="H69" s="181"/>
      <c r="I69" s="181"/>
      <c r="J69" s="182">
        <f>J959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78"/>
      <c r="C70" s="179"/>
      <c r="D70" s="180" t="s">
        <v>171</v>
      </c>
      <c r="E70" s="181"/>
      <c r="F70" s="181"/>
      <c r="G70" s="181"/>
      <c r="H70" s="181"/>
      <c r="I70" s="181"/>
      <c r="J70" s="182">
        <f>J1140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78"/>
      <c r="C71" s="179"/>
      <c r="D71" s="180" t="s">
        <v>172</v>
      </c>
      <c r="E71" s="181"/>
      <c r="F71" s="181"/>
      <c r="G71" s="181"/>
      <c r="H71" s="181"/>
      <c r="I71" s="181"/>
      <c r="J71" s="182">
        <f>J1159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78"/>
      <c r="C72" s="179"/>
      <c r="D72" s="180" t="s">
        <v>173</v>
      </c>
      <c r="E72" s="181"/>
      <c r="F72" s="181"/>
      <c r="G72" s="181"/>
      <c r="H72" s="181"/>
      <c r="I72" s="181"/>
      <c r="J72" s="182">
        <f>J1511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8"/>
      <c r="C73" s="179"/>
      <c r="D73" s="180" t="s">
        <v>174</v>
      </c>
      <c r="E73" s="181"/>
      <c r="F73" s="181"/>
      <c r="G73" s="181"/>
      <c r="H73" s="181"/>
      <c r="I73" s="181"/>
      <c r="J73" s="182">
        <f>J1585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8"/>
      <c r="C74" s="179"/>
      <c r="D74" s="180" t="s">
        <v>175</v>
      </c>
      <c r="E74" s="181"/>
      <c r="F74" s="181"/>
      <c r="G74" s="181"/>
      <c r="H74" s="181"/>
      <c r="I74" s="181"/>
      <c r="J74" s="182">
        <f>J1639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176</v>
      </c>
      <c r="E75" s="181"/>
      <c r="F75" s="181"/>
      <c r="G75" s="181"/>
      <c r="H75" s="181"/>
      <c r="I75" s="181"/>
      <c r="J75" s="182">
        <f>J1685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177</v>
      </c>
      <c r="E76" s="181"/>
      <c r="F76" s="181"/>
      <c r="G76" s="181"/>
      <c r="H76" s="181"/>
      <c r="I76" s="181"/>
      <c r="J76" s="182">
        <f>J1714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2"/>
      <c r="C77" s="173"/>
      <c r="D77" s="174" t="s">
        <v>178</v>
      </c>
      <c r="E77" s="175"/>
      <c r="F77" s="175"/>
      <c r="G77" s="175"/>
      <c r="H77" s="175"/>
      <c r="I77" s="175"/>
      <c r="J77" s="176">
        <f>J1716</f>
        <v>0</v>
      </c>
      <c r="K77" s="173"/>
      <c r="L77" s="177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8"/>
      <c r="C78" s="179"/>
      <c r="D78" s="180" t="s">
        <v>179</v>
      </c>
      <c r="E78" s="181"/>
      <c r="F78" s="181"/>
      <c r="G78" s="181"/>
      <c r="H78" s="181"/>
      <c r="I78" s="181"/>
      <c r="J78" s="182">
        <f>J1717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8"/>
      <c r="C79" s="179"/>
      <c r="D79" s="180" t="s">
        <v>180</v>
      </c>
      <c r="E79" s="181"/>
      <c r="F79" s="181"/>
      <c r="G79" s="181"/>
      <c r="H79" s="181"/>
      <c r="I79" s="181"/>
      <c r="J79" s="182">
        <f>J1743</f>
        <v>0</v>
      </c>
      <c r="K79" s="179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8"/>
      <c r="C80" s="179"/>
      <c r="D80" s="180" t="s">
        <v>181</v>
      </c>
      <c r="E80" s="181"/>
      <c r="F80" s="181"/>
      <c r="G80" s="181"/>
      <c r="H80" s="181"/>
      <c r="I80" s="181"/>
      <c r="J80" s="182">
        <f>J1754</f>
        <v>0</v>
      </c>
      <c r="K80" s="179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8"/>
      <c r="C81" s="179"/>
      <c r="D81" s="180" t="s">
        <v>182</v>
      </c>
      <c r="E81" s="181"/>
      <c r="F81" s="181"/>
      <c r="G81" s="181"/>
      <c r="H81" s="181"/>
      <c r="I81" s="181"/>
      <c r="J81" s="182">
        <f>J1808</f>
        <v>0</v>
      </c>
      <c r="K81" s="179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8"/>
      <c r="C82" s="179"/>
      <c r="D82" s="180" t="s">
        <v>183</v>
      </c>
      <c r="E82" s="181"/>
      <c r="F82" s="181"/>
      <c r="G82" s="181"/>
      <c r="H82" s="181"/>
      <c r="I82" s="181"/>
      <c r="J82" s="182">
        <f>J1814</f>
        <v>0</v>
      </c>
      <c r="K82" s="179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8"/>
      <c r="C83" s="179"/>
      <c r="D83" s="180" t="s">
        <v>184</v>
      </c>
      <c r="E83" s="181"/>
      <c r="F83" s="181"/>
      <c r="G83" s="181"/>
      <c r="H83" s="181"/>
      <c r="I83" s="181"/>
      <c r="J83" s="182">
        <f>J1994</f>
        <v>0</v>
      </c>
      <c r="K83" s="179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8"/>
      <c r="C84" s="179"/>
      <c r="D84" s="180" t="s">
        <v>185</v>
      </c>
      <c r="E84" s="181"/>
      <c r="F84" s="181"/>
      <c r="G84" s="181"/>
      <c r="H84" s="181"/>
      <c r="I84" s="181"/>
      <c r="J84" s="182">
        <f>J2116</f>
        <v>0</v>
      </c>
      <c r="K84" s="179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8"/>
      <c r="C85" s="179"/>
      <c r="D85" s="180" t="s">
        <v>186</v>
      </c>
      <c r="E85" s="181"/>
      <c r="F85" s="181"/>
      <c r="G85" s="181"/>
      <c r="H85" s="181"/>
      <c r="I85" s="181"/>
      <c r="J85" s="182">
        <f>J2177</f>
        <v>0</v>
      </c>
      <c r="K85" s="179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8"/>
      <c r="C86" s="179"/>
      <c r="D86" s="180" t="s">
        <v>187</v>
      </c>
      <c r="E86" s="181"/>
      <c r="F86" s="181"/>
      <c r="G86" s="181"/>
      <c r="H86" s="181"/>
      <c r="I86" s="181"/>
      <c r="J86" s="182">
        <f>J2268</f>
        <v>0</v>
      </c>
      <c r="K86" s="179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8"/>
      <c r="C87" s="179"/>
      <c r="D87" s="180" t="s">
        <v>188</v>
      </c>
      <c r="E87" s="181"/>
      <c r="F87" s="181"/>
      <c r="G87" s="181"/>
      <c r="H87" s="181"/>
      <c r="I87" s="181"/>
      <c r="J87" s="182">
        <f>J2543</f>
        <v>0</v>
      </c>
      <c r="K87" s="179"/>
      <c r="L87" s="183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8"/>
      <c r="C88" s="179"/>
      <c r="D88" s="180" t="s">
        <v>189</v>
      </c>
      <c r="E88" s="181"/>
      <c r="F88" s="181"/>
      <c r="G88" s="181"/>
      <c r="H88" s="181"/>
      <c r="I88" s="181"/>
      <c r="J88" s="182">
        <f>J2554</f>
        <v>0</v>
      </c>
      <c r="K88" s="179"/>
      <c r="L88" s="183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8"/>
      <c r="C89" s="179"/>
      <c r="D89" s="180" t="s">
        <v>190</v>
      </c>
      <c r="E89" s="181"/>
      <c r="F89" s="181"/>
      <c r="G89" s="181"/>
      <c r="H89" s="181"/>
      <c r="I89" s="181"/>
      <c r="J89" s="182">
        <f>J2602</f>
        <v>0</v>
      </c>
      <c r="K89" s="179"/>
      <c r="L89" s="183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8"/>
      <c r="C90" s="179"/>
      <c r="D90" s="180" t="s">
        <v>191</v>
      </c>
      <c r="E90" s="181"/>
      <c r="F90" s="181"/>
      <c r="G90" s="181"/>
      <c r="H90" s="181"/>
      <c r="I90" s="181"/>
      <c r="J90" s="182">
        <f>J2605</f>
        <v>0</v>
      </c>
      <c r="K90" s="179"/>
      <c r="L90" s="183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8"/>
      <c r="C91" s="179"/>
      <c r="D91" s="180" t="s">
        <v>192</v>
      </c>
      <c r="E91" s="181"/>
      <c r="F91" s="181"/>
      <c r="G91" s="181"/>
      <c r="H91" s="181"/>
      <c r="I91" s="181"/>
      <c r="J91" s="182">
        <f>J2618</f>
        <v>0</v>
      </c>
      <c r="K91" s="179"/>
      <c r="L91" s="183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8"/>
      <c r="C92" s="179"/>
      <c r="D92" s="180" t="s">
        <v>193</v>
      </c>
      <c r="E92" s="181"/>
      <c r="F92" s="181"/>
      <c r="G92" s="181"/>
      <c r="H92" s="181"/>
      <c r="I92" s="181"/>
      <c r="J92" s="182">
        <f>J2627</f>
        <v>0</v>
      </c>
      <c r="K92" s="179"/>
      <c r="L92" s="183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8"/>
      <c r="C93" s="179"/>
      <c r="D93" s="180" t="s">
        <v>194</v>
      </c>
      <c r="E93" s="181"/>
      <c r="F93" s="181"/>
      <c r="G93" s="181"/>
      <c r="H93" s="181"/>
      <c r="I93" s="181"/>
      <c r="J93" s="182">
        <f>J2748</f>
        <v>0</v>
      </c>
      <c r="K93" s="179"/>
      <c r="L93" s="183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9" s="2" customFormat="1" ht="6.96" customHeight="1">
      <c r="A99" s="42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139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4.96" customHeight="1">
      <c r="A100" s="42"/>
      <c r="B100" s="43"/>
      <c r="C100" s="26" t="s">
        <v>195</v>
      </c>
      <c r="D100" s="44"/>
      <c r="E100" s="44"/>
      <c r="F100" s="44"/>
      <c r="G100" s="44"/>
      <c r="H100" s="44"/>
      <c r="I100" s="44"/>
      <c r="J100" s="44"/>
      <c r="K100" s="44"/>
      <c r="L100" s="139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9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5" t="s">
        <v>16</v>
      </c>
      <c r="D102" s="44"/>
      <c r="E102" s="44"/>
      <c r="F102" s="44"/>
      <c r="G102" s="44"/>
      <c r="H102" s="44"/>
      <c r="I102" s="44"/>
      <c r="J102" s="44"/>
      <c r="K102" s="44"/>
      <c r="L102" s="139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6.5" customHeight="1">
      <c r="A103" s="42"/>
      <c r="B103" s="43"/>
      <c r="C103" s="44"/>
      <c r="D103" s="44"/>
      <c r="E103" s="167" t="str">
        <f>E7</f>
        <v>Stavební úpravy objektu klubovny II verze</v>
      </c>
      <c r="F103" s="35"/>
      <c r="G103" s="35"/>
      <c r="H103" s="35"/>
      <c r="I103" s="44"/>
      <c r="J103" s="44"/>
      <c r="K103" s="44"/>
      <c r="L103" s="139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5" t="s">
        <v>122</v>
      </c>
      <c r="D104" s="44"/>
      <c r="E104" s="44"/>
      <c r="F104" s="44"/>
      <c r="G104" s="44"/>
      <c r="H104" s="44"/>
      <c r="I104" s="44"/>
      <c r="J104" s="44"/>
      <c r="K104" s="44"/>
      <c r="L104" s="139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6.5" customHeight="1">
      <c r="A105" s="42"/>
      <c r="B105" s="43"/>
      <c r="C105" s="44"/>
      <c r="D105" s="44"/>
      <c r="E105" s="73" t="str">
        <f>E9</f>
        <v>MR 2023-1306-1 - D.1.1 -D1.2. Rekonstrukce skautské klubovny Hradisko ,Černá cesta 69</v>
      </c>
      <c r="F105" s="44"/>
      <c r="G105" s="44"/>
      <c r="H105" s="44"/>
      <c r="I105" s="44"/>
      <c r="J105" s="44"/>
      <c r="K105" s="44"/>
      <c r="L105" s="139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6.96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9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2" customHeight="1">
      <c r="A107" s="42"/>
      <c r="B107" s="43"/>
      <c r="C107" s="35" t="s">
        <v>22</v>
      </c>
      <c r="D107" s="44"/>
      <c r="E107" s="44"/>
      <c r="F107" s="30" t="str">
        <f>F12</f>
        <v xml:space="preserve">p.č.st5 K.ú Klášterní Hradisko </v>
      </c>
      <c r="G107" s="44"/>
      <c r="H107" s="44"/>
      <c r="I107" s="35" t="s">
        <v>24</v>
      </c>
      <c r="J107" s="76" t="str">
        <f>IF(J12="","",J12)</f>
        <v>20. 7. 2023</v>
      </c>
      <c r="K107" s="44"/>
      <c r="L107" s="139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139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5.15" customHeight="1">
      <c r="A109" s="42"/>
      <c r="B109" s="43"/>
      <c r="C109" s="35" t="s">
        <v>30</v>
      </c>
      <c r="D109" s="44"/>
      <c r="E109" s="44"/>
      <c r="F109" s="30" t="str">
        <f>E15</f>
        <v>Junák -český skaut,4 středisko Mjr K. Haase</v>
      </c>
      <c r="G109" s="44"/>
      <c r="H109" s="44"/>
      <c r="I109" s="35" t="s">
        <v>37</v>
      </c>
      <c r="J109" s="40" t="str">
        <f>E21</f>
        <v xml:space="preserve"> </v>
      </c>
      <c r="K109" s="44"/>
      <c r="L109" s="139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5.15" customHeight="1">
      <c r="A110" s="42"/>
      <c r="B110" s="43"/>
      <c r="C110" s="35" t="s">
        <v>35</v>
      </c>
      <c r="D110" s="44"/>
      <c r="E110" s="44"/>
      <c r="F110" s="30" t="str">
        <f>IF(E18="","",E18)</f>
        <v>Vyplň údaj</v>
      </c>
      <c r="G110" s="44"/>
      <c r="H110" s="44"/>
      <c r="I110" s="35" t="s">
        <v>40</v>
      </c>
      <c r="J110" s="40" t="str">
        <f>E24</f>
        <v>M. Radova</v>
      </c>
      <c r="K110" s="44"/>
      <c r="L110" s="139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0.32" customHeight="1">
      <c r="A111" s="42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139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11" customFormat="1" ht="29.28" customHeight="1">
      <c r="A112" s="184"/>
      <c r="B112" s="185"/>
      <c r="C112" s="186" t="s">
        <v>196</v>
      </c>
      <c r="D112" s="187" t="s">
        <v>63</v>
      </c>
      <c r="E112" s="187" t="s">
        <v>59</v>
      </c>
      <c r="F112" s="187" t="s">
        <v>60</v>
      </c>
      <c r="G112" s="187" t="s">
        <v>197</v>
      </c>
      <c r="H112" s="187" t="s">
        <v>198</v>
      </c>
      <c r="I112" s="187" t="s">
        <v>199</v>
      </c>
      <c r="J112" s="187" t="s">
        <v>159</v>
      </c>
      <c r="K112" s="188" t="s">
        <v>200</v>
      </c>
      <c r="L112" s="189"/>
      <c r="M112" s="96" t="s">
        <v>32</v>
      </c>
      <c r="N112" s="97" t="s">
        <v>48</v>
      </c>
      <c r="O112" s="97" t="s">
        <v>201</v>
      </c>
      <c r="P112" s="97" t="s">
        <v>202</v>
      </c>
      <c r="Q112" s="97" t="s">
        <v>203</v>
      </c>
      <c r="R112" s="97" t="s">
        <v>204</v>
      </c>
      <c r="S112" s="97" t="s">
        <v>205</v>
      </c>
      <c r="T112" s="98" t="s">
        <v>206</v>
      </c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</row>
    <row r="113" s="2" customFormat="1" ht="22.8" customHeight="1">
      <c r="A113" s="42"/>
      <c r="B113" s="43"/>
      <c r="C113" s="103" t="s">
        <v>207</v>
      </c>
      <c r="D113" s="44"/>
      <c r="E113" s="44"/>
      <c r="F113" s="44"/>
      <c r="G113" s="44"/>
      <c r="H113" s="44"/>
      <c r="I113" s="44"/>
      <c r="J113" s="190">
        <f>BK113</f>
        <v>0</v>
      </c>
      <c r="K113" s="44"/>
      <c r="L113" s="48"/>
      <c r="M113" s="99"/>
      <c r="N113" s="191"/>
      <c r="O113" s="100"/>
      <c r="P113" s="192">
        <f>P114+P1716</f>
        <v>0</v>
      </c>
      <c r="Q113" s="100"/>
      <c r="R113" s="192">
        <f>R114+R1716</f>
        <v>498.57373189999998</v>
      </c>
      <c r="S113" s="100"/>
      <c r="T113" s="193">
        <f>T114+T1716</f>
        <v>399.39599389999995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77</v>
      </c>
      <c r="AU113" s="20" t="s">
        <v>160</v>
      </c>
      <c r="BK113" s="194">
        <f>BK114+BK1716</f>
        <v>0</v>
      </c>
    </row>
    <row r="114" s="12" customFormat="1" ht="25.92" customHeight="1">
      <c r="A114" s="12"/>
      <c r="B114" s="195"/>
      <c r="C114" s="196"/>
      <c r="D114" s="197" t="s">
        <v>77</v>
      </c>
      <c r="E114" s="198" t="s">
        <v>208</v>
      </c>
      <c r="F114" s="198" t="s">
        <v>209</v>
      </c>
      <c r="G114" s="196"/>
      <c r="H114" s="196"/>
      <c r="I114" s="199"/>
      <c r="J114" s="200">
        <f>BK114</f>
        <v>0</v>
      </c>
      <c r="K114" s="196"/>
      <c r="L114" s="201"/>
      <c r="M114" s="202"/>
      <c r="N114" s="203"/>
      <c r="O114" s="203"/>
      <c r="P114" s="204">
        <f>P115+P182+P337+P381+P498+P588+P710+P1639+P1685+P1714</f>
        <v>0</v>
      </c>
      <c r="Q114" s="203"/>
      <c r="R114" s="204">
        <f>R115+R182+R337+R381+R498+R588+R710+R1639+R1685+R1714</f>
        <v>405.81971467</v>
      </c>
      <c r="S114" s="203"/>
      <c r="T114" s="205">
        <f>T115+T182+T337+T381+T498+T588+T710+T1639+T1685+T1714</f>
        <v>390.17919129999996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6" t="s">
        <v>86</v>
      </c>
      <c r="AT114" s="207" t="s">
        <v>77</v>
      </c>
      <c r="AU114" s="207" t="s">
        <v>78</v>
      </c>
      <c r="AY114" s="206" t="s">
        <v>210</v>
      </c>
      <c r="BK114" s="208">
        <f>BK115+BK182+BK337+BK381+BK498+BK588+BK710+BK1639+BK1685+BK1714</f>
        <v>0</v>
      </c>
    </row>
    <row r="115" s="12" customFormat="1" ht="22.8" customHeight="1">
      <c r="A115" s="12"/>
      <c r="B115" s="195"/>
      <c r="C115" s="196"/>
      <c r="D115" s="197" t="s">
        <v>77</v>
      </c>
      <c r="E115" s="209" t="s">
        <v>211</v>
      </c>
      <c r="F115" s="209" t="s">
        <v>212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f>SUM(P116:P181)</f>
        <v>0</v>
      </c>
      <c r="Q115" s="203"/>
      <c r="R115" s="204">
        <f>SUM(R116:R181)</f>
        <v>0</v>
      </c>
      <c r="S115" s="203"/>
      <c r="T115" s="205">
        <f>SUM(T116:T181)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6" t="s">
        <v>86</v>
      </c>
      <c r="AT115" s="207" t="s">
        <v>77</v>
      </c>
      <c r="AU115" s="207" t="s">
        <v>86</v>
      </c>
      <c r="AY115" s="206" t="s">
        <v>210</v>
      </c>
      <c r="BK115" s="208">
        <f>SUM(BK116:BK181)</f>
        <v>0</v>
      </c>
    </row>
    <row r="116" s="2" customFormat="1" ht="16.5" customHeight="1">
      <c r="A116" s="42"/>
      <c r="B116" s="43"/>
      <c r="C116" s="211" t="s">
        <v>86</v>
      </c>
      <c r="D116" s="211" t="s">
        <v>213</v>
      </c>
      <c r="E116" s="212" t="s">
        <v>214</v>
      </c>
      <c r="F116" s="213" t="s">
        <v>215</v>
      </c>
      <c r="G116" s="214" t="s">
        <v>216</v>
      </c>
      <c r="H116" s="215">
        <v>1.8999999999999999</v>
      </c>
      <c r="I116" s="216"/>
      <c r="J116" s="217">
        <f>ROUND(I116*H116,2)</f>
        <v>0</v>
      </c>
      <c r="K116" s="213" t="s">
        <v>217</v>
      </c>
      <c r="L116" s="48"/>
      <c r="M116" s="218" t="s">
        <v>32</v>
      </c>
      <c r="N116" s="219" t="s">
        <v>49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96</v>
      </c>
      <c r="AT116" s="222" t="s">
        <v>213</v>
      </c>
      <c r="AU116" s="222" t="s">
        <v>88</v>
      </c>
      <c r="AY116" s="20" t="s">
        <v>210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86</v>
      </c>
      <c r="BK116" s="223">
        <f>ROUND(I116*H116,2)</f>
        <v>0</v>
      </c>
      <c r="BL116" s="20" t="s">
        <v>96</v>
      </c>
      <c r="BM116" s="222" t="s">
        <v>218</v>
      </c>
    </row>
    <row r="117" s="2" customFormat="1">
      <c r="A117" s="42"/>
      <c r="B117" s="43"/>
      <c r="C117" s="44"/>
      <c r="D117" s="224" t="s">
        <v>219</v>
      </c>
      <c r="E117" s="44"/>
      <c r="F117" s="225" t="s">
        <v>220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219</v>
      </c>
      <c r="AU117" s="20" t="s">
        <v>88</v>
      </c>
    </row>
    <row r="118" s="13" customFormat="1">
      <c r="A118" s="13"/>
      <c r="B118" s="229"/>
      <c r="C118" s="230"/>
      <c r="D118" s="231" t="s">
        <v>221</v>
      </c>
      <c r="E118" s="232" t="s">
        <v>32</v>
      </c>
      <c r="F118" s="233" t="s">
        <v>222</v>
      </c>
      <c r="G118" s="230"/>
      <c r="H118" s="232" t="s">
        <v>32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221</v>
      </c>
      <c r="AU118" s="239" t="s">
        <v>88</v>
      </c>
      <c r="AV118" s="13" t="s">
        <v>86</v>
      </c>
      <c r="AW118" s="13" t="s">
        <v>39</v>
      </c>
      <c r="AX118" s="13" t="s">
        <v>78</v>
      </c>
      <c r="AY118" s="239" t="s">
        <v>210</v>
      </c>
    </row>
    <row r="119" s="14" customFormat="1">
      <c r="A119" s="14"/>
      <c r="B119" s="240"/>
      <c r="C119" s="241"/>
      <c r="D119" s="231" t="s">
        <v>221</v>
      </c>
      <c r="E119" s="242" t="s">
        <v>32</v>
      </c>
      <c r="F119" s="243" t="s">
        <v>223</v>
      </c>
      <c r="G119" s="241"/>
      <c r="H119" s="244">
        <v>1.8999999999999999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221</v>
      </c>
      <c r="AU119" s="250" t="s">
        <v>88</v>
      </c>
      <c r="AV119" s="14" t="s">
        <v>88</v>
      </c>
      <c r="AW119" s="14" t="s">
        <v>39</v>
      </c>
      <c r="AX119" s="14" t="s">
        <v>78</v>
      </c>
      <c r="AY119" s="250" t="s">
        <v>210</v>
      </c>
    </row>
    <row r="120" s="15" customFormat="1">
      <c r="A120" s="15"/>
      <c r="B120" s="251"/>
      <c r="C120" s="252"/>
      <c r="D120" s="231" t="s">
        <v>221</v>
      </c>
      <c r="E120" s="253" t="s">
        <v>32</v>
      </c>
      <c r="F120" s="254" t="s">
        <v>224</v>
      </c>
      <c r="G120" s="252"/>
      <c r="H120" s="255">
        <v>1.8999999999999999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221</v>
      </c>
      <c r="AU120" s="261" t="s">
        <v>88</v>
      </c>
      <c r="AV120" s="15" t="s">
        <v>96</v>
      </c>
      <c r="AW120" s="15" t="s">
        <v>39</v>
      </c>
      <c r="AX120" s="15" t="s">
        <v>86</v>
      </c>
      <c r="AY120" s="261" t="s">
        <v>210</v>
      </c>
    </row>
    <row r="121" s="2" customFormat="1" ht="24.15" customHeight="1">
      <c r="A121" s="42"/>
      <c r="B121" s="43"/>
      <c r="C121" s="211" t="s">
        <v>88</v>
      </c>
      <c r="D121" s="211" t="s">
        <v>213</v>
      </c>
      <c r="E121" s="212" t="s">
        <v>225</v>
      </c>
      <c r="F121" s="213" t="s">
        <v>226</v>
      </c>
      <c r="G121" s="214" t="s">
        <v>216</v>
      </c>
      <c r="H121" s="215">
        <v>10.701000000000001</v>
      </c>
      <c r="I121" s="216"/>
      <c r="J121" s="217">
        <f>ROUND(I121*H121,2)</f>
        <v>0</v>
      </c>
      <c r="K121" s="213" t="s">
        <v>217</v>
      </c>
      <c r="L121" s="48"/>
      <c r="M121" s="218" t="s">
        <v>32</v>
      </c>
      <c r="N121" s="219" t="s">
        <v>49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96</v>
      </c>
      <c r="AT121" s="222" t="s">
        <v>213</v>
      </c>
      <c r="AU121" s="222" t="s">
        <v>88</v>
      </c>
      <c r="AY121" s="20" t="s">
        <v>210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86</v>
      </c>
      <c r="BK121" s="223">
        <f>ROUND(I121*H121,2)</f>
        <v>0</v>
      </c>
      <c r="BL121" s="20" t="s">
        <v>96</v>
      </c>
      <c r="BM121" s="222" t="s">
        <v>227</v>
      </c>
    </row>
    <row r="122" s="2" customFormat="1">
      <c r="A122" s="42"/>
      <c r="B122" s="43"/>
      <c r="C122" s="44"/>
      <c r="D122" s="224" t="s">
        <v>219</v>
      </c>
      <c r="E122" s="44"/>
      <c r="F122" s="225" t="s">
        <v>228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219</v>
      </c>
      <c r="AU122" s="20" t="s">
        <v>88</v>
      </c>
    </row>
    <row r="123" s="13" customFormat="1">
      <c r="A123" s="13"/>
      <c r="B123" s="229"/>
      <c r="C123" s="230"/>
      <c r="D123" s="231" t="s">
        <v>221</v>
      </c>
      <c r="E123" s="232" t="s">
        <v>32</v>
      </c>
      <c r="F123" s="233" t="s">
        <v>229</v>
      </c>
      <c r="G123" s="230"/>
      <c r="H123" s="232" t="s">
        <v>32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221</v>
      </c>
      <c r="AU123" s="239" t="s">
        <v>88</v>
      </c>
      <c r="AV123" s="13" t="s">
        <v>86</v>
      </c>
      <c r="AW123" s="13" t="s">
        <v>39</v>
      </c>
      <c r="AX123" s="13" t="s">
        <v>78</v>
      </c>
      <c r="AY123" s="239" t="s">
        <v>210</v>
      </c>
    </row>
    <row r="124" s="14" customFormat="1">
      <c r="A124" s="14"/>
      <c r="B124" s="240"/>
      <c r="C124" s="241"/>
      <c r="D124" s="231" t="s">
        <v>221</v>
      </c>
      <c r="E124" s="242" t="s">
        <v>32</v>
      </c>
      <c r="F124" s="243" t="s">
        <v>230</v>
      </c>
      <c r="G124" s="241"/>
      <c r="H124" s="244">
        <v>10.701000000000001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221</v>
      </c>
      <c r="AU124" s="250" t="s">
        <v>88</v>
      </c>
      <c r="AV124" s="14" t="s">
        <v>88</v>
      </c>
      <c r="AW124" s="14" t="s">
        <v>39</v>
      </c>
      <c r="AX124" s="14" t="s">
        <v>78</v>
      </c>
      <c r="AY124" s="250" t="s">
        <v>210</v>
      </c>
    </row>
    <row r="125" s="15" customFormat="1">
      <c r="A125" s="15"/>
      <c r="B125" s="251"/>
      <c r="C125" s="252"/>
      <c r="D125" s="231" t="s">
        <v>221</v>
      </c>
      <c r="E125" s="253" t="s">
        <v>32</v>
      </c>
      <c r="F125" s="254" t="s">
        <v>224</v>
      </c>
      <c r="G125" s="252"/>
      <c r="H125" s="255">
        <v>10.701000000000001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221</v>
      </c>
      <c r="AU125" s="261" t="s">
        <v>88</v>
      </c>
      <c r="AV125" s="15" t="s">
        <v>96</v>
      </c>
      <c r="AW125" s="15" t="s">
        <v>39</v>
      </c>
      <c r="AX125" s="15" t="s">
        <v>86</v>
      </c>
      <c r="AY125" s="261" t="s">
        <v>210</v>
      </c>
    </row>
    <row r="126" s="2" customFormat="1" ht="16.5" customHeight="1">
      <c r="A126" s="42"/>
      <c r="B126" s="43"/>
      <c r="C126" s="211" t="s">
        <v>93</v>
      </c>
      <c r="D126" s="211" t="s">
        <v>213</v>
      </c>
      <c r="E126" s="212" t="s">
        <v>231</v>
      </c>
      <c r="F126" s="213" t="s">
        <v>232</v>
      </c>
      <c r="G126" s="214" t="s">
        <v>216</v>
      </c>
      <c r="H126" s="215">
        <v>41.615000000000002</v>
      </c>
      <c r="I126" s="216"/>
      <c r="J126" s="217">
        <f>ROUND(I126*H126,2)</f>
        <v>0</v>
      </c>
      <c r="K126" s="213" t="s">
        <v>217</v>
      </c>
      <c r="L126" s="48"/>
      <c r="M126" s="218" t="s">
        <v>32</v>
      </c>
      <c r="N126" s="219" t="s">
        <v>49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96</v>
      </c>
      <c r="AT126" s="222" t="s">
        <v>213</v>
      </c>
      <c r="AU126" s="222" t="s">
        <v>88</v>
      </c>
      <c r="AY126" s="20" t="s">
        <v>210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86</v>
      </c>
      <c r="BK126" s="223">
        <f>ROUND(I126*H126,2)</f>
        <v>0</v>
      </c>
      <c r="BL126" s="20" t="s">
        <v>96</v>
      </c>
      <c r="BM126" s="222" t="s">
        <v>233</v>
      </c>
    </row>
    <row r="127" s="2" customFormat="1">
      <c r="A127" s="42"/>
      <c r="B127" s="43"/>
      <c r="C127" s="44"/>
      <c r="D127" s="224" t="s">
        <v>219</v>
      </c>
      <c r="E127" s="44"/>
      <c r="F127" s="225" t="s">
        <v>234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219</v>
      </c>
      <c r="AU127" s="20" t="s">
        <v>88</v>
      </c>
    </row>
    <row r="128" s="13" customFormat="1">
      <c r="A128" s="13"/>
      <c r="B128" s="229"/>
      <c r="C128" s="230"/>
      <c r="D128" s="231" t="s">
        <v>221</v>
      </c>
      <c r="E128" s="232" t="s">
        <v>32</v>
      </c>
      <c r="F128" s="233" t="s">
        <v>235</v>
      </c>
      <c r="G128" s="230"/>
      <c r="H128" s="232" t="s">
        <v>32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221</v>
      </c>
      <c r="AU128" s="239" t="s">
        <v>88</v>
      </c>
      <c r="AV128" s="13" t="s">
        <v>86</v>
      </c>
      <c r="AW128" s="13" t="s">
        <v>39</v>
      </c>
      <c r="AX128" s="13" t="s">
        <v>78</v>
      </c>
      <c r="AY128" s="239" t="s">
        <v>210</v>
      </c>
    </row>
    <row r="129" s="13" customFormat="1">
      <c r="A129" s="13"/>
      <c r="B129" s="229"/>
      <c r="C129" s="230"/>
      <c r="D129" s="231" t="s">
        <v>221</v>
      </c>
      <c r="E129" s="232" t="s">
        <v>32</v>
      </c>
      <c r="F129" s="233" t="s">
        <v>236</v>
      </c>
      <c r="G129" s="230"/>
      <c r="H129" s="232" t="s">
        <v>32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221</v>
      </c>
      <c r="AU129" s="239" t="s">
        <v>88</v>
      </c>
      <c r="AV129" s="13" t="s">
        <v>86</v>
      </c>
      <c r="AW129" s="13" t="s">
        <v>39</v>
      </c>
      <c r="AX129" s="13" t="s">
        <v>78</v>
      </c>
      <c r="AY129" s="239" t="s">
        <v>210</v>
      </c>
    </row>
    <row r="130" s="13" customFormat="1">
      <c r="A130" s="13"/>
      <c r="B130" s="229"/>
      <c r="C130" s="230"/>
      <c r="D130" s="231" t="s">
        <v>221</v>
      </c>
      <c r="E130" s="232" t="s">
        <v>32</v>
      </c>
      <c r="F130" s="233" t="s">
        <v>237</v>
      </c>
      <c r="G130" s="230"/>
      <c r="H130" s="232" t="s">
        <v>32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221</v>
      </c>
      <c r="AU130" s="239" t="s">
        <v>88</v>
      </c>
      <c r="AV130" s="13" t="s">
        <v>86</v>
      </c>
      <c r="AW130" s="13" t="s">
        <v>39</v>
      </c>
      <c r="AX130" s="13" t="s">
        <v>78</v>
      </c>
      <c r="AY130" s="239" t="s">
        <v>210</v>
      </c>
    </row>
    <row r="131" s="13" customFormat="1">
      <c r="A131" s="13"/>
      <c r="B131" s="229"/>
      <c r="C131" s="230"/>
      <c r="D131" s="231" t="s">
        <v>221</v>
      </c>
      <c r="E131" s="232" t="s">
        <v>32</v>
      </c>
      <c r="F131" s="233" t="s">
        <v>238</v>
      </c>
      <c r="G131" s="230"/>
      <c r="H131" s="232" t="s">
        <v>32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221</v>
      </c>
      <c r="AU131" s="239" t="s">
        <v>88</v>
      </c>
      <c r="AV131" s="13" t="s">
        <v>86</v>
      </c>
      <c r="AW131" s="13" t="s">
        <v>39</v>
      </c>
      <c r="AX131" s="13" t="s">
        <v>78</v>
      </c>
      <c r="AY131" s="239" t="s">
        <v>210</v>
      </c>
    </row>
    <row r="132" s="13" customFormat="1">
      <c r="A132" s="13"/>
      <c r="B132" s="229"/>
      <c r="C132" s="230"/>
      <c r="D132" s="231" t="s">
        <v>221</v>
      </c>
      <c r="E132" s="232" t="s">
        <v>32</v>
      </c>
      <c r="F132" s="233" t="s">
        <v>239</v>
      </c>
      <c r="G132" s="230"/>
      <c r="H132" s="232" t="s">
        <v>32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221</v>
      </c>
      <c r="AU132" s="239" t="s">
        <v>88</v>
      </c>
      <c r="AV132" s="13" t="s">
        <v>86</v>
      </c>
      <c r="AW132" s="13" t="s">
        <v>39</v>
      </c>
      <c r="AX132" s="13" t="s">
        <v>78</v>
      </c>
      <c r="AY132" s="239" t="s">
        <v>210</v>
      </c>
    </row>
    <row r="133" s="14" customFormat="1">
      <c r="A133" s="14"/>
      <c r="B133" s="240"/>
      <c r="C133" s="241"/>
      <c r="D133" s="231" t="s">
        <v>221</v>
      </c>
      <c r="E133" s="242" t="s">
        <v>32</v>
      </c>
      <c r="F133" s="243" t="s">
        <v>240</v>
      </c>
      <c r="G133" s="241"/>
      <c r="H133" s="244">
        <v>5.3840000000000003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221</v>
      </c>
      <c r="AU133" s="250" t="s">
        <v>88</v>
      </c>
      <c r="AV133" s="14" t="s">
        <v>88</v>
      </c>
      <c r="AW133" s="14" t="s">
        <v>39</v>
      </c>
      <c r="AX133" s="14" t="s">
        <v>78</v>
      </c>
      <c r="AY133" s="250" t="s">
        <v>210</v>
      </c>
    </row>
    <row r="134" s="13" customFormat="1">
      <c r="A134" s="13"/>
      <c r="B134" s="229"/>
      <c r="C134" s="230"/>
      <c r="D134" s="231" t="s">
        <v>221</v>
      </c>
      <c r="E134" s="232" t="s">
        <v>32</v>
      </c>
      <c r="F134" s="233" t="s">
        <v>241</v>
      </c>
      <c r="G134" s="230"/>
      <c r="H134" s="232" t="s">
        <v>32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221</v>
      </c>
      <c r="AU134" s="239" t="s">
        <v>88</v>
      </c>
      <c r="AV134" s="13" t="s">
        <v>86</v>
      </c>
      <c r="AW134" s="13" t="s">
        <v>39</v>
      </c>
      <c r="AX134" s="13" t="s">
        <v>78</v>
      </c>
      <c r="AY134" s="239" t="s">
        <v>210</v>
      </c>
    </row>
    <row r="135" s="14" customFormat="1">
      <c r="A135" s="14"/>
      <c r="B135" s="240"/>
      <c r="C135" s="241"/>
      <c r="D135" s="231" t="s">
        <v>221</v>
      </c>
      <c r="E135" s="242" t="s">
        <v>32</v>
      </c>
      <c r="F135" s="243" t="s">
        <v>242</v>
      </c>
      <c r="G135" s="241"/>
      <c r="H135" s="244">
        <v>3.8250000000000002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221</v>
      </c>
      <c r="AU135" s="250" t="s">
        <v>88</v>
      </c>
      <c r="AV135" s="14" t="s">
        <v>88</v>
      </c>
      <c r="AW135" s="14" t="s">
        <v>39</v>
      </c>
      <c r="AX135" s="14" t="s">
        <v>78</v>
      </c>
      <c r="AY135" s="250" t="s">
        <v>210</v>
      </c>
    </row>
    <row r="136" s="13" customFormat="1">
      <c r="A136" s="13"/>
      <c r="B136" s="229"/>
      <c r="C136" s="230"/>
      <c r="D136" s="231" t="s">
        <v>221</v>
      </c>
      <c r="E136" s="232" t="s">
        <v>32</v>
      </c>
      <c r="F136" s="233" t="s">
        <v>243</v>
      </c>
      <c r="G136" s="230"/>
      <c r="H136" s="232" t="s">
        <v>32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221</v>
      </c>
      <c r="AU136" s="239" t="s">
        <v>88</v>
      </c>
      <c r="AV136" s="13" t="s">
        <v>86</v>
      </c>
      <c r="AW136" s="13" t="s">
        <v>39</v>
      </c>
      <c r="AX136" s="13" t="s">
        <v>78</v>
      </c>
      <c r="AY136" s="239" t="s">
        <v>210</v>
      </c>
    </row>
    <row r="137" s="14" customFormat="1">
      <c r="A137" s="14"/>
      <c r="B137" s="240"/>
      <c r="C137" s="241"/>
      <c r="D137" s="231" t="s">
        <v>221</v>
      </c>
      <c r="E137" s="242" t="s">
        <v>32</v>
      </c>
      <c r="F137" s="243" t="s">
        <v>244</v>
      </c>
      <c r="G137" s="241"/>
      <c r="H137" s="244">
        <v>0.63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221</v>
      </c>
      <c r="AU137" s="250" t="s">
        <v>88</v>
      </c>
      <c r="AV137" s="14" t="s">
        <v>88</v>
      </c>
      <c r="AW137" s="14" t="s">
        <v>39</v>
      </c>
      <c r="AX137" s="14" t="s">
        <v>78</v>
      </c>
      <c r="AY137" s="250" t="s">
        <v>210</v>
      </c>
    </row>
    <row r="138" s="13" customFormat="1">
      <c r="A138" s="13"/>
      <c r="B138" s="229"/>
      <c r="C138" s="230"/>
      <c r="D138" s="231" t="s">
        <v>221</v>
      </c>
      <c r="E138" s="232" t="s">
        <v>32</v>
      </c>
      <c r="F138" s="233" t="s">
        <v>245</v>
      </c>
      <c r="G138" s="230"/>
      <c r="H138" s="232" t="s">
        <v>32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221</v>
      </c>
      <c r="AU138" s="239" t="s">
        <v>88</v>
      </c>
      <c r="AV138" s="13" t="s">
        <v>86</v>
      </c>
      <c r="AW138" s="13" t="s">
        <v>39</v>
      </c>
      <c r="AX138" s="13" t="s">
        <v>78</v>
      </c>
      <c r="AY138" s="239" t="s">
        <v>210</v>
      </c>
    </row>
    <row r="139" s="14" customFormat="1">
      <c r="A139" s="14"/>
      <c r="B139" s="240"/>
      <c r="C139" s="241"/>
      <c r="D139" s="231" t="s">
        <v>221</v>
      </c>
      <c r="E139" s="242" t="s">
        <v>32</v>
      </c>
      <c r="F139" s="243" t="s">
        <v>246</v>
      </c>
      <c r="G139" s="241"/>
      <c r="H139" s="244">
        <v>3.3359999999999999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221</v>
      </c>
      <c r="AU139" s="250" t="s">
        <v>88</v>
      </c>
      <c r="AV139" s="14" t="s">
        <v>88</v>
      </c>
      <c r="AW139" s="14" t="s">
        <v>39</v>
      </c>
      <c r="AX139" s="14" t="s">
        <v>78</v>
      </c>
      <c r="AY139" s="250" t="s">
        <v>210</v>
      </c>
    </row>
    <row r="140" s="16" customFormat="1">
      <c r="A140" s="16"/>
      <c r="B140" s="262"/>
      <c r="C140" s="263"/>
      <c r="D140" s="231" t="s">
        <v>221</v>
      </c>
      <c r="E140" s="264" t="s">
        <v>32</v>
      </c>
      <c r="F140" s="265" t="s">
        <v>247</v>
      </c>
      <c r="G140" s="263"/>
      <c r="H140" s="266">
        <v>13.175000000000001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2" t="s">
        <v>221</v>
      </c>
      <c r="AU140" s="272" t="s">
        <v>88</v>
      </c>
      <c r="AV140" s="16" t="s">
        <v>93</v>
      </c>
      <c r="AW140" s="16" t="s">
        <v>39</v>
      </c>
      <c r="AX140" s="16" t="s">
        <v>78</v>
      </c>
      <c r="AY140" s="272" t="s">
        <v>210</v>
      </c>
    </row>
    <row r="141" s="13" customFormat="1">
      <c r="A141" s="13"/>
      <c r="B141" s="229"/>
      <c r="C141" s="230"/>
      <c r="D141" s="231" t="s">
        <v>221</v>
      </c>
      <c r="E141" s="232" t="s">
        <v>32</v>
      </c>
      <c r="F141" s="233" t="s">
        <v>248</v>
      </c>
      <c r="G141" s="230"/>
      <c r="H141" s="232" t="s">
        <v>32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221</v>
      </c>
      <c r="AU141" s="239" t="s">
        <v>88</v>
      </c>
      <c r="AV141" s="13" t="s">
        <v>86</v>
      </c>
      <c r="AW141" s="13" t="s">
        <v>39</v>
      </c>
      <c r="AX141" s="13" t="s">
        <v>78</v>
      </c>
      <c r="AY141" s="239" t="s">
        <v>210</v>
      </c>
    </row>
    <row r="142" s="13" customFormat="1">
      <c r="A142" s="13"/>
      <c r="B142" s="229"/>
      <c r="C142" s="230"/>
      <c r="D142" s="231" t="s">
        <v>221</v>
      </c>
      <c r="E142" s="232" t="s">
        <v>32</v>
      </c>
      <c r="F142" s="233" t="s">
        <v>249</v>
      </c>
      <c r="G142" s="230"/>
      <c r="H142" s="232" t="s">
        <v>32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221</v>
      </c>
      <c r="AU142" s="239" t="s">
        <v>88</v>
      </c>
      <c r="AV142" s="13" t="s">
        <v>86</v>
      </c>
      <c r="AW142" s="13" t="s">
        <v>39</v>
      </c>
      <c r="AX142" s="13" t="s">
        <v>78</v>
      </c>
      <c r="AY142" s="239" t="s">
        <v>210</v>
      </c>
    </row>
    <row r="143" s="14" customFormat="1">
      <c r="A143" s="14"/>
      <c r="B143" s="240"/>
      <c r="C143" s="241"/>
      <c r="D143" s="231" t="s">
        <v>221</v>
      </c>
      <c r="E143" s="242" t="s">
        <v>32</v>
      </c>
      <c r="F143" s="243" t="s">
        <v>250</v>
      </c>
      <c r="G143" s="241"/>
      <c r="H143" s="244">
        <v>0.97499999999999998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221</v>
      </c>
      <c r="AU143" s="250" t="s">
        <v>88</v>
      </c>
      <c r="AV143" s="14" t="s">
        <v>88</v>
      </c>
      <c r="AW143" s="14" t="s">
        <v>39</v>
      </c>
      <c r="AX143" s="14" t="s">
        <v>78</v>
      </c>
      <c r="AY143" s="250" t="s">
        <v>210</v>
      </c>
    </row>
    <row r="144" s="13" customFormat="1">
      <c r="A144" s="13"/>
      <c r="B144" s="229"/>
      <c r="C144" s="230"/>
      <c r="D144" s="231" t="s">
        <v>221</v>
      </c>
      <c r="E144" s="232" t="s">
        <v>32</v>
      </c>
      <c r="F144" s="233" t="s">
        <v>251</v>
      </c>
      <c r="G144" s="230"/>
      <c r="H144" s="232" t="s">
        <v>32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221</v>
      </c>
      <c r="AU144" s="239" t="s">
        <v>88</v>
      </c>
      <c r="AV144" s="13" t="s">
        <v>86</v>
      </c>
      <c r="AW144" s="13" t="s">
        <v>39</v>
      </c>
      <c r="AX144" s="13" t="s">
        <v>78</v>
      </c>
      <c r="AY144" s="239" t="s">
        <v>210</v>
      </c>
    </row>
    <row r="145" s="14" customFormat="1">
      <c r="A145" s="14"/>
      <c r="B145" s="240"/>
      <c r="C145" s="241"/>
      <c r="D145" s="231" t="s">
        <v>221</v>
      </c>
      <c r="E145" s="242" t="s">
        <v>32</v>
      </c>
      <c r="F145" s="243" t="s">
        <v>252</v>
      </c>
      <c r="G145" s="241"/>
      <c r="H145" s="244">
        <v>0.039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221</v>
      </c>
      <c r="AU145" s="250" t="s">
        <v>88</v>
      </c>
      <c r="AV145" s="14" t="s">
        <v>88</v>
      </c>
      <c r="AW145" s="14" t="s">
        <v>39</v>
      </c>
      <c r="AX145" s="14" t="s">
        <v>78</v>
      </c>
      <c r="AY145" s="250" t="s">
        <v>210</v>
      </c>
    </row>
    <row r="146" s="16" customFormat="1">
      <c r="A146" s="16"/>
      <c r="B146" s="262"/>
      <c r="C146" s="263"/>
      <c r="D146" s="231" t="s">
        <v>221</v>
      </c>
      <c r="E146" s="264" t="s">
        <v>32</v>
      </c>
      <c r="F146" s="265" t="s">
        <v>247</v>
      </c>
      <c r="G146" s="263"/>
      <c r="H146" s="266">
        <v>1.014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2" t="s">
        <v>221</v>
      </c>
      <c r="AU146" s="272" t="s">
        <v>88</v>
      </c>
      <c r="AV146" s="16" t="s">
        <v>93</v>
      </c>
      <c r="AW146" s="16" t="s">
        <v>39</v>
      </c>
      <c r="AX146" s="16" t="s">
        <v>78</v>
      </c>
      <c r="AY146" s="272" t="s">
        <v>210</v>
      </c>
    </row>
    <row r="147" s="13" customFormat="1">
      <c r="A147" s="13"/>
      <c r="B147" s="229"/>
      <c r="C147" s="230"/>
      <c r="D147" s="231" t="s">
        <v>221</v>
      </c>
      <c r="E147" s="232" t="s">
        <v>32</v>
      </c>
      <c r="F147" s="233" t="s">
        <v>253</v>
      </c>
      <c r="G147" s="230"/>
      <c r="H147" s="232" t="s">
        <v>32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221</v>
      </c>
      <c r="AU147" s="239" t="s">
        <v>88</v>
      </c>
      <c r="AV147" s="13" t="s">
        <v>86</v>
      </c>
      <c r="AW147" s="13" t="s">
        <v>39</v>
      </c>
      <c r="AX147" s="13" t="s">
        <v>78</v>
      </c>
      <c r="AY147" s="239" t="s">
        <v>210</v>
      </c>
    </row>
    <row r="148" s="13" customFormat="1">
      <c r="A148" s="13"/>
      <c r="B148" s="229"/>
      <c r="C148" s="230"/>
      <c r="D148" s="231" t="s">
        <v>221</v>
      </c>
      <c r="E148" s="232" t="s">
        <v>32</v>
      </c>
      <c r="F148" s="233" t="s">
        <v>254</v>
      </c>
      <c r="G148" s="230"/>
      <c r="H148" s="232" t="s">
        <v>32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221</v>
      </c>
      <c r="AU148" s="239" t="s">
        <v>88</v>
      </c>
      <c r="AV148" s="13" t="s">
        <v>86</v>
      </c>
      <c r="AW148" s="13" t="s">
        <v>39</v>
      </c>
      <c r="AX148" s="13" t="s">
        <v>78</v>
      </c>
      <c r="AY148" s="239" t="s">
        <v>210</v>
      </c>
    </row>
    <row r="149" s="14" customFormat="1">
      <c r="A149" s="14"/>
      <c r="B149" s="240"/>
      <c r="C149" s="241"/>
      <c r="D149" s="231" t="s">
        <v>221</v>
      </c>
      <c r="E149" s="242" t="s">
        <v>32</v>
      </c>
      <c r="F149" s="243" t="s">
        <v>255</v>
      </c>
      <c r="G149" s="241"/>
      <c r="H149" s="244">
        <v>0.52600000000000002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221</v>
      </c>
      <c r="AU149" s="250" t="s">
        <v>88</v>
      </c>
      <c r="AV149" s="14" t="s">
        <v>88</v>
      </c>
      <c r="AW149" s="14" t="s">
        <v>39</v>
      </c>
      <c r="AX149" s="14" t="s">
        <v>78</v>
      </c>
      <c r="AY149" s="250" t="s">
        <v>210</v>
      </c>
    </row>
    <row r="150" s="16" customFormat="1">
      <c r="A150" s="16"/>
      <c r="B150" s="262"/>
      <c r="C150" s="263"/>
      <c r="D150" s="231" t="s">
        <v>221</v>
      </c>
      <c r="E150" s="264" t="s">
        <v>32</v>
      </c>
      <c r="F150" s="265" t="s">
        <v>247</v>
      </c>
      <c r="G150" s="263"/>
      <c r="H150" s="266">
        <v>0.52600000000000002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2" t="s">
        <v>221</v>
      </c>
      <c r="AU150" s="272" t="s">
        <v>88</v>
      </c>
      <c r="AV150" s="16" t="s">
        <v>93</v>
      </c>
      <c r="AW150" s="16" t="s">
        <v>39</v>
      </c>
      <c r="AX150" s="16" t="s">
        <v>78</v>
      </c>
      <c r="AY150" s="272" t="s">
        <v>210</v>
      </c>
    </row>
    <row r="151" s="13" customFormat="1">
      <c r="A151" s="13"/>
      <c r="B151" s="229"/>
      <c r="C151" s="230"/>
      <c r="D151" s="231" t="s">
        <v>221</v>
      </c>
      <c r="E151" s="232" t="s">
        <v>32</v>
      </c>
      <c r="F151" s="233" t="s">
        <v>256</v>
      </c>
      <c r="G151" s="230"/>
      <c r="H151" s="232" t="s">
        <v>32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221</v>
      </c>
      <c r="AU151" s="239" t="s">
        <v>88</v>
      </c>
      <c r="AV151" s="13" t="s">
        <v>86</v>
      </c>
      <c r="AW151" s="13" t="s">
        <v>39</v>
      </c>
      <c r="AX151" s="13" t="s">
        <v>78</v>
      </c>
      <c r="AY151" s="239" t="s">
        <v>210</v>
      </c>
    </row>
    <row r="152" s="14" customFormat="1">
      <c r="A152" s="14"/>
      <c r="B152" s="240"/>
      <c r="C152" s="241"/>
      <c r="D152" s="231" t="s">
        <v>221</v>
      </c>
      <c r="E152" s="242" t="s">
        <v>32</v>
      </c>
      <c r="F152" s="243" t="s">
        <v>257</v>
      </c>
      <c r="G152" s="241"/>
      <c r="H152" s="244">
        <v>26.899999999999999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221</v>
      </c>
      <c r="AU152" s="250" t="s">
        <v>88</v>
      </c>
      <c r="AV152" s="14" t="s">
        <v>88</v>
      </c>
      <c r="AW152" s="14" t="s">
        <v>39</v>
      </c>
      <c r="AX152" s="14" t="s">
        <v>78</v>
      </c>
      <c r="AY152" s="250" t="s">
        <v>210</v>
      </c>
    </row>
    <row r="153" s="15" customFormat="1">
      <c r="A153" s="15"/>
      <c r="B153" s="251"/>
      <c r="C153" s="252"/>
      <c r="D153" s="231" t="s">
        <v>221</v>
      </c>
      <c r="E153" s="253" t="s">
        <v>32</v>
      </c>
      <c r="F153" s="254" t="s">
        <v>224</v>
      </c>
      <c r="G153" s="252"/>
      <c r="H153" s="255">
        <v>41.614999999999995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221</v>
      </c>
      <c r="AU153" s="261" t="s">
        <v>88</v>
      </c>
      <c r="AV153" s="15" t="s">
        <v>96</v>
      </c>
      <c r="AW153" s="15" t="s">
        <v>39</v>
      </c>
      <c r="AX153" s="15" t="s">
        <v>86</v>
      </c>
      <c r="AY153" s="261" t="s">
        <v>210</v>
      </c>
    </row>
    <row r="154" s="2" customFormat="1" ht="24.15" customHeight="1">
      <c r="A154" s="42"/>
      <c r="B154" s="43"/>
      <c r="C154" s="211" t="s">
        <v>96</v>
      </c>
      <c r="D154" s="211" t="s">
        <v>213</v>
      </c>
      <c r="E154" s="212" t="s">
        <v>258</v>
      </c>
      <c r="F154" s="213" t="s">
        <v>259</v>
      </c>
      <c r="G154" s="214" t="s">
        <v>216</v>
      </c>
      <c r="H154" s="215">
        <v>22.152999999999999</v>
      </c>
      <c r="I154" s="216"/>
      <c r="J154" s="217">
        <f>ROUND(I154*H154,2)</f>
        <v>0</v>
      </c>
      <c r="K154" s="213" t="s">
        <v>217</v>
      </c>
      <c r="L154" s="48"/>
      <c r="M154" s="218" t="s">
        <v>32</v>
      </c>
      <c r="N154" s="219" t="s">
        <v>49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96</v>
      </c>
      <c r="AT154" s="222" t="s">
        <v>213</v>
      </c>
      <c r="AU154" s="222" t="s">
        <v>88</v>
      </c>
      <c r="AY154" s="20" t="s">
        <v>210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86</v>
      </c>
      <c r="BK154" s="223">
        <f>ROUND(I154*H154,2)</f>
        <v>0</v>
      </c>
      <c r="BL154" s="20" t="s">
        <v>96</v>
      </c>
      <c r="BM154" s="222" t="s">
        <v>260</v>
      </c>
    </row>
    <row r="155" s="2" customFormat="1">
      <c r="A155" s="42"/>
      <c r="B155" s="43"/>
      <c r="C155" s="44"/>
      <c r="D155" s="224" t="s">
        <v>219</v>
      </c>
      <c r="E155" s="44"/>
      <c r="F155" s="225" t="s">
        <v>261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219</v>
      </c>
      <c r="AU155" s="20" t="s">
        <v>88</v>
      </c>
    </row>
    <row r="156" s="13" customFormat="1">
      <c r="A156" s="13"/>
      <c r="B156" s="229"/>
      <c r="C156" s="230"/>
      <c r="D156" s="231" t="s">
        <v>221</v>
      </c>
      <c r="E156" s="232" t="s">
        <v>32</v>
      </c>
      <c r="F156" s="233" t="s">
        <v>262</v>
      </c>
      <c r="G156" s="230"/>
      <c r="H156" s="232" t="s">
        <v>32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221</v>
      </c>
      <c r="AU156" s="239" t="s">
        <v>88</v>
      </c>
      <c r="AV156" s="13" t="s">
        <v>86</v>
      </c>
      <c r="AW156" s="13" t="s">
        <v>39</v>
      </c>
      <c r="AX156" s="13" t="s">
        <v>78</v>
      </c>
      <c r="AY156" s="239" t="s">
        <v>210</v>
      </c>
    </row>
    <row r="157" s="14" customFormat="1">
      <c r="A157" s="14"/>
      <c r="B157" s="240"/>
      <c r="C157" s="241"/>
      <c r="D157" s="231" t="s">
        <v>221</v>
      </c>
      <c r="E157" s="242" t="s">
        <v>32</v>
      </c>
      <c r="F157" s="243" t="s">
        <v>230</v>
      </c>
      <c r="G157" s="241"/>
      <c r="H157" s="244">
        <v>10.701000000000001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221</v>
      </c>
      <c r="AU157" s="250" t="s">
        <v>88</v>
      </c>
      <c r="AV157" s="14" t="s">
        <v>88</v>
      </c>
      <c r="AW157" s="14" t="s">
        <v>39</v>
      </c>
      <c r="AX157" s="14" t="s">
        <v>78</v>
      </c>
      <c r="AY157" s="250" t="s">
        <v>210</v>
      </c>
    </row>
    <row r="158" s="13" customFormat="1">
      <c r="A158" s="13"/>
      <c r="B158" s="229"/>
      <c r="C158" s="230"/>
      <c r="D158" s="231" t="s">
        <v>221</v>
      </c>
      <c r="E158" s="232" t="s">
        <v>32</v>
      </c>
      <c r="F158" s="233" t="s">
        <v>263</v>
      </c>
      <c r="G158" s="230"/>
      <c r="H158" s="232" t="s">
        <v>32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221</v>
      </c>
      <c r="AU158" s="239" t="s">
        <v>88</v>
      </c>
      <c r="AV158" s="13" t="s">
        <v>86</v>
      </c>
      <c r="AW158" s="13" t="s">
        <v>39</v>
      </c>
      <c r="AX158" s="13" t="s">
        <v>78</v>
      </c>
      <c r="AY158" s="239" t="s">
        <v>210</v>
      </c>
    </row>
    <row r="159" s="14" customFormat="1">
      <c r="A159" s="14"/>
      <c r="B159" s="240"/>
      <c r="C159" s="241"/>
      <c r="D159" s="231" t="s">
        <v>221</v>
      </c>
      <c r="E159" s="242" t="s">
        <v>32</v>
      </c>
      <c r="F159" s="243" t="s">
        <v>264</v>
      </c>
      <c r="G159" s="241"/>
      <c r="H159" s="244">
        <v>-4.5199999999999996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221</v>
      </c>
      <c r="AU159" s="250" t="s">
        <v>88</v>
      </c>
      <c r="AV159" s="14" t="s">
        <v>88</v>
      </c>
      <c r="AW159" s="14" t="s">
        <v>39</v>
      </c>
      <c r="AX159" s="14" t="s">
        <v>78</v>
      </c>
      <c r="AY159" s="250" t="s">
        <v>210</v>
      </c>
    </row>
    <row r="160" s="14" customFormat="1">
      <c r="A160" s="14"/>
      <c r="B160" s="240"/>
      <c r="C160" s="241"/>
      <c r="D160" s="231" t="s">
        <v>221</v>
      </c>
      <c r="E160" s="242" t="s">
        <v>32</v>
      </c>
      <c r="F160" s="243" t="s">
        <v>257</v>
      </c>
      <c r="G160" s="241"/>
      <c r="H160" s="244">
        <v>26.899999999999999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221</v>
      </c>
      <c r="AU160" s="250" t="s">
        <v>88</v>
      </c>
      <c r="AV160" s="14" t="s">
        <v>88</v>
      </c>
      <c r="AW160" s="14" t="s">
        <v>39</v>
      </c>
      <c r="AX160" s="14" t="s">
        <v>78</v>
      </c>
      <c r="AY160" s="250" t="s">
        <v>210</v>
      </c>
    </row>
    <row r="161" s="13" customFormat="1">
      <c r="A161" s="13"/>
      <c r="B161" s="229"/>
      <c r="C161" s="230"/>
      <c r="D161" s="231" t="s">
        <v>221</v>
      </c>
      <c r="E161" s="232" t="s">
        <v>32</v>
      </c>
      <c r="F161" s="233" t="s">
        <v>265</v>
      </c>
      <c r="G161" s="230"/>
      <c r="H161" s="232" t="s">
        <v>32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221</v>
      </c>
      <c r="AU161" s="239" t="s">
        <v>88</v>
      </c>
      <c r="AV161" s="13" t="s">
        <v>86</v>
      </c>
      <c r="AW161" s="13" t="s">
        <v>39</v>
      </c>
      <c r="AX161" s="13" t="s">
        <v>78</v>
      </c>
      <c r="AY161" s="239" t="s">
        <v>210</v>
      </c>
    </row>
    <row r="162" s="14" customFormat="1">
      <c r="A162" s="14"/>
      <c r="B162" s="240"/>
      <c r="C162" s="241"/>
      <c r="D162" s="231" t="s">
        <v>221</v>
      </c>
      <c r="E162" s="242" t="s">
        <v>32</v>
      </c>
      <c r="F162" s="243" t="s">
        <v>266</v>
      </c>
      <c r="G162" s="241"/>
      <c r="H162" s="244">
        <v>-10.928000000000001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221</v>
      </c>
      <c r="AU162" s="250" t="s">
        <v>88</v>
      </c>
      <c r="AV162" s="14" t="s">
        <v>88</v>
      </c>
      <c r="AW162" s="14" t="s">
        <v>39</v>
      </c>
      <c r="AX162" s="14" t="s">
        <v>78</v>
      </c>
      <c r="AY162" s="250" t="s">
        <v>210</v>
      </c>
    </row>
    <row r="163" s="15" customFormat="1">
      <c r="A163" s="15"/>
      <c r="B163" s="251"/>
      <c r="C163" s="252"/>
      <c r="D163" s="231" t="s">
        <v>221</v>
      </c>
      <c r="E163" s="253" t="s">
        <v>32</v>
      </c>
      <c r="F163" s="254" t="s">
        <v>224</v>
      </c>
      <c r="G163" s="252"/>
      <c r="H163" s="255">
        <v>22.153000000000002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221</v>
      </c>
      <c r="AU163" s="261" t="s">
        <v>88</v>
      </c>
      <c r="AV163" s="15" t="s">
        <v>96</v>
      </c>
      <c r="AW163" s="15" t="s">
        <v>39</v>
      </c>
      <c r="AX163" s="15" t="s">
        <v>86</v>
      </c>
      <c r="AY163" s="261" t="s">
        <v>210</v>
      </c>
    </row>
    <row r="164" s="2" customFormat="1" ht="24.15" customHeight="1">
      <c r="A164" s="42"/>
      <c r="B164" s="43"/>
      <c r="C164" s="211" t="s">
        <v>267</v>
      </c>
      <c r="D164" s="211" t="s">
        <v>213</v>
      </c>
      <c r="E164" s="212" t="s">
        <v>268</v>
      </c>
      <c r="F164" s="213" t="s">
        <v>269</v>
      </c>
      <c r="G164" s="214" t="s">
        <v>216</v>
      </c>
      <c r="H164" s="215">
        <v>1.2050000000000001</v>
      </c>
      <c r="I164" s="216"/>
      <c r="J164" s="217">
        <f>ROUND(I164*H164,2)</f>
        <v>0</v>
      </c>
      <c r="K164" s="213" t="s">
        <v>217</v>
      </c>
      <c r="L164" s="48"/>
      <c r="M164" s="218" t="s">
        <v>32</v>
      </c>
      <c r="N164" s="219" t="s">
        <v>49</v>
      </c>
      <c r="O164" s="88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2" t="s">
        <v>96</v>
      </c>
      <c r="AT164" s="222" t="s">
        <v>213</v>
      </c>
      <c r="AU164" s="222" t="s">
        <v>88</v>
      </c>
      <c r="AY164" s="20" t="s">
        <v>210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0" t="s">
        <v>86</v>
      </c>
      <c r="BK164" s="223">
        <f>ROUND(I164*H164,2)</f>
        <v>0</v>
      </c>
      <c r="BL164" s="20" t="s">
        <v>96</v>
      </c>
      <c r="BM164" s="222" t="s">
        <v>270</v>
      </c>
    </row>
    <row r="165" s="2" customFormat="1">
      <c r="A165" s="42"/>
      <c r="B165" s="43"/>
      <c r="C165" s="44"/>
      <c r="D165" s="224" t="s">
        <v>219</v>
      </c>
      <c r="E165" s="44"/>
      <c r="F165" s="225" t="s">
        <v>271</v>
      </c>
      <c r="G165" s="44"/>
      <c r="H165" s="44"/>
      <c r="I165" s="226"/>
      <c r="J165" s="44"/>
      <c r="K165" s="44"/>
      <c r="L165" s="48"/>
      <c r="M165" s="227"/>
      <c r="N165" s="228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219</v>
      </c>
      <c r="AU165" s="20" t="s">
        <v>88</v>
      </c>
    </row>
    <row r="166" s="13" customFormat="1">
      <c r="A166" s="13"/>
      <c r="B166" s="229"/>
      <c r="C166" s="230"/>
      <c r="D166" s="231" t="s">
        <v>221</v>
      </c>
      <c r="E166" s="232" t="s">
        <v>32</v>
      </c>
      <c r="F166" s="233" t="s">
        <v>272</v>
      </c>
      <c r="G166" s="230"/>
      <c r="H166" s="232" t="s">
        <v>32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221</v>
      </c>
      <c r="AU166" s="239" t="s">
        <v>88</v>
      </c>
      <c r="AV166" s="13" t="s">
        <v>86</v>
      </c>
      <c r="AW166" s="13" t="s">
        <v>39</v>
      </c>
      <c r="AX166" s="13" t="s">
        <v>78</v>
      </c>
      <c r="AY166" s="239" t="s">
        <v>210</v>
      </c>
    </row>
    <row r="167" s="13" customFormat="1">
      <c r="A167" s="13"/>
      <c r="B167" s="229"/>
      <c r="C167" s="230"/>
      <c r="D167" s="231" t="s">
        <v>221</v>
      </c>
      <c r="E167" s="232" t="s">
        <v>32</v>
      </c>
      <c r="F167" s="233" t="s">
        <v>249</v>
      </c>
      <c r="G167" s="230"/>
      <c r="H167" s="232" t="s">
        <v>32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221</v>
      </c>
      <c r="AU167" s="239" t="s">
        <v>88</v>
      </c>
      <c r="AV167" s="13" t="s">
        <v>86</v>
      </c>
      <c r="AW167" s="13" t="s">
        <v>39</v>
      </c>
      <c r="AX167" s="13" t="s">
        <v>78</v>
      </c>
      <c r="AY167" s="239" t="s">
        <v>210</v>
      </c>
    </row>
    <row r="168" s="14" customFormat="1">
      <c r="A168" s="14"/>
      <c r="B168" s="240"/>
      <c r="C168" s="241"/>
      <c r="D168" s="231" t="s">
        <v>221</v>
      </c>
      <c r="E168" s="242" t="s">
        <v>32</v>
      </c>
      <c r="F168" s="243" t="s">
        <v>250</v>
      </c>
      <c r="G168" s="241"/>
      <c r="H168" s="244">
        <v>0.97499999999999998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221</v>
      </c>
      <c r="AU168" s="250" t="s">
        <v>88</v>
      </c>
      <c r="AV168" s="14" t="s">
        <v>88</v>
      </c>
      <c r="AW168" s="14" t="s">
        <v>39</v>
      </c>
      <c r="AX168" s="14" t="s">
        <v>78</v>
      </c>
      <c r="AY168" s="250" t="s">
        <v>210</v>
      </c>
    </row>
    <row r="169" s="14" customFormat="1">
      <c r="A169" s="14"/>
      <c r="B169" s="240"/>
      <c r="C169" s="241"/>
      <c r="D169" s="231" t="s">
        <v>221</v>
      </c>
      <c r="E169" s="242" t="s">
        <v>32</v>
      </c>
      <c r="F169" s="243" t="s">
        <v>273</v>
      </c>
      <c r="G169" s="241"/>
      <c r="H169" s="244">
        <v>-0.19500000000000001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221</v>
      </c>
      <c r="AU169" s="250" t="s">
        <v>88</v>
      </c>
      <c r="AV169" s="14" t="s">
        <v>88</v>
      </c>
      <c r="AW169" s="14" t="s">
        <v>39</v>
      </c>
      <c r="AX169" s="14" t="s">
        <v>78</v>
      </c>
      <c r="AY169" s="250" t="s">
        <v>210</v>
      </c>
    </row>
    <row r="170" s="13" customFormat="1">
      <c r="A170" s="13"/>
      <c r="B170" s="229"/>
      <c r="C170" s="230"/>
      <c r="D170" s="231" t="s">
        <v>221</v>
      </c>
      <c r="E170" s="232" t="s">
        <v>32</v>
      </c>
      <c r="F170" s="233" t="s">
        <v>274</v>
      </c>
      <c r="G170" s="230"/>
      <c r="H170" s="232" t="s">
        <v>32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221</v>
      </c>
      <c r="AU170" s="239" t="s">
        <v>88</v>
      </c>
      <c r="AV170" s="13" t="s">
        <v>86</v>
      </c>
      <c r="AW170" s="13" t="s">
        <v>39</v>
      </c>
      <c r="AX170" s="13" t="s">
        <v>78</v>
      </c>
      <c r="AY170" s="239" t="s">
        <v>210</v>
      </c>
    </row>
    <row r="171" s="13" customFormat="1">
      <c r="A171" s="13"/>
      <c r="B171" s="229"/>
      <c r="C171" s="230"/>
      <c r="D171" s="231" t="s">
        <v>221</v>
      </c>
      <c r="E171" s="232" t="s">
        <v>32</v>
      </c>
      <c r="F171" s="233" t="s">
        <v>254</v>
      </c>
      <c r="G171" s="230"/>
      <c r="H171" s="232" t="s">
        <v>32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221</v>
      </c>
      <c r="AU171" s="239" t="s">
        <v>88</v>
      </c>
      <c r="AV171" s="13" t="s">
        <v>86</v>
      </c>
      <c r="AW171" s="13" t="s">
        <v>39</v>
      </c>
      <c r="AX171" s="13" t="s">
        <v>78</v>
      </c>
      <c r="AY171" s="239" t="s">
        <v>210</v>
      </c>
    </row>
    <row r="172" s="14" customFormat="1">
      <c r="A172" s="14"/>
      <c r="B172" s="240"/>
      <c r="C172" s="241"/>
      <c r="D172" s="231" t="s">
        <v>221</v>
      </c>
      <c r="E172" s="242" t="s">
        <v>32</v>
      </c>
      <c r="F172" s="243" t="s">
        <v>255</v>
      </c>
      <c r="G172" s="241"/>
      <c r="H172" s="244">
        <v>0.52600000000000002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221</v>
      </c>
      <c r="AU172" s="250" t="s">
        <v>88</v>
      </c>
      <c r="AV172" s="14" t="s">
        <v>88</v>
      </c>
      <c r="AW172" s="14" t="s">
        <v>39</v>
      </c>
      <c r="AX172" s="14" t="s">
        <v>78</v>
      </c>
      <c r="AY172" s="250" t="s">
        <v>210</v>
      </c>
    </row>
    <row r="173" s="14" customFormat="1">
      <c r="A173" s="14"/>
      <c r="B173" s="240"/>
      <c r="C173" s="241"/>
      <c r="D173" s="231" t="s">
        <v>221</v>
      </c>
      <c r="E173" s="242" t="s">
        <v>32</v>
      </c>
      <c r="F173" s="243" t="s">
        <v>275</v>
      </c>
      <c r="G173" s="241"/>
      <c r="H173" s="244">
        <v>-0.10100000000000001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221</v>
      </c>
      <c r="AU173" s="250" t="s">
        <v>88</v>
      </c>
      <c r="AV173" s="14" t="s">
        <v>88</v>
      </c>
      <c r="AW173" s="14" t="s">
        <v>39</v>
      </c>
      <c r="AX173" s="14" t="s">
        <v>78</v>
      </c>
      <c r="AY173" s="250" t="s">
        <v>210</v>
      </c>
    </row>
    <row r="174" s="16" customFormat="1">
      <c r="A174" s="16"/>
      <c r="B174" s="262"/>
      <c r="C174" s="263"/>
      <c r="D174" s="231" t="s">
        <v>221</v>
      </c>
      <c r="E174" s="264" t="s">
        <v>32</v>
      </c>
      <c r="F174" s="265" t="s">
        <v>247</v>
      </c>
      <c r="G174" s="263"/>
      <c r="H174" s="266">
        <v>1.2050000000000001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2" t="s">
        <v>221</v>
      </c>
      <c r="AU174" s="272" t="s">
        <v>88</v>
      </c>
      <c r="AV174" s="16" t="s">
        <v>93</v>
      </c>
      <c r="AW174" s="16" t="s">
        <v>39</v>
      </c>
      <c r="AX174" s="16" t="s">
        <v>78</v>
      </c>
      <c r="AY174" s="272" t="s">
        <v>210</v>
      </c>
    </row>
    <row r="175" s="15" customFormat="1">
      <c r="A175" s="15"/>
      <c r="B175" s="251"/>
      <c r="C175" s="252"/>
      <c r="D175" s="231" t="s">
        <v>221</v>
      </c>
      <c r="E175" s="253" t="s">
        <v>32</v>
      </c>
      <c r="F175" s="254" t="s">
        <v>224</v>
      </c>
      <c r="G175" s="252"/>
      <c r="H175" s="255">
        <v>1.2050000000000001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221</v>
      </c>
      <c r="AU175" s="261" t="s">
        <v>88</v>
      </c>
      <c r="AV175" s="15" t="s">
        <v>96</v>
      </c>
      <c r="AW175" s="15" t="s">
        <v>39</v>
      </c>
      <c r="AX175" s="15" t="s">
        <v>86</v>
      </c>
      <c r="AY175" s="261" t="s">
        <v>210</v>
      </c>
    </row>
    <row r="176" s="2" customFormat="1" ht="21.75" customHeight="1">
      <c r="A176" s="42"/>
      <c r="B176" s="43"/>
      <c r="C176" s="211" t="s">
        <v>276</v>
      </c>
      <c r="D176" s="211" t="s">
        <v>213</v>
      </c>
      <c r="E176" s="212" t="s">
        <v>277</v>
      </c>
      <c r="F176" s="213" t="s">
        <v>278</v>
      </c>
      <c r="G176" s="214" t="s">
        <v>112</v>
      </c>
      <c r="H176" s="215">
        <v>53.159999999999997</v>
      </c>
      <c r="I176" s="216"/>
      <c r="J176" s="217">
        <f>ROUND(I176*H176,2)</f>
        <v>0</v>
      </c>
      <c r="K176" s="213" t="s">
        <v>217</v>
      </c>
      <c r="L176" s="48"/>
      <c r="M176" s="218" t="s">
        <v>32</v>
      </c>
      <c r="N176" s="219" t="s">
        <v>49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96</v>
      </c>
      <c r="AT176" s="222" t="s">
        <v>213</v>
      </c>
      <c r="AU176" s="222" t="s">
        <v>88</v>
      </c>
      <c r="AY176" s="20" t="s">
        <v>210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86</v>
      </c>
      <c r="BK176" s="223">
        <f>ROUND(I176*H176,2)</f>
        <v>0</v>
      </c>
      <c r="BL176" s="20" t="s">
        <v>96</v>
      </c>
      <c r="BM176" s="222" t="s">
        <v>279</v>
      </c>
    </row>
    <row r="177" s="2" customFormat="1">
      <c r="A177" s="42"/>
      <c r="B177" s="43"/>
      <c r="C177" s="44"/>
      <c r="D177" s="224" t="s">
        <v>219</v>
      </c>
      <c r="E177" s="44"/>
      <c r="F177" s="225" t="s">
        <v>280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219</v>
      </c>
      <c r="AU177" s="20" t="s">
        <v>88</v>
      </c>
    </row>
    <row r="178" s="14" customFormat="1">
      <c r="A178" s="14"/>
      <c r="B178" s="240"/>
      <c r="C178" s="241"/>
      <c r="D178" s="231" t="s">
        <v>221</v>
      </c>
      <c r="E178" s="242" t="s">
        <v>32</v>
      </c>
      <c r="F178" s="243" t="s">
        <v>281</v>
      </c>
      <c r="G178" s="241"/>
      <c r="H178" s="244">
        <v>41.765999999999998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221</v>
      </c>
      <c r="AU178" s="250" t="s">
        <v>88</v>
      </c>
      <c r="AV178" s="14" t="s">
        <v>88</v>
      </c>
      <c r="AW178" s="14" t="s">
        <v>39</v>
      </c>
      <c r="AX178" s="14" t="s">
        <v>78</v>
      </c>
      <c r="AY178" s="250" t="s">
        <v>210</v>
      </c>
    </row>
    <row r="179" s="13" customFormat="1">
      <c r="A179" s="13"/>
      <c r="B179" s="229"/>
      <c r="C179" s="230"/>
      <c r="D179" s="231" t="s">
        <v>221</v>
      </c>
      <c r="E179" s="232" t="s">
        <v>32</v>
      </c>
      <c r="F179" s="233" t="s">
        <v>282</v>
      </c>
      <c r="G179" s="230"/>
      <c r="H179" s="232" t="s">
        <v>32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221</v>
      </c>
      <c r="AU179" s="239" t="s">
        <v>88</v>
      </c>
      <c r="AV179" s="13" t="s">
        <v>86</v>
      </c>
      <c r="AW179" s="13" t="s">
        <v>39</v>
      </c>
      <c r="AX179" s="13" t="s">
        <v>78</v>
      </c>
      <c r="AY179" s="239" t="s">
        <v>210</v>
      </c>
    </row>
    <row r="180" s="14" customFormat="1">
      <c r="A180" s="14"/>
      <c r="B180" s="240"/>
      <c r="C180" s="241"/>
      <c r="D180" s="231" t="s">
        <v>221</v>
      </c>
      <c r="E180" s="242" t="s">
        <v>32</v>
      </c>
      <c r="F180" s="243" t="s">
        <v>283</v>
      </c>
      <c r="G180" s="241"/>
      <c r="H180" s="244">
        <v>11.394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221</v>
      </c>
      <c r="AU180" s="250" t="s">
        <v>88</v>
      </c>
      <c r="AV180" s="14" t="s">
        <v>88</v>
      </c>
      <c r="AW180" s="14" t="s">
        <v>39</v>
      </c>
      <c r="AX180" s="14" t="s">
        <v>78</v>
      </c>
      <c r="AY180" s="250" t="s">
        <v>210</v>
      </c>
    </row>
    <row r="181" s="15" customFormat="1">
      <c r="A181" s="15"/>
      <c r="B181" s="251"/>
      <c r="C181" s="252"/>
      <c r="D181" s="231" t="s">
        <v>221</v>
      </c>
      <c r="E181" s="253" t="s">
        <v>32</v>
      </c>
      <c r="F181" s="254" t="s">
        <v>224</v>
      </c>
      <c r="G181" s="252"/>
      <c r="H181" s="255">
        <v>53.159999999999997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221</v>
      </c>
      <c r="AU181" s="261" t="s">
        <v>88</v>
      </c>
      <c r="AV181" s="15" t="s">
        <v>96</v>
      </c>
      <c r="AW181" s="15" t="s">
        <v>39</v>
      </c>
      <c r="AX181" s="15" t="s">
        <v>86</v>
      </c>
      <c r="AY181" s="261" t="s">
        <v>210</v>
      </c>
    </row>
    <row r="182" s="12" customFormat="1" ht="22.8" customHeight="1">
      <c r="A182" s="12"/>
      <c r="B182" s="195"/>
      <c r="C182" s="196"/>
      <c r="D182" s="197" t="s">
        <v>77</v>
      </c>
      <c r="E182" s="209" t="s">
        <v>284</v>
      </c>
      <c r="F182" s="209" t="s">
        <v>285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SUM(P183:P336)</f>
        <v>0</v>
      </c>
      <c r="Q182" s="203"/>
      <c r="R182" s="204">
        <f>SUM(R183:R336)</f>
        <v>38.631541099999993</v>
      </c>
      <c r="S182" s="203"/>
      <c r="T182" s="205">
        <f>SUM(T183:T336)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6" t="s">
        <v>86</v>
      </c>
      <c r="AT182" s="207" t="s">
        <v>77</v>
      </c>
      <c r="AU182" s="207" t="s">
        <v>86</v>
      </c>
      <c r="AY182" s="206" t="s">
        <v>210</v>
      </c>
      <c r="BK182" s="208">
        <f>SUM(BK183:BK336)</f>
        <v>0</v>
      </c>
    </row>
    <row r="183" s="2" customFormat="1" ht="24.15" customHeight="1">
      <c r="A183" s="42"/>
      <c r="B183" s="43"/>
      <c r="C183" s="211" t="s">
        <v>286</v>
      </c>
      <c r="D183" s="211" t="s">
        <v>213</v>
      </c>
      <c r="E183" s="212" t="s">
        <v>287</v>
      </c>
      <c r="F183" s="213" t="s">
        <v>288</v>
      </c>
      <c r="G183" s="214" t="s">
        <v>112</v>
      </c>
      <c r="H183" s="215">
        <v>211.00999999999999</v>
      </c>
      <c r="I183" s="216"/>
      <c r="J183" s="217">
        <f>ROUND(I183*H183,2)</f>
        <v>0</v>
      </c>
      <c r="K183" s="213" t="s">
        <v>217</v>
      </c>
      <c r="L183" s="48"/>
      <c r="M183" s="218" t="s">
        <v>32</v>
      </c>
      <c r="N183" s="219" t="s">
        <v>49</v>
      </c>
      <c r="O183" s="88"/>
      <c r="P183" s="220">
        <f>O183*H183</f>
        <v>0</v>
      </c>
      <c r="Q183" s="220">
        <v>0.00010000000000000001</v>
      </c>
      <c r="R183" s="220">
        <f>Q183*H183</f>
        <v>0.021101000000000002</v>
      </c>
      <c r="S183" s="220">
        <v>0</v>
      </c>
      <c r="T183" s="221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2" t="s">
        <v>96</v>
      </c>
      <c r="AT183" s="222" t="s">
        <v>213</v>
      </c>
      <c r="AU183" s="222" t="s">
        <v>88</v>
      </c>
      <c r="AY183" s="20" t="s">
        <v>210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0" t="s">
        <v>86</v>
      </c>
      <c r="BK183" s="223">
        <f>ROUND(I183*H183,2)</f>
        <v>0</v>
      </c>
      <c r="BL183" s="20" t="s">
        <v>96</v>
      </c>
      <c r="BM183" s="222" t="s">
        <v>289</v>
      </c>
    </row>
    <row r="184" s="2" customFormat="1">
      <c r="A184" s="42"/>
      <c r="B184" s="43"/>
      <c r="C184" s="44"/>
      <c r="D184" s="224" t="s">
        <v>219</v>
      </c>
      <c r="E184" s="44"/>
      <c r="F184" s="225" t="s">
        <v>290</v>
      </c>
      <c r="G184" s="44"/>
      <c r="H184" s="44"/>
      <c r="I184" s="226"/>
      <c r="J184" s="44"/>
      <c r="K184" s="44"/>
      <c r="L184" s="48"/>
      <c r="M184" s="227"/>
      <c r="N184" s="228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219</v>
      </c>
      <c r="AU184" s="20" t="s">
        <v>88</v>
      </c>
    </row>
    <row r="185" s="13" customFormat="1">
      <c r="A185" s="13"/>
      <c r="B185" s="229"/>
      <c r="C185" s="230"/>
      <c r="D185" s="231" t="s">
        <v>221</v>
      </c>
      <c r="E185" s="232" t="s">
        <v>32</v>
      </c>
      <c r="F185" s="233" t="s">
        <v>291</v>
      </c>
      <c r="G185" s="230"/>
      <c r="H185" s="232" t="s">
        <v>32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221</v>
      </c>
      <c r="AU185" s="239" t="s">
        <v>88</v>
      </c>
      <c r="AV185" s="13" t="s">
        <v>86</v>
      </c>
      <c r="AW185" s="13" t="s">
        <v>39</v>
      </c>
      <c r="AX185" s="13" t="s">
        <v>78</v>
      </c>
      <c r="AY185" s="239" t="s">
        <v>210</v>
      </c>
    </row>
    <row r="186" s="13" customFormat="1">
      <c r="A186" s="13"/>
      <c r="B186" s="229"/>
      <c r="C186" s="230"/>
      <c r="D186" s="231" t="s">
        <v>221</v>
      </c>
      <c r="E186" s="232" t="s">
        <v>32</v>
      </c>
      <c r="F186" s="233" t="s">
        <v>292</v>
      </c>
      <c r="G186" s="230"/>
      <c r="H186" s="232" t="s">
        <v>32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221</v>
      </c>
      <c r="AU186" s="239" t="s">
        <v>88</v>
      </c>
      <c r="AV186" s="13" t="s">
        <v>86</v>
      </c>
      <c r="AW186" s="13" t="s">
        <v>39</v>
      </c>
      <c r="AX186" s="13" t="s">
        <v>78</v>
      </c>
      <c r="AY186" s="239" t="s">
        <v>210</v>
      </c>
    </row>
    <row r="187" s="14" customFormat="1">
      <c r="A187" s="14"/>
      <c r="B187" s="240"/>
      <c r="C187" s="241"/>
      <c r="D187" s="231" t="s">
        <v>221</v>
      </c>
      <c r="E187" s="242" t="s">
        <v>32</v>
      </c>
      <c r="F187" s="243" t="s">
        <v>293</v>
      </c>
      <c r="G187" s="241"/>
      <c r="H187" s="244">
        <v>24.428000000000001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221</v>
      </c>
      <c r="AU187" s="250" t="s">
        <v>88</v>
      </c>
      <c r="AV187" s="14" t="s">
        <v>88</v>
      </c>
      <c r="AW187" s="14" t="s">
        <v>39</v>
      </c>
      <c r="AX187" s="14" t="s">
        <v>78</v>
      </c>
      <c r="AY187" s="250" t="s">
        <v>210</v>
      </c>
    </row>
    <row r="188" s="13" customFormat="1">
      <c r="A188" s="13"/>
      <c r="B188" s="229"/>
      <c r="C188" s="230"/>
      <c r="D188" s="231" t="s">
        <v>221</v>
      </c>
      <c r="E188" s="232" t="s">
        <v>32</v>
      </c>
      <c r="F188" s="233" t="s">
        <v>294</v>
      </c>
      <c r="G188" s="230"/>
      <c r="H188" s="232" t="s">
        <v>32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221</v>
      </c>
      <c r="AU188" s="239" t="s">
        <v>88</v>
      </c>
      <c r="AV188" s="13" t="s">
        <v>86</v>
      </c>
      <c r="AW188" s="13" t="s">
        <v>39</v>
      </c>
      <c r="AX188" s="13" t="s">
        <v>78</v>
      </c>
      <c r="AY188" s="239" t="s">
        <v>210</v>
      </c>
    </row>
    <row r="189" s="14" customFormat="1">
      <c r="A189" s="14"/>
      <c r="B189" s="240"/>
      <c r="C189" s="241"/>
      <c r="D189" s="231" t="s">
        <v>221</v>
      </c>
      <c r="E189" s="242" t="s">
        <v>32</v>
      </c>
      <c r="F189" s="243" t="s">
        <v>295</v>
      </c>
      <c r="G189" s="241"/>
      <c r="H189" s="244">
        <v>26.917999999999999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221</v>
      </c>
      <c r="AU189" s="250" t="s">
        <v>88</v>
      </c>
      <c r="AV189" s="14" t="s">
        <v>88</v>
      </c>
      <c r="AW189" s="14" t="s">
        <v>39</v>
      </c>
      <c r="AX189" s="14" t="s">
        <v>78</v>
      </c>
      <c r="AY189" s="250" t="s">
        <v>210</v>
      </c>
    </row>
    <row r="190" s="13" customFormat="1">
      <c r="A190" s="13"/>
      <c r="B190" s="229"/>
      <c r="C190" s="230"/>
      <c r="D190" s="231" t="s">
        <v>221</v>
      </c>
      <c r="E190" s="232" t="s">
        <v>32</v>
      </c>
      <c r="F190" s="233" t="s">
        <v>296</v>
      </c>
      <c r="G190" s="230"/>
      <c r="H190" s="232" t="s">
        <v>32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221</v>
      </c>
      <c r="AU190" s="239" t="s">
        <v>88</v>
      </c>
      <c r="AV190" s="13" t="s">
        <v>86</v>
      </c>
      <c r="AW190" s="13" t="s">
        <v>39</v>
      </c>
      <c r="AX190" s="13" t="s">
        <v>78</v>
      </c>
      <c r="AY190" s="239" t="s">
        <v>210</v>
      </c>
    </row>
    <row r="191" s="14" customFormat="1">
      <c r="A191" s="14"/>
      <c r="B191" s="240"/>
      <c r="C191" s="241"/>
      <c r="D191" s="231" t="s">
        <v>221</v>
      </c>
      <c r="E191" s="242" t="s">
        <v>32</v>
      </c>
      <c r="F191" s="243" t="s">
        <v>297</v>
      </c>
      <c r="G191" s="241"/>
      <c r="H191" s="244">
        <v>19.126000000000001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221</v>
      </c>
      <c r="AU191" s="250" t="s">
        <v>88</v>
      </c>
      <c r="AV191" s="14" t="s">
        <v>88</v>
      </c>
      <c r="AW191" s="14" t="s">
        <v>39</v>
      </c>
      <c r="AX191" s="14" t="s">
        <v>78</v>
      </c>
      <c r="AY191" s="250" t="s">
        <v>210</v>
      </c>
    </row>
    <row r="192" s="13" customFormat="1">
      <c r="A192" s="13"/>
      <c r="B192" s="229"/>
      <c r="C192" s="230"/>
      <c r="D192" s="231" t="s">
        <v>221</v>
      </c>
      <c r="E192" s="232" t="s">
        <v>32</v>
      </c>
      <c r="F192" s="233" t="s">
        <v>243</v>
      </c>
      <c r="G192" s="230"/>
      <c r="H192" s="232" t="s">
        <v>32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221</v>
      </c>
      <c r="AU192" s="239" t="s">
        <v>88</v>
      </c>
      <c r="AV192" s="13" t="s">
        <v>86</v>
      </c>
      <c r="AW192" s="13" t="s">
        <v>39</v>
      </c>
      <c r="AX192" s="13" t="s">
        <v>78</v>
      </c>
      <c r="AY192" s="239" t="s">
        <v>210</v>
      </c>
    </row>
    <row r="193" s="14" customFormat="1">
      <c r="A193" s="14"/>
      <c r="B193" s="240"/>
      <c r="C193" s="241"/>
      <c r="D193" s="231" t="s">
        <v>221</v>
      </c>
      <c r="E193" s="242" t="s">
        <v>32</v>
      </c>
      <c r="F193" s="243" t="s">
        <v>298</v>
      </c>
      <c r="G193" s="241"/>
      <c r="H193" s="244">
        <v>3.1509999999999998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221</v>
      </c>
      <c r="AU193" s="250" t="s">
        <v>88</v>
      </c>
      <c r="AV193" s="14" t="s">
        <v>88</v>
      </c>
      <c r="AW193" s="14" t="s">
        <v>39</v>
      </c>
      <c r="AX193" s="14" t="s">
        <v>78</v>
      </c>
      <c r="AY193" s="250" t="s">
        <v>210</v>
      </c>
    </row>
    <row r="194" s="13" customFormat="1">
      <c r="A194" s="13"/>
      <c r="B194" s="229"/>
      <c r="C194" s="230"/>
      <c r="D194" s="231" t="s">
        <v>221</v>
      </c>
      <c r="E194" s="232" t="s">
        <v>32</v>
      </c>
      <c r="F194" s="233" t="s">
        <v>245</v>
      </c>
      <c r="G194" s="230"/>
      <c r="H194" s="232" t="s">
        <v>32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221</v>
      </c>
      <c r="AU194" s="239" t="s">
        <v>88</v>
      </c>
      <c r="AV194" s="13" t="s">
        <v>86</v>
      </c>
      <c r="AW194" s="13" t="s">
        <v>39</v>
      </c>
      <c r="AX194" s="13" t="s">
        <v>78</v>
      </c>
      <c r="AY194" s="239" t="s">
        <v>210</v>
      </c>
    </row>
    <row r="195" s="14" customFormat="1">
      <c r="A195" s="14"/>
      <c r="B195" s="240"/>
      <c r="C195" s="241"/>
      <c r="D195" s="231" t="s">
        <v>221</v>
      </c>
      <c r="E195" s="242" t="s">
        <v>32</v>
      </c>
      <c r="F195" s="243" t="s">
        <v>299</v>
      </c>
      <c r="G195" s="241"/>
      <c r="H195" s="244">
        <v>16.681999999999999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221</v>
      </c>
      <c r="AU195" s="250" t="s">
        <v>88</v>
      </c>
      <c r="AV195" s="14" t="s">
        <v>88</v>
      </c>
      <c r="AW195" s="14" t="s">
        <v>39</v>
      </c>
      <c r="AX195" s="14" t="s">
        <v>78</v>
      </c>
      <c r="AY195" s="250" t="s">
        <v>210</v>
      </c>
    </row>
    <row r="196" s="14" customFormat="1">
      <c r="A196" s="14"/>
      <c r="B196" s="240"/>
      <c r="C196" s="241"/>
      <c r="D196" s="231" t="s">
        <v>221</v>
      </c>
      <c r="E196" s="242" t="s">
        <v>32</v>
      </c>
      <c r="F196" s="243" t="s">
        <v>300</v>
      </c>
      <c r="G196" s="241"/>
      <c r="H196" s="244">
        <v>15.199999999999999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221</v>
      </c>
      <c r="AU196" s="250" t="s">
        <v>88</v>
      </c>
      <c r="AV196" s="14" t="s">
        <v>88</v>
      </c>
      <c r="AW196" s="14" t="s">
        <v>39</v>
      </c>
      <c r="AX196" s="14" t="s">
        <v>78</v>
      </c>
      <c r="AY196" s="250" t="s">
        <v>210</v>
      </c>
    </row>
    <row r="197" s="14" customFormat="1">
      <c r="A197" s="14"/>
      <c r="B197" s="240"/>
      <c r="C197" s="241"/>
      <c r="D197" s="231" t="s">
        <v>221</v>
      </c>
      <c r="E197" s="242" t="s">
        <v>32</v>
      </c>
      <c r="F197" s="243" t="s">
        <v>301</v>
      </c>
      <c r="G197" s="241"/>
      <c r="H197" s="244">
        <v>105.505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221</v>
      </c>
      <c r="AU197" s="250" t="s">
        <v>88</v>
      </c>
      <c r="AV197" s="14" t="s">
        <v>88</v>
      </c>
      <c r="AW197" s="14" t="s">
        <v>39</v>
      </c>
      <c r="AX197" s="14" t="s">
        <v>78</v>
      </c>
      <c r="AY197" s="250" t="s">
        <v>210</v>
      </c>
    </row>
    <row r="198" s="15" customFormat="1">
      <c r="A198" s="15"/>
      <c r="B198" s="251"/>
      <c r="C198" s="252"/>
      <c r="D198" s="231" t="s">
        <v>221</v>
      </c>
      <c r="E198" s="253" t="s">
        <v>32</v>
      </c>
      <c r="F198" s="254" t="s">
        <v>224</v>
      </c>
      <c r="G198" s="252"/>
      <c r="H198" s="255">
        <v>211.00999999999999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1" t="s">
        <v>221</v>
      </c>
      <c r="AU198" s="261" t="s">
        <v>88</v>
      </c>
      <c r="AV198" s="15" t="s">
        <v>96</v>
      </c>
      <c r="AW198" s="15" t="s">
        <v>39</v>
      </c>
      <c r="AX198" s="15" t="s">
        <v>86</v>
      </c>
      <c r="AY198" s="261" t="s">
        <v>210</v>
      </c>
    </row>
    <row r="199" s="2" customFormat="1" ht="24.15" customHeight="1">
      <c r="A199" s="42"/>
      <c r="B199" s="43"/>
      <c r="C199" s="211" t="s">
        <v>302</v>
      </c>
      <c r="D199" s="211" t="s">
        <v>213</v>
      </c>
      <c r="E199" s="212" t="s">
        <v>303</v>
      </c>
      <c r="F199" s="213" t="s">
        <v>304</v>
      </c>
      <c r="G199" s="214" t="s">
        <v>112</v>
      </c>
      <c r="H199" s="215">
        <v>23.466999999999999</v>
      </c>
      <c r="I199" s="216"/>
      <c r="J199" s="217">
        <f>ROUND(I199*H199,2)</f>
        <v>0</v>
      </c>
      <c r="K199" s="213" t="s">
        <v>217</v>
      </c>
      <c r="L199" s="48"/>
      <c r="M199" s="218" t="s">
        <v>32</v>
      </c>
      <c r="N199" s="219" t="s">
        <v>49</v>
      </c>
      <c r="O199" s="88"/>
      <c r="P199" s="220">
        <f>O199*H199</f>
        <v>0</v>
      </c>
      <c r="Q199" s="220">
        <v>0.00010000000000000001</v>
      </c>
      <c r="R199" s="220">
        <f>Q199*H199</f>
        <v>0.0023467000000000002</v>
      </c>
      <c r="S199" s="220">
        <v>0</v>
      </c>
      <c r="T199" s="221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2" t="s">
        <v>96</v>
      </c>
      <c r="AT199" s="222" t="s">
        <v>213</v>
      </c>
      <c r="AU199" s="222" t="s">
        <v>88</v>
      </c>
      <c r="AY199" s="20" t="s">
        <v>210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0" t="s">
        <v>86</v>
      </c>
      <c r="BK199" s="223">
        <f>ROUND(I199*H199,2)</f>
        <v>0</v>
      </c>
      <c r="BL199" s="20" t="s">
        <v>96</v>
      </c>
      <c r="BM199" s="222" t="s">
        <v>305</v>
      </c>
    </row>
    <row r="200" s="2" customFormat="1">
      <c r="A200" s="42"/>
      <c r="B200" s="43"/>
      <c r="C200" s="44"/>
      <c r="D200" s="224" t="s">
        <v>219</v>
      </c>
      <c r="E200" s="44"/>
      <c r="F200" s="225" t="s">
        <v>306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219</v>
      </c>
      <c r="AU200" s="20" t="s">
        <v>88</v>
      </c>
    </row>
    <row r="201" s="13" customFormat="1">
      <c r="A201" s="13"/>
      <c r="B201" s="229"/>
      <c r="C201" s="230"/>
      <c r="D201" s="231" t="s">
        <v>221</v>
      </c>
      <c r="E201" s="232" t="s">
        <v>32</v>
      </c>
      <c r="F201" s="233" t="s">
        <v>307</v>
      </c>
      <c r="G201" s="230"/>
      <c r="H201" s="232" t="s">
        <v>32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221</v>
      </c>
      <c r="AU201" s="239" t="s">
        <v>88</v>
      </c>
      <c r="AV201" s="13" t="s">
        <v>86</v>
      </c>
      <c r="AW201" s="13" t="s">
        <v>39</v>
      </c>
      <c r="AX201" s="13" t="s">
        <v>78</v>
      </c>
      <c r="AY201" s="239" t="s">
        <v>210</v>
      </c>
    </row>
    <row r="202" s="13" customFormat="1">
      <c r="A202" s="13"/>
      <c r="B202" s="229"/>
      <c r="C202" s="230"/>
      <c r="D202" s="231" t="s">
        <v>221</v>
      </c>
      <c r="E202" s="232" t="s">
        <v>32</v>
      </c>
      <c r="F202" s="233" t="s">
        <v>308</v>
      </c>
      <c r="G202" s="230"/>
      <c r="H202" s="232" t="s">
        <v>32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221</v>
      </c>
      <c r="AU202" s="239" t="s">
        <v>88</v>
      </c>
      <c r="AV202" s="13" t="s">
        <v>86</v>
      </c>
      <c r="AW202" s="13" t="s">
        <v>39</v>
      </c>
      <c r="AX202" s="13" t="s">
        <v>78</v>
      </c>
      <c r="AY202" s="239" t="s">
        <v>210</v>
      </c>
    </row>
    <row r="203" s="13" customFormat="1">
      <c r="A203" s="13"/>
      <c r="B203" s="229"/>
      <c r="C203" s="230"/>
      <c r="D203" s="231" t="s">
        <v>221</v>
      </c>
      <c r="E203" s="232" t="s">
        <v>32</v>
      </c>
      <c r="F203" s="233" t="s">
        <v>309</v>
      </c>
      <c r="G203" s="230"/>
      <c r="H203" s="232" t="s">
        <v>32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221</v>
      </c>
      <c r="AU203" s="239" t="s">
        <v>88</v>
      </c>
      <c r="AV203" s="13" t="s">
        <v>86</v>
      </c>
      <c r="AW203" s="13" t="s">
        <v>39</v>
      </c>
      <c r="AX203" s="13" t="s">
        <v>78</v>
      </c>
      <c r="AY203" s="239" t="s">
        <v>210</v>
      </c>
    </row>
    <row r="204" s="13" customFormat="1">
      <c r="A204" s="13"/>
      <c r="B204" s="229"/>
      <c r="C204" s="230"/>
      <c r="D204" s="231" t="s">
        <v>221</v>
      </c>
      <c r="E204" s="232" t="s">
        <v>32</v>
      </c>
      <c r="F204" s="233" t="s">
        <v>310</v>
      </c>
      <c r="G204" s="230"/>
      <c r="H204" s="232" t="s">
        <v>32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221</v>
      </c>
      <c r="AU204" s="239" t="s">
        <v>88</v>
      </c>
      <c r="AV204" s="13" t="s">
        <v>86</v>
      </c>
      <c r="AW204" s="13" t="s">
        <v>39</v>
      </c>
      <c r="AX204" s="13" t="s">
        <v>78</v>
      </c>
      <c r="AY204" s="239" t="s">
        <v>210</v>
      </c>
    </row>
    <row r="205" s="13" customFormat="1">
      <c r="A205" s="13"/>
      <c r="B205" s="229"/>
      <c r="C205" s="230"/>
      <c r="D205" s="231" t="s">
        <v>221</v>
      </c>
      <c r="E205" s="232" t="s">
        <v>32</v>
      </c>
      <c r="F205" s="233" t="s">
        <v>311</v>
      </c>
      <c r="G205" s="230"/>
      <c r="H205" s="232" t="s">
        <v>32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221</v>
      </c>
      <c r="AU205" s="239" t="s">
        <v>88</v>
      </c>
      <c r="AV205" s="13" t="s">
        <v>86</v>
      </c>
      <c r="AW205" s="13" t="s">
        <v>39</v>
      </c>
      <c r="AX205" s="13" t="s">
        <v>78</v>
      </c>
      <c r="AY205" s="239" t="s">
        <v>210</v>
      </c>
    </row>
    <row r="206" s="13" customFormat="1">
      <c r="A206" s="13"/>
      <c r="B206" s="229"/>
      <c r="C206" s="230"/>
      <c r="D206" s="231" t="s">
        <v>221</v>
      </c>
      <c r="E206" s="232" t="s">
        <v>32</v>
      </c>
      <c r="F206" s="233" t="s">
        <v>307</v>
      </c>
      <c r="G206" s="230"/>
      <c r="H206" s="232" t="s">
        <v>32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221</v>
      </c>
      <c r="AU206" s="239" t="s">
        <v>88</v>
      </c>
      <c r="AV206" s="13" t="s">
        <v>86</v>
      </c>
      <c r="AW206" s="13" t="s">
        <v>39</v>
      </c>
      <c r="AX206" s="13" t="s">
        <v>78</v>
      </c>
      <c r="AY206" s="239" t="s">
        <v>210</v>
      </c>
    </row>
    <row r="207" s="13" customFormat="1">
      <c r="A207" s="13"/>
      <c r="B207" s="229"/>
      <c r="C207" s="230"/>
      <c r="D207" s="231" t="s">
        <v>221</v>
      </c>
      <c r="E207" s="232" t="s">
        <v>32</v>
      </c>
      <c r="F207" s="233" t="s">
        <v>238</v>
      </c>
      <c r="G207" s="230"/>
      <c r="H207" s="232" t="s">
        <v>32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221</v>
      </c>
      <c r="AU207" s="239" t="s">
        <v>88</v>
      </c>
      <c r="AV207" s="13" t="s">
        <v>86</v>
      </c>
      <c r="AW207" s="13" t="s">
        <v>39</v>
      </c>
      <c r="AX207" s="13" t="s">
        <v>78</v>
      </c>
      <c r="AY207" s="239" t="s">
        <v>210</v>
      </c>
    </row>
    <row r="208" s="13" customFormat="1">
      <c r="A208" s="13"/>
      <c r="B208" s="229"/>
      <c r="C208" s="230"/>
      <c r="D208" s="231" t="s">
        <v>221</v>
      </c>
      <c r="E208" s="232" t="s">
        <v>32</v>
      </c>
      <c r="F208" s="233" t="s">
        <v>292</v>
      </c>
      <c r="G208" s="230"/>
      <c r="H208" s="232" t="s">
        <v>32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221</v>
      </c>
      <c r="AU208" s="239" t="s">
        <v>88</v>
      </c>
      <c r="AV208" s="13" t="s">
        <v>86</v>
      </c>
      <c r="AW208" s="13" t="s">
        <v>39</v>
      </c>
      <c r="AX208" s="13" t="s">
        <v>78</v>
      </c>
      <c r="AY208" s="239" t="s">
        <v>210</v>
      </c>
    </row>
    <row r="209" s="14" customFormat="1">
      <c r="A209" s="14"/>
      <c r="B209" s="240"/>
      <c r="C209" s="241"/>
      <c r="D209" s="231" t="s">
        <v>221</v>
      </c>
      <c r="E209" s="242" t="s">
        <v>32</v>
      </c>
      <c r="F209" s="243" t="s">
        <v>312</v>
      </c>
      <c r="G209" s="241"/>
      <c r="H209" s="244">
        <v>5.4779999999999998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221</v>
      </c>
      <c r="AU209" s="250" t="s">
        <v>88</v>
      </c>
      <c r="AV209" s="14" t="s">
        <v>88</v>
      </c>
      <c r="AW209" s="14" t="s">
        <v>39</v>
      </c>
      <c r="AX209" s="14" t="s">
        <v>78</v>
      </c>
      <c r="AY209" s="250" t="s">
        <v>210</v>
      </c>
    </row>
    <row r="210" s="13" customFormat="1">
      <c r="A210" s="13"/>
      <c r="B210" s="229"/>
      <c r="C210" s="230"/>
      <c r="D210" s="231" t="s">
        <v>221</v>
      </c>
      <c r="E210" s="232" t="s">
        <v>32</v>
      </c>
      <c r="F210" s="233" t="s">
        <v>294</v>
      </c>
      <c r="G210" s="230"/>
      <c r="H210" s="232" t="s">
        <v>32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221</v>
      </c>
      <c r="AU210" s="239" t="s">
        <v>88</v>
      </c>
      <c r="AV210" s="13" t="s">
        <v>86</v>
      </c>
      <c r="AW210" s="13" t="s">
        <v>39</v>
      </c>
      <c r="AX210" s="13" t="s">
        <v>78</v>
      </c>
      <c r="AY210" s="239" t="s">
        <v>210</v>
      </c>
    </row>
    <row r="211" s="14" customFormat="1">
      <c r="A211" s="14"/>
      <c r="B211" s="240"/>
      <c r="C211" s="241"/>
      <c r="D211" s="231" t="s">
        <v>221</v>
      </c>
      <c r="E211" s="242" t="s">
        <v>32</v>
      </c>
      <c r="F211" s="243" t="s">
        <v>313</v>
      </c>
      <c r="G211" s="241"/>
      <c r="H211" s="244">
        <v>4.9900000000000002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221</v>
      </c>
      <c r="AU211" s="250" t="s">
        <v>88</v>
      </c>
      <c r="AV211" s="14" t="s">
        <v>88</v>
      </c>
      <c r="AW211" s="14" t="s">
        <v>39</v>
      </c>
      <c r="AX211" s="14" t="s">
        <v>78</v>
      </c>
      <c r="AY211" s="250" t="s">
        <v>210</v>
      </c>
    </row>
    <row r="212" s="13" customFormat="1">
      <c r="A212" s="13"/>
      <c r="B212" s="229"/>
      <c r="C212" s="230"/>
      <c r="D212" s="231" t="s">
        <v>221</v>
      </c>
      <c r="E212" s="232" t="s">
        <v>32</v>
      </c>
      <c r="F212" s="233" t="s">
        <v>243</v>
      </c>
      <c r="G212" s="230"/>
      <c r="H212" s="232" t="s">
        <v>32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221</v>
      </c>
      <c r="AU212" s="239" t="s">
        <v>88</v>
      </c>
      <c r="AV212" s="13" t="s">
        <v>86</v>
      </c>
      <c r="AW212" s="13" t="s">
        <v>39</v>
      </c>
      <c r="AX212" s="13" t="s">
        <v>78</v>
      </c>
      <c r="AY212" s="239" t="s">
        <v>210</v>
      </c>
    </row>
    <row r="213" s="14" customFormat="1">
      <c r="A213" s="14"/>
      <c r="B213" s="240"/>
      <c r="C213" s="241"/>
      <c r="D213" s="231" t="s">
        <v>221</v>
      </c>
      <c r="E213" s="242" t="s">
        <v>32</v>
      </c>
      <c r="F213" s="243" t="s">
        <v>314</v>
      </c>
      <c r="G213" s="241"/>
      <c r="H213" s="244">
        <v>0.94199999999999995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221</v>
      </c>
      <c r="AU213" s="250" t="s">
        <v>88</v>
      </c>
      <c r="AV213" s="14" t="s">
        <v>88</v>
      </c>
      <c r="AW213" s="14" t="s">
        <v>39</v>
      </c>
      <c r="AX213" s="14" t="s">
        <v>78</v>
      </c>
      <c r="AY213" s="250" t="s">
        <v>210</v>
      </c>
    </row>
    <row r="214" s="13" customFormat="1">
      <c r="A214" s="13"/>
      <c r="B214" s="229"/>
      <c r="C214" s="230"/>
      <c r="D214" s="231" t="s">
        <v>221</v>
      </c>
      <c r="E214" s="232" t="s">
        <v>32</v>
      </c>
      <c r="F214" s="233" t="s">
        <v>245</v>
      </c>
      <c r="G214" s="230"/>
      <c r="H214" s="232" t="s">
        <v>32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221</v>
      </c>
      <c r="AU214" s="239" t="s">
        <v>88</v>
      </c>
      <c r="AV214" s="13" t="s">
        <v>86</v>
      </c>
      <c r="AW214" s="13" t="s">
        <v>39</v>
      </c>
      <c r="AX214" s="13" t="s">
        <v>78</v>
      </c>
      <c r="AY214" s="239" t="s">
        <v>210</v>
      </c>
    </row>
    <row r="215" s="14" customFormat="1">
      <c r="A215" s="14"/>
      <c r="B215" s="240"/>
      <c r="C215" s="241"/>
      <c r="D215" s="231" t="s">
        <v>221</v>
      </c>
      <c r="E215" s="242" t="s">
        <v>32</v>
      </c>
      <c r="F215" s="243" t="s">
        <v>315</v>
      </c>
      <c r="G215" s="241"/>
      <c r="H215" s="244">
        <v>3.3999999999999999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221</v>
      </c>
      <c r="AU215" s="250" t="s">
        <v>88</v>
      </c>
      <c r="AV215" s="14" t="s">
        <v>88</v>
      </c>
      <c r="AW215" s="14" t="s">
        <v>39</v>
      </c>
      <c r="AX215" s="14" t="s">
        <v>78</v>
      </c>
      <c r="AY215" s="250" t="s">
        <v>210</v>
      </c>
    </row>
    <row r="216" s="13" customFormat="1">
      <c r="A216" s="13"/>
      <c r="B216" s="229"/>
      <c r="C216" s="230"/>
      <c r="D216" s="231" t="s">
        <v>221</v>
      </c>
      <c r="E216" s="232" t="s">
        <v>32</v>
      </c>
      <c r="F216" s="233" t="s">
        <v>296</v>
      </c>
      <c r="G216" s="230"/>
      <c r="H216" s="232" t="s">
        <v>32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221</v>
      </c>
      <c r="AU216" s="239" t="s">
        <v>88</v>
      </c>
      <c r="AV216" s="13" t="s">
        <v>86</v>
      </c>
      <c r="AW216" s="13" t="s">
        <v>39</v>
      </c>
      <c r="AX216" s="13" t="s">
        <v>78</v>
      </c>
      <c r="AY216" s="239" t="s">
        <v>210</v>
      </c>
    </row>
    <row r="217" s="14" customFormat="1">
      <c r="A217" s="14"/>
      <c r="B217" s="240"/>
      <c r="C217" s="241"/>
      <c r="D217" s="231" t="s">
        <v>221</v>
      </c>
      <c r="E217" s="242" t="s">
        <v>32</v>
      </c>
      <c r="F217" s="243" t="s">
        <v>316</v>
      </c>
      <c r="G217" s="241"/>
      <c r="H217" s="244">
        <v>3.5699999999999998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221</v>
      </c>
      <c r="AU217" s="250" t="s">
        <v>88</v>
      </c>
      <c r="AV217" s="14" t="s">
        <v>88</v>
      </c>
      <c r="AW217" s="14" t="s">
        <v>39</v>
      </c>
      <c r="AX217" s="14" t="s">
        <v>78</v>
      </c>
      <c r="AY217" s="250" t="s">
        <v>210</v>
      </c>
    </row>
    <row r="218" s="16" customFormat="1">
      <c r="A218" s="16"/>
      <c r="B218" s="262"/>
      <c r="C218" s="263"/>
      <c r="D218" s="231" t="s">
        <v>221</v>
      </c>
      <c r="E218" s="264" t="s">
        <v>32</v>
      </c>
      <c r="F218" s="265" t="s">
        <v>247</v>
      </c>
      <c r="G218" s="263"/>
      <c r="H218" s="266">
        <v>18.379999999999999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2" t="s">
        <v>221</v>
      </c>
      <c r="AU218" s="272" t="s">
        <v>88</v>
      </c>
      <c r="AV218" s="16" t="s">
        <v>93</v>
      </c>
      <c r="AW218" s="16" t="s">
        <v>39</v>
      </c>
      <c r="AX218" s="16" t="s">
        <v>78</v>
      </c>
      <c r="AY218" s="272" t="s">
        <v>210</v>
      </c>
    </row>
    <row r="219" s="13" customFormat="1">
      <c r="A219" s="13"/>
      <c r="B219" s="229"/>
      <c r="C219" s="230"/>
      <c r="D219" s="231" t="s">
        <v>221</v>
      </c>
      <c r="E219" s="232" t="s">
        <v>32</v>
      </c>
      <c r="F219" s="233" t="s">
        <v>317</v>
      </c>
      <c r="G219" s="230"/>
      <c r="H219" s="232" t="s">
        <v>32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221</v>
      </c>
      <c r="AU219" s="239" t="s">
        <v>88</v>
      </c>
      <c r="AV219" s="13" t="s">
        <v>86</v>
      </c>
      <c r="AW219" s="13" t="s">
        <v>39</v>
      </c>
      <c r="AX219" s="13" t="s">
        <v>78</v>
      </c>
      <c r="AY219" s="239" t="s">
        <v>210</v>
      </c>
    </row>
    <row r="220" s="13" customFormat="1">
      <c r="A220" s="13"/>
      <c r="B220" s="229"/>
      <c r="C220" s="230"/>
      <c r="D220" s="231" t="s">
        <v>221</v>
      </c>
      <c r="E220" s="232" t="s">
        <v>32</v>
      </c>
      <c r="F220" s="233" t="s">
        <v>292</v>
      </c>
      <c r="G220" s="230"/>
      <c r="H220" s="232" t="s">
        <v>32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221</v>
      </c>
      <c r="AU220" s="239" t="s">
        <v>88</v>
      </c>
      <c r="AV220" s="13" t="s">
        <v>86</v>
      </c>
      <c r="AW220" s="13" t="s">
        <v>39</v>
      </c>
      <c r="AX220" s="13" t="s">
        <v>78</v>
      </c>
      <c r="AY220" s="239" t="s">
        <v>210</v>
      </c>
    </row>
    <row r="221" s="14" customFormat="1">
      <c r="A221" s="14"/>
      <c r="B221" s="240"/>
      <c r="C221" s="241"/>
      <c r="D221" s="231" t="s">
        <v>221</v>
      </c>
      <c r="E221" s="242" t="s">
        <v>32</v>
      </c>
      <c r="F221" s="243" t="s">
        <v>318</v>
      </c>
      <c r="G221" s="241"/>
      <c r="H221" s="244">
        <v>1.2410000000000001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221</v>
      </c>
      <c r="AU221" s="250" t="s">
        <v>88</v>
      </c>
      <c r="AV221" s="14" t="s">
        <v>88</v>
      </c>
      <c r="AW221" s="14" t="s">
        <v>39</v>
      </c>
      <c r="AX221" s="14" t="s">
        <v>78</v>
      </c>
      <c r="AY221" s="250" t="s">
        <v>210</v>
      </c>
    </row>
    <row r="222" s="13" customFormat="1">
      <c r="A222" s="13"/>
      <c r="B222" s="229"/>
      <c r="C222" s="230"/>
      <c r="D222" s="231" t="s">
        <v>221</v>
      </c>
      <c r="E222" s="232" t="s">
        <v>32</v>
      </c>
      <c r="F222" s="233" t="s">
        <v>294</v>
      </c>
      <c r="G222" s="230"/>
      <c r="H222" s="232" t="s">
        <v>32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221</v>
      </c>
      <c r="AU222" s="239" t="s">
        <v>88</v>
      </c>
      <c r="AV222" s="13" t="s">
        <v>86</v>
      </c>
      <c r="AW222" s="13" t="s">
        <v>39</v>
      </c>
      <c r="AX222" s="13" t="s">
        <v>78</v>
      </c>
      <c r="AY222" s="239" t="s">
        <v>210</v>
      </c>
    </row>
    <row r="223" s="14" customFormat="1">
      <c r="A223" s="14"/>
      <c r="B223" s="240"/>
      <c r="C223" s="241"/>
      <c r="D223" s="231" t="s">
        <v>221</v>
      </c>
      <c r="E223" s="242" t="s">
        <v>32</v>
      </c>
      <c r="F223" s="243" t="s">
        <v>319</v>
      </c>
      <c r="G223" s="241"/>
      <c r="H223" s="244">
        <v>1.468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221</v>
      </c>
      <c r="AU223" s="250" t="s">
        <v>88</v>
      </c>
      <c r="AV223" s="14" t="s">
        <v>88</v>
      </c>
      <c r="AW223" s="14" t="s">
        <v>39</v>
      </c>
      <c r="AX223" s="14" t="s">
        <v>78</v>
      </c>
      <c r="AY223" s="250" t="s">
        <v>210</v>
      </c>
    </row>
    <row r="224" s="13" customFormat="1">
      <c r="A224" s="13"/>
      <c r="B224" s="229"/>
      <c r="C224" s="230"/>
      <c r="D224" s="231" t="s">
        <v>221</v>
      </c>
      <c r="E224" s="232" t="s">
        <v>32</v>
      </c>
      <c r="F224" s="233" t="s">
        <v>320</v>
      </c>
      <c r="G224" s="230"/>
      <c r="H224" s="232" t="s">
        <v>32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221</v>
      </c>
      <c r="AU224" s="239" t="s">
        <v>88</v>
      </c>
      <c r="AV224" s="13" t="s">
        <v>86</v>
      </c>
      <c r="AW224" s="13" t="s">
        <v>39</v>
      </c>
      <c r="AX224" s="13" t="s">
        <v>78</v>
      </c>
      <c r="AY224" s="239" t="s">
        <v>210</v>
      </c>
    </row>
    <row r="225" s="14" customFormat="1">
      <c r="A225" s="14"/>
      <c r="B225" s="240"/>
      <c r="C225" s="241"/>
      <c r="D225" s="231" t="s">
        <v>221</v>
      </c>
      <c r="E225" s="242" t="s">
        <v>32</v>
      </c>
      <c r="F225" s="243" t="s">
        <v>321</v>
      </c>
      <c r="G225" s="241"/>
      <c r="H225" s="244">
        <v>0.40000000000000002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221</v>
      </c>
      <c r="AU225" s="250" t="s">
        <v>88</v>
      </c>
      <c r="AV225" s="14" t="s">
        <v>88</v>
      </c>
      <c r="AW225" s="14" t="s">
        <v>39</v>
      </c>
      <c r="AX225" s="14" t="s">
        <v>78</v>
      </c>
      <c r="AY225" s="250" t="s">
        <v>210</v>
      </c>
    </row>
    <row r="226" s="13" customFormat="1">
      <c r="A226" s="13"/>
      <c r="B226" s="229"/>
      <c r="C226" s="230"/>
      <c r="D226" s="231" t="s">
        <v>221</v>
      </c>
      <c r="E226" s="232" t="s">
        <v>32</v>
      </c>
      <c r="F226" s="233" t="s">
        <v>245</v>
      </c>
      <c r="G226" s="230"/>
      <c r="H226" s="232" t="s">
        <v>32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221</v>
      </c>
      <c r="AU226" s="239" t="s">
        <v>88</v>
      </c>
      <c r="AV226" s="13" t="s">
        <v>86</v>
      </c>
      <c r="AW226" s="13" t="s">
        <v>39</v>
      </c>
      <c r="AX226" s="13" t="s">
        <v>78</v>
      </c>
      <c r="AY226" s="239" t="s">
        <v>210</v>
      </c>
    </row>
    <row r="227" s="14" customFormat="1">
      <c r="A227" s="14"/>
      <c r="B227" s="240"/>
      <c r="C227" s="241"/>
      <c r="D227" s="231" t="s">
        <v>221</v>
      </c>
      <c r="E227" s="242" t="s">
        <v>32</v>
      </c>
      <c r="F227" s="243" t="s">
        <v>322</v>
      </c>
      <c r="G227" s="241"/>
      <c r="H227" s="244">
        <v>0.98999999999999999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221</v>
      </c>
      <c r="AU227" s="250" t="s">
        <v>88</v>
      </c>
      <c r="AV227" s="14" t="s">
        <v>88</v>
      </c>
      <c r="AW227" s="14" t="s">
        <v>39</v>
      </c>
      <c r="AX227" s="14" t="s">
        <v>78</v>
      </c>
      <c r="AY227" s="250" t="s">
        <v>210</v>
      </c>
    </row>
    <row r="228" s="13" customFormat="1">
      <c r="A228" s="13"/>
      <c r="B228" s="229"/>
      <c r="C228" s="230"/>
      <c r="D228" s="231" t="s">
        <v>221</v>
      </c>
      <c r="E228" s="232" t="s">
        <v>32</v>
      </c>
      <c r="F228" s="233" t="s">
        <v>296</v>
      </c>
      <c r="G228" s="230"/>
      <c r="H228" s="232" t="s">
        <v>32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221</v>
      </c>
      <c r="AU228" s="239" t="s">
        <v>88</v>
      </c>
      <c r="AV228" s="13" t="s">
        <v>86</v>
      </c>
      <c r="AW228" s="13" t="s">
        <v>39</v>
      </c>
      <c r="AX228" s="13" t="s">
        <v>78</v>
      </c>
      <c r="AY228" s="239" t="s">
        <v>210</v>
      </c>
    </row>
    <row r="229" s="14" customFormat="1">
      <c r="A229" s="14"/>
      <c r="B229" s="240"/>
      <c r="C229" s="241"/>
      <c r="D229" s="231" t="s">
        <v>221</v>
      </c>
      <c r="E229" s="242" t="s">
        <v>32</v>
      </c>
      <c r="F229" s="243" t="s">
        <v>323</v>
      </c>
      <c r="G229" s="241"/>
      <c r="H229" s="244">
        <v>0.98799999999999999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221</v>
      </c>
      <c r="AU229" s="250" t="s">
        <v>88</v>
      </c>
      <c r="AV229" s="14" t="s">
        <v>88</v>
      </c>
      <c r="AW229" s="14" t="s">
        <v>39</v>
      </c>
      <c r="AX229" s="14" t="s">
        <v>78</v>
      </c>
      <c r="AY229" s="250" t="s">
        <v>210</v>
      </c>
    </row>
    <row r="230" s="16" customFormat="1">
      <c r="A230" s="16"/>
      <c r="B230" s="262"/>
      <c r="C230" s="263"/>
      <c r="D230" s="231" t="s">
        <v>221</v>
      </c>
      <c r="E230" s="264" t="s">
        <v>32</v>
      </c>
      <c r="F230" s="265" t="s">
        <v>247</v>
      </c>
      <c r="G230" s="263"/>
      <c r="H230" s="266">
        <v>5.0869999999999997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2" t="s">
        <v>221</v>
      </c>
      <c r="AU230" s="272" t="s">
        <v>88</v>
      </c>
      <c r="AV230" s="16" t="s">
        <v>93</v>
      </c>
      <c r="AW230" s="16" t="s">
        <v>39</v>
      </c>
      <c r="AX230" s="16" t="s">
        <v>78</v>
      </c>
      <c r="AY230" s="272" t="s">
        <v>210</v>
      </c>
    </row>
    <row r="231" s="15" customFormat="1">
      <c r="A231" s="15"/>
      <c r="B231" s="251"/>
      <c r="C231" s="252"/>
      <c r="D231" s="231" t="s">
        <v>221</v>
      </c>
      <c r="E231" s="253" t="s">
        <v>32</v>
      </c>
      <c r="F231" s="254" t="s">
        <v>224</v>
      </c>
      <c r="G231" s="252"/>
      <c r="H231" s="255">
        <v>23.466999999999995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221</v>
      </c>
      <c r="AU231" s="261" t="s">
        <v>88</v>
      </c>
      <c r="AV231" s="15" t="s">
        <v>96</v>
      </c>
      <c r="AW231" s="15" t="s">
        <v>39</v>
      </c>
      <c r="AX231" s="15" t="s">
        <v>86</v>
      </c>
      <c r="AY231" s="261" t="s">
        <v>210</v>
      </c>
    </row>
    <row r="232" s="2" customFormat="1" ht="16.5" customHeight="1">
      <c r="A232" s="42"/>
      <c r="B232" s="43"/>
      <c r="C232" s="273" t="s">
        <v>324</v>
      </c>
      <c r="D232" s="273" t="s">
        <v>325</v>
      </c>
      <c r="E232" s="274" t="s">
        <v>326</v>
      </c>
      <c r="F232" s="275" t="s">
        <v>327</v>
      </c>
      <c r="G232" s="276" t="s">
        <v>112</v>
      </c>
      <c r="H232" s="277">
        <v>257.92500000000001</v>
      </c>
      <c r="I232" s="278"/>
      <c r="J232" s="279">
        <f>ROUND(I232*H232,2)</f>
        <v>0</v>
      </c>
      <c r="K232" s="275" t="s">
        <v>217</v>
      </c>
      <c r="L232" s="280"/>
      <c r="M232" s="281" t="s">
        <v>32</v>
      </c>
      <c r="N232" s="282" t="s">
        <v>49</v>
      </c>
      <c r="O232" s="88"/>
      <c r="P232" s="220">
        <f>O232*H232</f>
        <v>0</v>
      </c>
      <c r="Q232" s="220">
        <v>0.00029999999999999997</v>
      </c>
      <c r="R232" s="220">
        <f>Q232*H232</f>
        <v>0.077377500000000002</v>
      </c>
      <c r="S232" s="220">
        <v>0</v>
      </c>
      <c r="T232" s="221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2" t="s">
        <v>302</v>
      </c>
      <c r="AT232" s="222" t="s">
        <v>325</v>
      </c>
      <c r="AU232" s="222" t="s">
        <v>88</v>
      </c>
      <c r="AY232" s="20" t="s">
        <v>210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0" t="s">
        <v>86</v>
      </c>
      <c r="BK232" s="223">
        <f>ROUND(I232*H232,2)</f>
        <v>0</v>
      </c>
      <c r="BL232" s="20" t="s">
        <v>96</v>
      </c>
      <c r="BM232" s="222" t="s">
        <v>328</v>
      </c>
    </row>
    <row r="233" s="13" customFormat="1">
      <c r="A233" s="13"/>
      <c r="B233" s="229"/>
      <c r="C233" s="230"/>
      <c r="D233" s="231" t="s">
        <v>221</v>
      </c>
      <c r="E233" s="232" t="s">
        <v>32</v>
      </c>
      <c r="F233" s="233" t="s">
        <v>329</v>
      </c>
      <c r="G233" s="230"/>
      <c r="H233" s="232" t="s">
        <v>32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221</v>
      </c>
      <c r="AU233" s="239" t="s">
        <v>88</v>
      </c>
      <c r="AV233" s="13" t="s">
        <v>86</v>
      </c>
      <c r="AW233" s="13" t="s">
        <v>39</v>
      </c>
      <c r="AX233" s="13" t="s">
        <v>78</v>
      </c>
      <c r="AY233" s="239" t="s">
        <v>210</v>
      </c>
    </row>
    <row r="234" s="14" customFormat="1">
      <c r="A234" s="14"/>
      <c r="B234" s="240"/>
      <c r="C234" s="241"/>
      <c r="D234" s="231" t="s">
        <v>221</v>
      </c>
      <c r="E234" s="242" t="s">
        <v>32</v>
      </c>
      <c r="F234" s="243" t="s">
        <v>330</v>
      </c>
      <c r="G234" s="241"/>
      <c r="H234" s="244">
        <v>257.92500000000001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221</v>
      </c>
      <c r="AU234" s="250" t="s">
        <v>88</v>
      </c>
      <c r="AV234" s="14" t="s">
        <v>88</v>
      </c>
      <c r="AW234" s="14" t="s">
        <v>39</v>
      </c>
      <c r="AX234" s="14" t="s">
        <v>78</v>
      </c>
      <c r="AY234" s="250" t="s">
        <v>210</v>
      </c>
    </row>
    <row r="235" s="15" customFormat="1">
      <c r="A235" s="15"/>
      <c r="B235" s="251"/>
      <c r="C235" s="252"/>
      <c r="D235" s="231" t="s">
        <v>221</v>
      </c>
      <c r="E235" s="253" t="s">
        <v>32</v>
      </c>
      <c r="F235" s="254" t="s">
        <v>224</v>
      </c>
      <c r="G235" s="252"/>
      <c r="H235" s="255">
        <v>257.92500000000001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1" t="s">
        <v>221</v>
      </c>
      <c r="AU235" s="261" t="s">
        <v>88</v>
      </c>
      <c r="AV235" s="15" t="s">
        <v>96</v>
      </c>
      <c r="AW235" s="15" t="s">
        <v>39</v>
      </c>
      <c r="AX235" s="15" t="s">
        <v>86</v>
      </c>
      <c r="AY235" s="261" t="s">
        <v>210</v>
      </c>
    </row>
    <row r="236" s="2" customFormat="1" ht="16.5" customHeight="1">
      <c r="A236" s="42"/>
      <c r="B236" s="43"/>
      <c r="C236" s="211" t="s">
        <v>211</v>
      </c>
      <c r="D236" s="211" t="s">
        <v>213</v>
      </c>
      <c r="E236" s="212" t="s">
        <v>331</v>
      </c>
      <c r="F236" s="213" t="s">
        <v>332</v>
      </c>
      <c r="G236" s="214" t="s">
        <v>216</v>
      </c>
      <c r="H236" s="215">
        <v>3.028</v>
      </c>
      <c r="I236" s="216"/>
      <c r="J236" s="217">
        <f>ROUND(I236*H236,2)</f>
        <v>0</v>
      </c>
      <c r="K236" s="213" t="s">
        <v>217</v>
      </c>
      <c r="L236" s="48"/>
      <c r="M236" s="218" t="s">
        <v>32</v>
      </c>
      <c r="N236" s="219" t="s">
        <v>49</v>
      </c>
      <c r="O236" s="88"/>
      <c r="P236" s="220">
        <f>O236*H236</f>
        <v>0</v>
      </c>
      <c r="Q236" s="220">
        <v>2.1600000000000001</v>
      </c>
      <c r="R236" s="220">
        <f>Q236*H236</f>
        <v>6.5404800000000005</v>
      </c>
      <c r="S236" s="220">
        <v>0</v>
      </c>
      <c r="T236" s="221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2" t="s">
        <v>96</v>
      </c>
      <c r="AT236" s="222" t="s">
        <v>213</v>
      </c>
      <c r="AU236" s="222" t="s">
        <v>88</v>
      </c>
      <c r="AY236" s="20" t="s">
        <v>210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0" t="s">
        <v>86</v>
      </c>
      <c r="BK236" s="223">
        <f>ROUND(I236*H236,2)</f>
        <v>0</v>
      </c>
      <c r="BL236" s="20" t="s">
        <v>96</v>
      </c>
      <c r="BM236" s="222" t="s">
        <v>333</v>
      </c>
    </row>
    <row r="237" s="2" customFormat="1">
      <c r="A237" s="42"/>
      <c r="B237" s="43"/>
      <c r="C237" s="44"/>
      <c r="D237" s="224" t="s">
        <v>219</v>
      </c>
      <c r="E237" s="44"/>
      <c r="F237" s="225" t="s">
        <v>334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219</v>
      </c>
      <c r="AU237" s="20" t="s">
        <v>88</v>
      </c>
    </row>
    <row r="238" s="13" customFormat="1">
      <c r="A238" s="13"/>
      <c r="B238" s="229"/>
      <c r="C238" s="230"/>
      <c r="D238" s="231" t="s">
        <v>221</v>
      </c>
      <c r="E238" s="232" t="s">
        <v>32</v>
      </c>
      <c r="F238" s="233" t="s">
        <v>335</v>
      </c>
      <c r="G238" s="230"/>
      <c r="H238" s="232" t="s">
        <v>32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221</v>
      </c>
      <c r="AU238" s="239" t="s">
        <v>88</v>
      </c>
      <c r="AV238" s="13" t="s">
        <v>86</v>
      </c>
      <c r="AW238" s="13" t="s">
        <v>39</v>
      </c>
      <c r="AX238" s="13" t="s">
        <v>78</v>
      </c>
      <c r="AY238" s="239" t="s">
        <v>210</v>
      </c>
    </row>
    <row r="239" s="14" customFormat="1">
      <c r="A239" s="14"/>
      <c r="B239" s="240"/>
      <c r="C239" s="241"/>
      <c r="D239" s="231" t="s">
        <v>221</v>
      </c>
      <c r="E239" s="242" t="s">
        <v>32</v>
      </c>
      <c r="F239" s="243" t="s">
        <v>336</v>
      </c>
      <c r="G239" s="241"/>
      <c r="H239" s="244">
        <v>1.8859999999999999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221</v>
      </c>
      <c r="AU239" s="250" t="s">
        <v>88</v>
      </c>
      <c r="AV239" s="14" t="s">
        <v>88</v>
      </c>
      <c r="AW239" s="14" t="s">
        <v>39</v>
      </c>
      <c r="AX239" s="14" t="s">
        <v>78</v>
      </c>
      <c r="AY239" s="250" t="s">
        <v>210</v>
      </c>
    </row>
    <row r="240" s="14" customFormat="1">
      <c r="A240" s="14"/>
      <c r="B240" s="240"/>
      <c r="C240" s="241"/>
      <c r="D240" s="231" t="s">
        <v>221</v>
      </c>
      <c r="E240" s="242" t="s">
        <v>32</v>
      </c>
      <c r="F240" s="243" t="s">
        <v>337</v>
      </c>
      <c r="G240" s="241"/>
      <c r="H240" s="244">
        <v>0.42399999999999999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221</v>
      </c>
      <c r="AU240" s="250" t="s">
        <v>88</v>
      </c>
      <c r="AV240" s="14" t="s">
        <v>88</v>
      </c>
      <c r="AW240" s="14" t="s">
        <v>39</v>
      </c>
      <c r="AX240" s="14" t="s">
        <v>78</v>
      </c>
      <c r="AY240" s="250" t="s">
        <v>210</v>
      </c>
    </row>
    <row r="241" s="13" customFormat="1">
      <c r="A241" s="13"/>
      <c r="B241" s="229"/>
      <c r="C241" s="230"/>
      <c r="D241" s="231" t="s">
        <v>221</v>
      </c>
      <c r="E241" s="232" t="s">
        <v>32</v>
      </c>
      <c r="F241" s="233" t="s">
        <v>338</v>
      </c>
      <c r="G241" s="230"/>
      <c r="H241" s="232" t="s">
        <v>32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221</v>
      </c>
      <c r="AU241" s="239" t="s">
        <v>88</v>
      </c>
      <c r="AV241" s="13" t="s">
        <v>86</v>
      </c>
      <c r="AW241" s="13" t="s">
        <v>39</v>
      </c>
      <c r="AX241" s="13" t="s">
        <v>78</v>
      </c>
      <c r="AY241" s="239" t="s">
        <v>210</v>
      </c>
    </row>
    <row r="242" s="13" customFormat="1">
      <c r="A242" s="13"/>
      <c r="B242" s="229"/>
      <c r="C242" s="230"/>
      <c r="D242" s="231" t="s">
        <v>221</v>
      </c>
      <c r="E242" s="232" t="s">
        <v>32</v>
      </c>
      <c r="F242" s="233" t="s">
        <v>339</v>
      </c>
      <c r="G242" s="230"/>
      <c r="H242" s="232" t="s">
        <v>32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221</v>
      </c>
      <c r="AU242" s="239" t="s">
        <v>88</v>
      </c>
      <c r="AV242" s="13" t="s">
        <v>86</v>
      </c>
      <c r="AW242" s="13" t="s">
        <v>39</v>
      </c>
      <c r="AX242" s="13" t="s">
        <v>78</v>
      </c>
      <c r="AY242" s="239" t="s">
        <v>210</v>
      </c>
    </row>
    <row r="243" s="14" customFormat="1">
      <c r="A243" s="14"/>
      <c r="B243" s="240"/>
      <c r="C243" s="241"/>
      <c r="D243" s="231" t="s">
        <v>221</v>
      </c>
      <c r="E243" s="242" t="s">
        <v>32</v>
      </c>
      <c r="F243" s="243" t="s">
        <v>340</v>
      </c>
      <c r="G243" s="241"/>
      <c r="H243" s="244">
        <v>0.64600000000000002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221</v>
      </c>
      <c r="AU243" s="250" t="s">
        <v>88</v>
      </c>
      <c r="AV243" s="14" t="s">
        <v>88</v>
      </c>
      <c r="AW243" s="14" t="s">
        <v>39</v>
      </c>
      <c r="AX243" s="14" t="s">
        <v>78</v>
      </c>
      <c r="AY243" s="250" t="s">
        <v>210</v>
      </c>
    </row>
    <row r="244" s="13" customFormat="1">
      <c r="A244" s="13"/>
      <c r="B244" s="229"/>
      <c r="C244" s="230"/>
      <c r="D244" s="231" t="s">
        <v>221</v>
      </c>
      <c r="E244" s="232" t="s">
        <v>32</v>
      </c>
      <c r="F244" s="233" t="s">
        <v>341</v>
      </c>
      <c r="G244" s="230"/>
      <c r="H244" s="232" t="s">
        <v>32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221</v>
      </c>
      <c r="AU244" s="239" t="s">
        <v>88</v>
      </c>
      <c r="AV244" s="13" t="s">
        <v>86</v>
      </c>
      <c r="AW244" s="13" t="s">
        <v>39</v>
      </c>
      <c r="AX244" s="13" t="s">
        <v>78</v>
      </c>
      <c r="AY244" s="239" t="s">
        <v>210</v>
      </c>
    </row>
    <row r="245" s="13" customFormat="1">
      <c r="A245" s="13"/>
      <c r="B245" s="229"/>
      <c r="C245" s="230"/>
      <c r="D245" s="231" t="s">
        <v>221</v>
      </c>
      <c r="E245" s="232" t="s">
        <v>32</v>
      </c>
      <c r="F245" s="233" t="s">
        <v>342</v>
      </c>
      <c r="G245" s="230"/>
      <c r="H245" s="232" t="s">
        <v>32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221</v>
      </c>
      <c r="AU245" s="239" t="s">
        <v>88</v>
      </c>
      <c r="AV245" s="13" t="s">
        <v>86</v>
      </c>
      <c r="AW245" s="13" t="s">
        <v>39</v>
      </c>
      <c r="AX245" s="13" t="s">
        <v>78</v>
      </c>
      <c r="AY245" s="239" t="s">
        <v>210</v>
      </c>
    </row>
    <row r="246" s="14" customFormat="1">
      <c r="A246" s="14"/>
      <c r="B246" s="240"/>
      <c r="C246" s="241"/>
      <c r="D246" s="231" t="s">
        <v>221</v>
      </c>
      <c r="E246" s="242" t="s">
        <v>32</v>
      </c>
      <c r="F246" s="243" t="s">
        <v>343</v>
      </c>
      <c r="G246" s="241"/>
      <c r="H246" s="244">
        <v>0.035999999999999997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221</v>
      </c>
      <c r="AU246" s="250" t="s">
        <v>88</v>
      </c>
      <c r="AV246" s="14" t="s">
        <v>88</v>
      </c>
      <c r="AW246" s="14" t="s">
        <v>39</v>
      </c>
      <c r="AX246" s="14" t="s">
        <v>78</v>
      </c>
      <c r="AY246" s="250" t="s">
        <v>210</v>
      </c>
    </row>
    <row r="247" s="13" customFormat="1">
      <c r="A247" s="13"/>
      <c r="B247" s="229"/>
      <c r="C247" s="230"/>
      <c r="D247" s="231" t="s">
        <v>221</v>
      </c>
      <c r="E247" s="232" t="s">
        <v>32</v>
      </c>
      <c r="F247" s="233" t="s">
        <v>344</v>
      </c>
      <c r="G247" s="230"/>
      <c r="H247" s="232" t="s">
        <v>32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221</v>
      </c>
      <c r="AU247" s="239" t="s">
        <v>88</v>
      </c>
      <c r="AV247" s="13" t="s">
        <v>86</v>
      </c>
      <c r="AW247" s="13" t="s">
        <v>39</v>
      </c>
      <c r="AX247" s="13" t="s">
        <v>78</v>
      </c>
      <c r="AY247" s="239" t="s">
        <v>210</v>
      </c>
    </row>
    <row r="248" s="13" customFormat="1">
      <c r="A248" s="13"/>
      <c r="B248" s="229"/>
      <c r="C248" s="230"/>
      <c r="D248" s="231" t="s">
        <v>221</v>
      </c>
      <c r="E248" s="232" t="s">
        <v>32</v>
      </c>
      <c r="F248" s="233" t="s">
        <v>345</v>
      </c>
      <c r="G248" s="230"/>
      <c r="H248" s="232" t="s">
        <v>32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221</v>
      </c>
      <c r="AU248" s="239" t="s">
        <v>88</v>
      </c>
      <c r="AV248" s="13" t="s">
        <v>86</v>
      </c>
      <c r="AW248" s="13" t="s">
        <v>39</v>
      </c>
      <c r="AX248" s="13" t="s">
        <v>78</v>
      </c>
      <c r="AY248" s="239" t="s">
        <v>210</v>
      </c>
    </row>
    <row r="249" s="14" customFormat="1">
      <c r="A249" s="14"/>
      <c r="B249" s="240"/>
      <c r="C249" s="241"/>
      <c r="D249" s="231" t="s">
        <v>221</v>
      </c>
      <c r="E249" s="242" t="s">
        <v>32</v>
      </c>
      <c r="F249" s="243" t="s">
        <v>346</v>
      </c>
      <c r="G249" s="241"/>
      <c r="H249" s="244">
        <v>0.035999999999999997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221</v>
      </c>
      <c r="AU249" s="250" t="s">
        <v>88</v>
      </c>
      <c r="AV249" s="14" t="s">
        <v>88</v>
      </c>
      <c r="AW249" s="14" t="s">
        <v>39</v>
      </c>
      <c r="AX249" s="14" t="s">
        <v>78</v>
      </c>
      <c r="AY249" s="250" t="s">
        <v>210</v>
      </c>
    </row>
    <row r="250" s="15" customFormat="1">
      <c r="A250" s="15"/>
      <c r="B250" s="251"/>
      <c r="C250" s="252"/>
      <c r="D250" s="231" t="s">
        <v>221</v>
      </c>
      <c r="E250" s="253" t="s">
        <v>32</v>
      </c>
      <c r="F250" s="254" t="s">
        <v>224</v>
      </c>
      <c r="G250" s="252"/>
      <c r="H250" s="255">
        <v>3.028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1" t="s">
        <v>221</v>
      </c>
      <c r="AU250" s="261" t="s">
        <v>88</v>
      </c>
      <c r="AV250" s="15" t="s">
        <v>96</v>
      </c>
      <c r="AW250" s="15" t="s">
        <v>39</v>
      </c>
      <c r="AX250" s="15" t="s">
        <v>86</v>
      </c>
      <c r="AY250" s="261" t="s">
        <v>210</v>
      </c>
    </row>
    <row r="251" s="2" customFormat="1" ht="24.15" customHeight="1">
      <c r="A251" s="42"/>
      <c r="B251" s="43"/>
      <c r="C251" s="211" t="s">
        <v>347</v>
      </c>
      <c r="D251" s="211" t="s">
        <v>213</v>
      </c>
      <c r="E251" s="212" t="s">
        <v>348</v>
      </c>
      <c r="F251" s="213" t="s">
        <v>349</v>
      </c>
      <c r="G251" s="214" t="s">
        <v>216</v>
      </c>
      <c r="H251" s="215">
        <v>43.726999999999997</v>
      </c>
      <c r="I251" s="216"/>
      <c r="J251" s="217">
        <f>ROUND(I251*H251,2)</f>
        <v>0</v>
      </c>
      <c r="K251" s="213" t="s">
        <v>217</v>
      </c>
      <c r="L251" s="48"/>
      <c r="M251" s="218" t="s">
        <v>32</v>
      </c>
      <c r="N251" s="219" t="s">
        <v>49</v>
      </c>
      <c r="O251" s="88"/>
      <c r="P251" s="220">
        <f>O251*H251</f>
        <v>0</v>
      </c>
      <c r="Q251" s="220">
        <v>0.1885</v>
      </c>
      <c r="R251" s="220">
        <f>Q251*H251</f>
        <v>8.2425394999999995</v>
      </c>
      <c r="S251" s="220">
        <v>0</v>
      </c>
      <c r="T251" s="221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2" t="s">
        <v>96</v>
      </c>
      <c r="AT251" s="222" t="s">
        <v>213</v>
      </c>
      <c r="AU251" s="222" t="s">
        <v>88</v>
      </c>
      <c r="AY251" s="20" t="s">
        <v>210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0" t="s">
        <v>86</v>
      </c>
      <c r="BK251" s="223">
        <f>ROUND(I251*H251,2)</f>
        <v>0</v>
      </c>
      <c r="BL251" s="20" t="s">
        <v>96</v>
      </c>
      <c r="BM251" s="222" t="s">
        <v>350</v>
      </c>
    </row>
    <row r="252" s="2" customFormat="1">
      <c r="A252" s="42"/>
      <c r="B252" s="43"/>
      <c r="C252" s="44"/>
      <c r="D252" s="224" t="s">
        <v>219</v>
      </c>
      <c r="E252" s="44"/>
      <c r="F252" s="225" t="s">
        <v>351</v>
      </c>
      <c r="G252" s="44"/>
      <c r="H252" s="44"/>
      <c r="I252" s="226"/>
      <c r="J252" s="44"/>
      <c r="K252" s="44"/>
      <c r="L252" s="48"/>
      <c r="M252" s="227"/>
      <c r="N252" s="228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219</v>
      </c>
      <c r="AU252" s="20" t="s">
        <v>88</v>
      </c>
    </row>
    <row r="253" s="13" customFormat="1">
      <c r="A253" s="13"/>
      <c r="B253" s="229"/>
      <c r="C253" s="230"/>
      <c r="D253" s="231" t="s">
        <v>221</v>
      </c>
      <c r="E253" s="232" t="s">
        <v>32</v>
      </c>
      <c r="F253" s="233" t="s">
        <v>352</v>
      </c>
      <c r="G253" s="230"/>
      <c r="H253" s="232" t="s">
        <v>32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221</v>
      </c>
      <c r="AU253" s="239" t="s">
        <v>88</v>
      </c>
      <c r="AV253" s="13" t="s">
        <v>86</v>
      </c>
      <c r="AW253" s="13" t="s">
        <v>39</v>
      </c>
      <c r="AX253" s="13" t="s">
        <v>78</v>
      </c>
      <c r="AY253" s="239" t="s">
        <v>210</v>
      </c>
    </row>
    <row r="254" s="13" customFormat="1">
      <c r="A254" s="13"/>
      <c r="B254" s="229"/>
      <c r="C254" s="230"/>
      <c r="D254" s="231" t="s">
        <v>221</v>
      </c>
      <c r="E254" s="232" t="s">
        <v>32</v>
      </c>
      <c r="F254" s="233" t="s">
        <v>238</v>
      </c>
      <c r="G254" s="230"/>
      <c r="H254" s="232" t="s">
        <v>32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221</v>
      </c>
      <c r="AU254" s="239" t="s">
        <v>88</v>
      </c>
      <c r="AV254" s="13" t="s">
        <v>86</v>
      </c>
      <c r="AW254" s="13" t="s">
        <v>39</v>
      </c>
      <c r="AX254" s="13" t="s">
        <v>78</v>
      </c>
      <c r="AY254" s="239" t="s">
        <v>210</v>
      </c>
    </row>
    <row r="255" s="13" customFormat="1">
      <c r="A255" s="13"/>
      <c r="B255" s="229"/>
      <c r="C255" s="230"/>
      <c r="D255" s="231" t="s">
        <v>221</v>
      </c>
      <c r="E255" s="232" t="s">
        <v>32</v>
      </c>
      <c r="F255" s="233" t="s">
        <v>294</v>
      </c>
      <c r="G255" s="230"/>
      <c r="H255" s="232" t="s">
        <v>32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221</v>
      </c>
      <c r="AU255" s="239" t="s">
        <v>88</v>
      </c>
      <c r="AV255" s="13" t="s">
        <v>86</v>
      </c>
      <c r="AW255" s="13" t="s">
        <v>39</v>
      </c>
      <c r="AX255" s="13" t="s">
        <v>78</v>
      </c>
      <c r="AY255" s="239" t="s">
        <v>210</v>
      </c>
    </row>
    <row r="256" s="14" customFormat="1">
      <c r="A256" s="14"/>
      <c r="B256" s="240"/>
      <c r="C256" s="241"/>
      <c r="D256" s="231" t="s">
        <v>221</v>
      </c>
      <c r="E256" s="242" t="s">
        <v>32</v>
      </c>
      <c r="F256" s="243" t="s">
        <v>240</v>
      </c>
      <c r="G256" s="241"/>
      <c r="H256" s="244">
        <v>5.3840000000000003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221</v>
      </c>
      <c r="AU256" s="250" t="s">
        <v>88</v>
      </c>
      <c r="AV256" s="14" t="s">
        <v>88</v>
      </c>
      <c r="AW256" s="14" t="s">
        <v>39</v>
      </c>
      <c r="AX256" s="14" t="s">
        <v>78</v>
      </c>
      <c r="AY256" s="250" t="s">
        <v>210</v>
      </c>
    </row>
    <row r="257" s="13" customFormat="1">
      <c r="A257" s="13"/>
      <c r="B257" s="229"/>
      <c r="C257" s="230"/>
      <c r="D257" s="231" t="s">
        <v>221</v>
      </c>
      <c r="E257" s="232" t="s">
        <v>32</v>
      </c>
      <c r="F257" s="233" t="s">
        <v>296</v>
      </c>
      <c r="G257" s="230"/>
      <c r="H257" s="232" t="s">
        <v>32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221</v>
      </c>
      <c r="AU257" s="239" t="s">
        <v>88</v>
      </c>
      <c r="AV257" s="13" t="s">
        <v>86</v>
      </c>
      <c r="AW257" s="13" t="s">
        <v>39</v>
      </c>
      <c r="AX257" s="13" t="s">
        <v>78</v>
      </c>
      <c r="AY257" s="239" t="s">
        <v>210</v>
      </c>
    </row>
    <row r="258" s="14" customFormat="1">
      <c r="A258" s="14"/>
      <c r="B258" s="240"/>
      <c r="C258" s="241"/>
      <c r="D258" s="231" t="s">
        <v>221</v>
      </c>
      <c r="E258" s="242" t="s">
        <v>32</v>
      </c>
      <c r="F258" s="243" t="s">
        <v>242</v>
      </c>
      <c r="G258" s="241"/>
      <c r="H258" s="244">
        <v>3.8250000000000002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221</v>
      </c>
      <c r="AU258" s="250" t="s">
        <v>88</v>
      </c>
      <c r="AV258" s="14" t="s">
        <v>88</v>
      </c>
      <c r="AW258" s="14" t="s">
        <v>39</v>
      </c>
      <c r="AX258" s="14" t="s">
        <v>78</v>
      </c>
      <c r="AY258" s="250" t="s">
        <v>210</v>
      </c>
    </row>
    <row r="259" s="13" customFormat="1">
      <c r="A259" s="13"/>
      <c r="B259" s="229"/>
      <c r="C259" s="230"/>
      <c r="D259" s="231" t="s">
        <v>221</v>
      </c>
      <c r="E259" s="232" t="s">
        <v>32</v>
      </c>
      <c r="F259" s="233" t="s">
        <v>243</v>
      </c>
      <c r="G259" s="230"/>
      <c r="H259" s="232" t="s">
        <v>32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221</v>
      </c>
      <c r="AU259" s="239" t="s">
        <v>88</v>
      </c>
      <c r="AV259" s="13" t="s">
        <v>86</v>
      </c>
      <c r="AW259" s="13" t="s">
        <v>39</v>
      </c>
      <c r="AX259" s="13" t="s">
        <v>78</v>
      </c>
      <c r="AY259" s="239" t="s">
        <v>210</v>
      </c>
    </row>
    <row r="260" s="14" customFormat="1">
      <c r="A260" s="14"/>
      <c r="B260" s="240"/>
      <c r="C260" s="241"/>
      <c r="D260" s="231" t="s">
        <v>221</v>
      </c>
      <c r="E260" s="242" t="s">
        <v>32</v>
      </c>
      <c r="F260" s="243" t="s">
        <v>244</v>
      </c>
      <c r="G260" s="241"/>
      <c r="H260" s="244">
        <v>0.63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221</v>
      </c>
      <c r="AU260" s="250" t="s">
        <v>88</v>
      </c>
      <c r="AV260" s="14" t="s">
        <v>88</v>
      </c>
      <c r="AW260" s="14" t="s">
        <v>39</v>
      </c>
      <c r="AX260" s="14" t="s">
        <v>78</v>
      </c>
      <c r="AY260" s="250" t="s">
        <v>210</v>
      </c>
    </row>
    <row r="261" s="13" customFormat="1">
      <c r="A261" s="13"/>
      <c r="B261" s="229"/>
      <c r="C261" s="230"/>
      <c r="D261" s="231" t="s">
        <v>221</v>
      </c>
      <c r="E261" s="232" t="s">
        <v>32</v>
      </c>
      <c r="F261" s="233" t="s">
        <v>245</v>
      </c>
      <c r="G261" s="230"/>
      <c r="H261" s="232" t="s">
        <v>32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221</v>
      </c>
      <c r="AU261" s="239" t="s">
        <v>88</v>
      </c>
      <c r="AV261" s="13" t="s">
        <v>86</v>
      </c>
      <c r="AW261" s="13" t="s">
        <v>39</v>
      </c>
      <c r="AX261" s="13" t="s">
        <v>78</v>
      </c>
      <c r="AY261" s="239" t="s">
        <v>210</v>
      </c>
    </row>
    <row r="262" s="14" customFormat="1">
      <c r="A262" s="14"/>
      <c r="B262" s="240"/>
      <c r="C262" s="241"/>
      <c r="D262" s="231" t="s">
        <v>221</v>
      </c>
      <c r="E262" s="242" t="s">
        <v>32</v>
      </c>
      <c r="F262" s="243" t="s">
        <v>246</v>
      </c>
      <c r="G262" s="241"/>
      <c r="H262" s="244">
        <v>3.3359999999999999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221</v>
      </c>
      <c r="AU262" s="250" t="s">
        <v>88</v>
      </c>
      <c r="AV262" s="14" t="s">
        <v>88</v>
      </c>
      <c r="AW262" s="14" t="s">
        <v>39</v>
      </c>
      <c r="AX262" s="14" t="s">
        <v>78</v>
      </c>
      <c r="AY262" s="250" t="s">
        <v>210</v>
      </c>
    </row>
    <row r="263" s="14" customFormat="1">
      <c r="A263" s="14"/>
      <c r="B263" s="240"/>
      <c r="C263" s="241"/>
      <c r="D263" s="231" t="s">
        <v>221</v>
      </c>
      <c r="E263" s="242" t="s">
        <v>32</v>
      </c>
      <c r="F263" s="243" t="s">
        <v>353</v>
      </c>
      <c r="G263" s="241"/>
      <c r="H263" s="244">
        <v>5.0839999999999996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221</v>
      </c>
      <c r="AU263" s="250" t="s">
        <v>88</v>
      </c>
      <c r="AV263" s="14" t="s">
        <v>88</v>
      </c>
      <c r="AW263" s="14" t="s">
        <v>39</v>
      </c>
      <c r="AX263" s="14" t="s">
        <v>78</v>
      </c>
      <c r="AY263" s="250" t="s">
        <v>210</v>
      </c>
    </row>
    <row r="264" s="14" customFormat="1">
      <c r="A264" s="14"/>
      <c r="B264" s="240"/>
      <c r="C264" s="241"/>
      <c r="D264" s="231" t="s">
        <v>221</v>
      </c>
      <c r="E264" s="242" t="s">
        <v>32</v>
      </c>
      <c r="F264" s="243" t="s">
        <v>354</v>
      </c>
      <c r="G264" s="241"/>
      <c r="H264" s="244">
        <v>3.5699999999999998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221</v>
      </c>
      <c r="AU264" s="250" t="s">
        <v>88</v>
      </c>
      <c r="AV264" s="14" t="s">
        <v>88</v>
      </c>
      <c r="AW264" s="14" t="s">
        <v>39</v>
      </c>
      <c r="AX264" s="14" t="s">
        <v>78</v>
      </c>
      <c r="AY264" s="250" t="s">
        <v>210</v>
      </c>
    </row>
    <row r="265" s="13" customFormat="1">
      <c r="A265" s="13"/>
      <c r="B265" s="229"/>
      <c r="C265" s="230"/>
      <c r="D265" s="231" t="s">
        <v>221</v>
      </c>
      <c r="E265" s="232" t="s">
        <v>32</v>
      </c>
      <c r="F265" s="233" t="s">
        <v>355</v>
      </c>
      <c r="G265" s="230"/>
      <c r="H265" s="232" t="s">
        <v>32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221</v>
      </c>
      <c r="AU265" s="239" t="s">
        <v>88</v>
      </c>
      <c r="AV265" s="13" t="s">
        <v>86</v>
      </c>
      <c r="AW265" s="13" t="s">
        <v>39</v>
      </c>
      <c r="AX265" s="13" t="s">
        <v>78</v>
      </c>
      <c r="AY265" s="239" t="s">
        <v>210</v>
      </c>
    </row>
    <row r="266" s="14" customFormat="1">
      <c r="A266" s="14"/>
      <c r="B266" s="240"/>
      <c r="C266" s="241"/>
      <c r="D266" s="231" t="s">
        <v>221</v>
      </c>
      <c r="E266" s="242" t="s">
        <v>32</v>
      </c>
      <c r="F266" s="243" t="s">
        <v>356</v>
      </c>
      <c r="G266" s="241"/>
      <c r="H266" s="244">
        <v>14.369999999999999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221</v>
      </c>
      <c r="AU266" s="250" t="s">
        <v>88</v>
      </c>
      <c r="AV266" s="14" t="s">
        <v>88</v>
      </c>
      <c r="AW266" s="14" t="s">
        <v>39</v>
      </c>
      <c r="AX266" s="14" t="s">
        <v>78</v>
      </c>
      <c r="AY266" s="250" t="s">
        <v>210</v>
      </c>
    </row>
    <row r="267" s="14" customFormat="1">
      <c r="A267" s="14"/>
      <c r="B267" s="240"/>
      <c r="C267" s="241"/>
      <c r="D267" s="231" t="s">
        <v>221</v>
      </c>
      <c r="E267" s="242" t="s">
        <v>32</v>
      </c>
      <c r="F267" s="243" t="s">
        <v>357</v>
      </c>
      <c r="G267" s="241"/>
      <c r="H267" s="244">
        <v>3.7519999999999998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221</v>
      </c>
      <c r="AU267" s="250" t="s">
        <v>88</v>
      </c>
      <c r="AV267" s="14" t="s">
        <v>88</v>
      </c>
      <c r="AW267" s="14" t="s">
        <v>39</v>
      </c>
      <c r="AX267" s="14" t="s">
        <v>78</v>
      </c>
      <c r="AY267" s="250" t="s">
        <v>210</v>
      </c>
    </row>
    <row r="268" s="14" customFormat="1">
      <c r="A268" s="14"/>
      <c r="B268" s="240"/>
      <c r="C268" s="241"/>
      <c r="D268" s="231" t="s">
        <v>221</v>
      </c>
      <c r="E268" s="242" t="s">
        <v>32</v>
      </c>
      <c r="F268" s="243" t="s">
        <v>358</v>
      </c>
      <c r="G268" s="241"/>
      <c r="H268" s="244">
        <v>3.7759999999999998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221</v>
      </c>
      <c r="AU268" s="250" t="s">
        <v>88</v>
      </c>
      <c r="AV268" s="14" t="s">
        <v>88</v>
      </c>
      <c r="AW268" s="14" t="s">
        <v>39</v>
      </c>
      <c r="AX268" s="14" t="s">
        <v>78</v>
      </c>
      <c r="AY268" s="250" t="s">
        <v>210</v>
      </c>
    </row>
    <row r="269" s="15" customFormat="1">
      <c r="A269" s="15"/>
      <c r="B269" s="251"/>
      <c r="C269" s="252"/>
      <c r="D269" s="231" t="s">
        <v>221</v>
      </c>
      <c r="E269" s="253" t="s">
        <v>32</v>
      </c>
      <c r="F269" s="254" t="s">
        <v>224</v>
      </c>
      <c r="G269" s="252"/>
      <c r="H269" s="255">
        <v>43.727000000000004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221</v>
      </c>
      <c r="AU269" s="261" t="s">
        <v>88</v>
      </c>
      <c r="AV269" s="15" t="s">
        <v>96</v>
      </c>
      <c r="AW269" s="15" t="s">
        <v>39</v>
      </c>
      <c r="AX269" s="15" t="s">
        <v>86</v>
      </c>
      <c r="AY269" s="261" t="s">
        <v>210</v>
      </c>
    </row>
    <row r="270" s="2" customFormat="1" ht="16.5" customHeight="1">
      <c r="A270" s="42"/>
      <c r="B270" s="43"/>
      <c r="C270" s="211" t="s">
        <v>21</v>
      </c>
      <c r="D270" s="211" t="s">
        <v>213</v>
      </c>
      <c r="E270" s="212" t="s">
        <v>359</v>
      </c>
      <c r="F270" s="213" t="s">
        <v>360</v>
      </c>
      <c r="G270" s="214" t="s">
        <v>216</v>
      </c>
      <c r="H270" s="215">
        <v>3.7599999999999998</v>
      </c>
      <c r="I270" s="216"/>
      <c r="J270" s="217">
        <f>ROUND(I270*H270,2)</f>
        <v>0</v>
      </c>
      <c r="K270" s="213" t="s">
        <v>217</v>
      </c>
      <c r="L270" s="48"/>
      <c r="M270" s="218" t="s">
        <v>32</v>
      </c>
      <c r="N270" s="219" t="s">
        <v>49</v>
      </c>
      <c r="O270" s="88"/>
      <c r="P270" s="220">
        <f>O270*H270</f>
        <v>0</v>
      </c>
      <c r="Q270" s="220">
        <v>2.3010199999999998</v>
      </c>
      <c r="R270" s="220">
        <f>Q270*H270</f>
        <v>8.6518351999999989</v>
      </c>
      <c r="S270" s="220">
        <v>0</v>
      </c>
      <c r="T270" s="221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2" t="s">
        <v>96</v>
      </c>
      <c r="AT270" s="222" t="s">
        <v>213</v>
      </c>
      <c r="AU270" s="222" t="s">
        <v>88</v>
      </c>
      <c r="AY270" s="20" t="s">
        <v>210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0" t="s">
        <v>86</v>
      </c>
      <c r="BK270" s="223">
        <f>ROUND(I270*H270,2)</f>
        <v>0</v>
      </c>
      <c r="BL270" s="20" t="s">
        <v>96</v>
      </c>
      <c r="BM270" s="222" t="s">
        <v>361</v>
      </c>
    </row>
    <row r="271" s="2" customFormat="1">
      <c r="A271" s="42"/>
      <c r="B271" s="43"/>
      <c r="C271" s="44"/>
      <c r="D271" s="224" t="s">
        <v>219</v>
      </c>
      <c r="E271" s="44"/>
      <c r="F271" s="225" t="s">
        <v>362</v>
      </c>
      <c r="G271" s="44"/>
      <c r="H271" s="44"/>
      <c r="I271" s="226"/>
      <c r="J271" s="44"/>
      <c r="K271" s="44"/>
      <c r="L271" s="48"/>
      <c r="M271" s="227"/>
      <c r="N271" s="228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219</v>
      </c>
      <c r="AU271" s="20" t="s">
        <v>88</v>
      </c>
    </row>
    <row r="272" s="13" customFormat="1">
      <c r="A272" s="13"/>
      <c r="B272" s="229"/>
      <c r="C272" s="230"/>
      <c r="D272" s="231" t="s">
        <v>221</v>
      </c>
      <c r="E272" s="232" t="s">
        <v>32</v>
      </c>
      <c r="F272" s="233" t="s">
        <v>363</v>
      </c>
      <c r="G272" s="230"/>
      <c r="H272" s="232" t="s">
        <v>32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221</v>
      </c>
      <c r="AU272" s="239" t="s">
        <v>88</v>
      </c>
      <c r="AV272" s="13" t="s">
        <v>86</v>
      </c>
      <c r="AW272" s="13" t="s">
        <v>39</v>
      </c>
      <c r="AX272" s="13" t="s">
        <v>78</v>
      </c>
      <c r="AY272" s="239" t="s">
        <v>210</v>
      </c>
    </row>
    <row r="273" s="13" customFormat="1">
      <c r="A273" s="13"/>
      <c r="B273" s="229"/>
      <c r="C273" s="230"/>
      <c r="D273" s="231" t="s">
        <v>221</v>
      </c>
      <c r="E273" s="232" t="s">
        <v>32</v>
      </c>
      <c r="F273" s="233" t="s">
        <v>364</v>
      </c>
      <c r="G273" s="230"/>
      <c r="H273" s="232" t="s">
        <v>32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221</v>
      </c>
      <c r="AU273" s="239" t="s">
        <v>88</v>
      </c>
      <c r="AV273" s="13" t="s">
        <v>86</v>
      </c>
      <c r="AW273" s="13" t="s">
        <v>39</v>
      </c>
      <c r="AX273" s="13" t="s">
        <v>78</v>
      </c>
      <c r="AY273" s="239" t="s">
        <v>210</v>
      </c>
    </row>
    <row r="274" s="13" customFormat="1">
      <c r="A274" s="13"/>
      <c r="B274" s="229"/>
      <c r="C274" s="230"/>
      <c r="D274" s="231" t="s">
        <v>221</v>
      </c>
      <c r="E274" s="232" t="s">
        <v>32</v>
      </c>
      <c r="F274" s="233" t="s">
        <v>365</v>
      </c>
      <c r="G274" s="230"/>
      <c r="H274" s="232" t="s">
        <v>32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221</v>
      </c>
      <c r="AU274" s="239" t="s">
        <v>88</v>
      </c>
      <c r="AV274" s="13" t="s">
        <v>86</v>
      </c>
      <c r="AW274" s="13" t="s">
        <v>39</v>
      </c>
      <c r="AX274" s="13" t="s">
        <v>78</v>
      </c>
      <c r="AY274" s="239" t="s">
        <v>210</v>
      </c>
    </row>
    <row r="275" s="14" customFormat="1">
      <c r="A275" s="14"/>
      <c r="B275" s="240"/>
      <c r="C275" s="241"/>
      <c r="D275" s="231" t="s">
        <v>221</v>
      </c>
      <c r="E275" s="242" t="s">
        <v>32</v>
      </c>
      <c r="F275" s="243" t="s">
        <v>366</v>
      </c>
      <c r="G275" s="241"/>
      <c r="H275" s="244">
        <v>0.087999999999999995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221</v>
      </c>
      <c r="AU275" s="250" t="s">
        <v>88</v>
      </c>
      <c r="AV275" s="14" t="s">
        <v>88</v>
      </c>
      <c r="AW275" s="14" t="s">
        <v>39</v>
      </c>
      <c r="AX275" s="14" t="s">
        <v>78</v>
      </c>
      <c r="AY275" s="250" t="s">
        <v>210</v>
      </c>
    </row>
    <row r="276" s="14" customFormat="1">
      <c r="A276" s="14"/>
      <c r="B276" s="240"/>
      <c r="C276" s="241"/>
      <c r="D276" s="231" t="s">
        <v>221</v>
      </c>
      <c r="E276" s="242" t="s">
        <v>32</v>
      </c>
      <c r="F276" s="243" t="s">
        <v>367</v>
      </c>
      <c r="G276" s="241"/>
      <c r="H276" s="244">
        <v>0.32100000000000001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221</v>
      </c>
      <c r="AU276" s="250" t="s">
        <v>88</v>
      </c>
      <c r="AV276" s="14" t="s">
        <v>88</v>
      </c>
      <c r="AW276" s="14" t="s">
        <v>39</v>
      </c>
      <c r="AX276" s="14" t="s">
        <v>78</v>
      </c>
      <c r="AY276" s="250" t="s">
        <v>210</v>
      </c>
    </row>
    <row r="277" s="14" customFormat="1">
      <c r="A277" s="14"/>
      <c r="B277" s="240"/>
      <c r="C277" s="241"/>
      <c r="D277" s="231" t="s">
        <v>221</v>
      </c>
      <c r="E277" s="242" t="s">
        <v>32</v>
      </c>
      <c r="F277" s="243" t="s">
        <v>368</v>
      </c>
      <c r="G277" s="241"/>
      <c r="H277" s="244">
        <v>1.163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221</v>
      </c>
      <c r="AU277" s="250" t="s">
        <v>88</v>
      </c>
      <c r="AV277" s="14" t="s">
        <v>88</v>
      </c>
      <c r="AW277" s="14" t="s">
        <v>39</v>
      </c>
      <c r="AX277" s="14" t="s">
        <v>78</v>
      </c>
      <c r="AY277" s="250" t="s">
        <v>210</v>
      </c>
    </row>
    <row r="278" s="14" customFormat="1">
      <c r="A278" s="14"/>
      <c r="B278" s="240"/>
      <c r="C278" s="241"/>
      <c r="D278" s="231" t="s">
        <v>221</v>
      </c>
      <c r="E278" s="242" t="s">
        <v>32</v>
      </c>
      <c r="F278" s="243" t="s">
        <v>369</v>
      </c>
      <c r="G278" s="241"/>
      <c r="H278" s="244">
        <v>0.024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221</v>
      </c>
      <c r="AU278" s="250" t="s">
        <v>88</v>
      </c>
      <c r="AV278" s="14" t="s">
        <v>88</v>
      </c>
      <c r="AW278" s="14" t="s">
        <v>39</v>
      </c>
      <c r="AX278" s="14" t="s">
        <v>78</v>
      </c>
      <c r="AY278" s="250" t="s">
        <v>210</v>
      </c>
    </row>
    <row r="279" s="14" customFormat="1">
      <c r="A279" s="14"/>
      <c r="B279" s="240"/>
      <c r="C279" s="241"/>
      <c r="D279" s="231" t="s">
        <v>221</v>
      </c>
      <c r="E279" s="242" t="s">
        <v>32</v>
      </c>
      <c r="F279" s="243" t="s">
        <v>370</v>
      </c>
      <c r="G279" s="241"/>
      <c r="H279" s="244">
        <v>0.071999999999999995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221</v>
      </c>
      <c r="AU279" s="250" t="s">
        <v>88</v>
      </c>
      <c r="AV279" s="14" t="s">
        <v>88</v>
      </c>
      <c r="AW279" s="14" t="s">
        <v>39</v>
      </c>
      <c r="AX279" s="14" t="s">
        <v>78</v>
      </c>
      <c r="AY279" s="250" t="s">
        <v>210</v>
      </c>
    </row>
    <row r="280" s="14" customFormat="1">
      <c r="A280" s="14"/>
      <c r="B280" s="240"/>
      <c r="C280" s="241"/>
      <c r="D280" s="231" t="s">
        <v>221</v>
      </c>
      <c r="E280" s="242" t="s">
        <v>32</v>
      </c>
      <c r="F280" s="243" t="s">
        <v>371</v>
      </c>
      <c r="G280" s="241"/>
      <c r="H280" s="244">
        <v>0.26100000000000001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221</v>
      </c>
      <c r="AU280" s="250" t="s">
        <v>88</v>
      </c>
      <c r="AV280" s="14" t="s">
        <v>88</v>
      </c>
      <c r="AW280" s="14" t="s">
        <v>39</v>
      </c>
      <c r="AX280" s="14" t="s">
        <v>78</v>
      </c>
      <c r="AY280" s="250" t="s">
        <v>210</v>
      </c>
    </row>
    <row r="281" s="14" customFormat="1">
      <c r="A281" s="14"/>
      <c r="B281" s="240"/>
      <c r="C281" s="241"/>
      <c r="D281" s="231" t="s">
        <v>221</v>
      </c>
      <c r="E281" s="242" t="s">
        <v>32</v>
      </c>
      <c r="F281" s="243" t="s">
        <v>372</v>
      </c>
      <c r="G281" s="241"/>
      <c r="H281" s="244">
        <v>0.104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221</v>
      </c>
      <c r="AU281" s="250" t="s">
        <v>88</v>
      </c>
      <c r="AV281" s="14" t="s">
        <v>88</v>
      </c>
      <c r="AW281" s="14" t="s">
        <v>39</v>
      </c>
      <c r="AX281" s="14" t="s">
        <v>78</v>
      </c>
      <c r="AY281" s="250" t="s">
        <v>210</v>
      </c>
    </row>
    <row r="282" s="14" customFormat="1">
      <c r="A282" s="14"/>
      <c r="B282" s="240"/>
      <c r="C282" s="241"/>
      <c r="D282" s="231" t="s">
        <v>221</v>
      </c>
      <c r="E282" s="242" t="s">
        <v>32</v>
      </c>
      <c r="F282" s="243" t="s">
        <v>373</v>
      </c>
      <c r="G282" s="241"/>
      <c r="H282" s="244">
        <v>0.374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221</v>
      </c>
      <c r="AU282" s="250" t="s">
        <v>88</v>
      </c>
      <c r="AV282" s="14" t="s">
        <v>88</v>
      </c>
      <c r="AW282" s="14" t="s">
        <v>39</v>
      </c>
      <c r="AX282" s="14" t="s">
        <v>78</v>
      </c>
      <c r="AY282" s="250" t="s">
        <v>210</v>
      </c>
    </row>
    <row r="283" s="14" customFormat="1">
      <c r="A283" s="14"/>
      <c r="B283" s="240"/>
      <c r="C283" s="241"/>
      <c r="D283" s="231" t="s">
        <v>221</v>
      </c>
      <c r="E283" s="242" t="s">
        <v>32</v>
      </c>
      <c r="F283" s="243" t="s">
        <v>374</v>
      </c>
      <c r="G283" s="241"/>
      <c r="H283" s="244">
        <v>1.353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221</v>
      </c>
      <c r="AU283" s="250" t="s">
        <v>88</v>
      </c>
      <c r="AV283" s="14" t="s">
        <v>88</v>
      </c>
      <c r="AW283" s="14" t="s">
        <v>39</v>
      </c>
      <c r="AX283" s="14" t="s">
        <v>78</v>
      </c>
      <c r="AY283" s="250" t="s">
        <v>210</v>
      </c>
    </row>
    <row r="284" s="15" customFormat="1">
      <c r="A284" s="15"/>
      <c r="B284" s="251"/>
      <c r="C284" s="252"/>
      <c r="D284" s="231" t="s">
        <v>221</v>
      </c>
      <c r="E284" s="253" t="s">
        <v>32</v>
      </c>
      <c r="F284" s="254" t="s">
        <v>224</v>
      </c>
      <c r="G284" s="252"/>
      <c r="H284" s="255">
        <v>3.7600000000000007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221</v>
      </c>
      <c r="AU284" s="261" t="s">
        <v>88</v>
      </c>
      <c r="AV284" s="15" t="s">
        <v>96</v>
      </c>
      <c r="AW284" s="15" t="s">
        <v>39</v>
      </c>
      <c r="AX284" s="15" t="s">
        <v>86</v>
      </c>
      <c r="AY284" s="261" t="s">
        <v>210</v>
      </c>
    </row>
    <row r="285" s="2" customFormat="1" ht="21.75" customHeight="1">
      <c r="A285" s="42"/>
      <c r="B285" s="43"/>
      <c r="C285" s="211" t="s">
        <v>375</v>
      </c>
      <c r="D285" s="211" t="s">
        <v>213</v>
      </c>
      <c r="E285" s="212" t="s">
        <v>376</v>
      </c>
      <c r="F285" s="213" t="s">
        <v>377</v>
      </c>
      <c r="G285" s="214" t="s">
        <v>216</v>
      </c>
      <c r="H285" s="215">
        <v>5.4390000000000001</v>
      </c>
      <c r="I285" s="216"/>
      <c r="J285" s="217">
        <f>ROUND(I285*H285,2)</f>
        <v>0</v>
      </c>
      <c r="K285" s="213" t="s">
        <v>217</v>
      </c>
      <c r="L285" s="48"/>
      <c r="M285" s="218" t="s">
        <v>32</v>
      </c>
      <c r="N285" s="219" t="s">
        <v>49</v>
      </c>
      <c r="O285" s="88"/>
      <c r="P285" s="220">
        <f>O285*H285</f>
        <v>0</v>
      </c>
      <c r="Q285" s="220">
        <v>2.5018699999999998</v>
      </c>
      <c r="R285" s="220">
        <f>Q285*H285</f>
        <v>13.607670929999999</v>
      </c>
      <c r="S285" s="220">
        <v>0</v>
      </c>
      <c r="T285" s="221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2" t="s">
        <v>96</v>
      </c>
      <c r="AT285" s="222" t="s">
        <v>213</v>
      </c>
      <c r="AU285" s="222" t="s">
        <v>88</v>
      </c>
      <c r="AY285" s="20" t="s">
        <v>210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0" t="s">
        <v>86</v>
      </c>
      <c r="BK285" s="223">
        <f>ROUND(I285*H285,2)</f>
        <v>0</v>
      </c>
      <c r="BL285" s="20" t="s">
        <v>96</v>
      </c>
      <c r="BM285" s="222" t="s">
        <v>378</v>
      </c>
    </row>
    <row r="286" s="2" customFormat="1">
      <c r="A286" s="42"/>
      <c r="B286" s="43"/>
      <c r="C286" s="44"/>
      <c r="D286" s="224" t="s">
        <v>219</v>
      </c>
      <c r="E286" s="44"/>
      <c r="F286" s="225" t="s">
        <v>379</v>
      </c>
      <c r="G286" s="44"/>
      <c r="H286" s="44"/>
      <c r="I286" s="226"/>
      <c r="J286" s="44"/>
      <c r="K286" s="44"/>
      <c r="L286" s="48"/>
      <c r="M286" s="227"/>
      <c r="N286" s="228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219</v>
      </c>
      <c r="AU286" s="20" t="s">
        <v>88</v>
      </c>
    </row>
    <row r="287" s="13" customFormat="1">
      <c r="A287" s="13"/>
      <c r="B287" s="229"/>
      <c r="C287" s="230"/>
      <c r="D287" s="231" t="s">
        <v>221</v>
      </c>
      <c r="E287" s="232" t="s">
        <v>32</v>
      </c>
      <c r="F287" s="233" t="s">
        <v>380</v>
      </c>
      <c r="G287" s="230"/>
      <c r="H287" s="232" t="s">
        <v>32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221</v>
      </c>
      <c r="AU287" s="239" t="s">
        <v>88</v>
      </c>
      <c r="AV287" s="13" t="s">
        <v>86</v>
      </c>
      <c r="AW287" s="13" t="s">
        <v>39</v>
      </c>
      <c r="AX287" s="13" t="s">
        <v>78</v>
      </c>
      <c r="AY287" s="239" t="s">
        <v>210</v>
      </c>
    </row>
    <row r="288" s="13" customFormat="1">
      <c r="A288" s="13"/>
      <c r="B288" s="229"/>
      <c r="C288" s="230"/>
      <c r="D288" s="231" t="s">
        <v>221</v>
      </c>
      <c r="E288" s="232" t="s">
        <v>32</v>
      </c>
      <c r="F288" s="233" t="s">
        <v>381</v>
      </c>
      <c r="G288" s="230"/>
      <c r="H288" s="232" t="s">
        <v>32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221</v>
      </c>
      <c r="AU288" s="239" t="s">
        <v>88</v>
      </c>
      <c r="AV288" s="13" t="s">
        <v>86</v>
      </c>
      <c r="AW288" s="13" t="s">
        <v>39</v>
      </c>
      <c r="AX288" s="13" t="s">
        <v>78</v>
      </c>
      <c r="AY288" s="239" t="s">
        <v>210</v>
      </c>
    </row>
    <row r="289" s="13" customFormat="1">
      <c r="A289" s="13"/>
      <c r="B289" s="229"/>
      <c r="C289" s="230"/>
      <c r="D289" s="231" t="s">
        <v>221</v>
      </c>
      <c r="E289" s="232" t="s">
        <v>32</v>
      </c>
      <c r="F289" s="233" t="s">
        <v>382</v>
      </c>
      <c r="G289" s="230"/>
      <c r="H289" s="232" t="s">
        <v>32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221</v>
      </c>
      <c r="AU289" s="239" t="s">
        <v>88</v>
      </c>
      <c r="AV289" s="13" t="s">
        <v>86</v>
      </c>
      <c r="AW289" s="13" t="s">
        <v>39</v>
      </c>
      <c r="AX289" s="13" t="s">
        <v>78</v>
      </c>
      <c r="AY289" s="239" t="s">
        <v>210</v>
      </c>
    </row>
    <row r="290" s="14" customFormat="1">
      <c r="A290" s="14"/>
      <c r="B290" s="240"/>
      <c r="C290" s="241"/>
      <c r="D290" s="231" t="s">
        <v>221</v>
      </c>
      <c r="E290" s="242" t="s">
        <v>32</v>
      </c>
      <c r="F290" s="243" t="s">
        <v>383</v>
      </c>
      <c r="G290" s="241"/>
      <c r="H290" s="244">
        <v>5.1269999999999998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221</v>
      </c>
      <c r="AU290" s="250" t="s">
        <v>88</v>
      </c>
      <c r="AV290" s="14" t="s">
        <v>88</v>
      </c>
      <c r="AW290" s="14" t="s">
        <v>39</v>
      </c>
      <c r="AX290" s="14" t="s">
        <v>78</v>
      </c>
      <c r="AY290" s="250" t="s">
        <v>210</v>
      </c>
    </row>
    <row r="291" s="13" customFormat="1">
      <c r="A291" s="13"/>
      <c r="B291" s="229"/>
      <c r="C291" s="230"/>
      <c r="D291" s="231" t="s">
        <v>221</v>
      </c>
      <c r="E291" s="232" t="s">
        <v>32</v>
      </c>
      <c r="F291" s="233" t="s">
        <v>384</v>
      </c>
      <c r="G291" s="230"/>
      <c r="H291" s="232" t="s">
        <v>32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221</v>
      </c>
      <c r="AU291" s="239" t="s">
        <v>88</v>
      </c>
      <c r="AV291" s="13" t="s">
        <v>86</v>
      </c>
      <c r="AW291" s="13" t="s">
        <v>39</v>
      </c>
      <c r="AX291" s="13" t="s">
        <v>78</v>
      </c>
      <c r="AY291" s="239" t="s">
        <v>210</v>
      </c>
    </row>
    <row r="292" s="14" customFormat="1">
      <c r="A292" s="14"/>
      <c r="B292" s="240"/>
      <c r="C292" s="241"/>
      <c r="D292" s="231" t="s">
        <v>221</v>
      </c>
      <c r="E292" s="242" t="s">
        <v>32</v>
      </c>
      <c r="F292" s="243" t="s">
        <v>385</v>
      </c>
      <c r="G292" s="241"/>
      <c r="H292" s="244">
        <v>0.312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221</v>
      </c>
      <c r="AU292" s="250" t="s">
        <v>88</v>
      </c>
      <c r="AV292" s="14" t="s">
        <v>88</v>
      </c>
      <c r="AW292" s="14" t="s">
        <v>39</v>
      </c>
      <c r="AX292" s="14" t="s">
        <v>78</v>
      </c>
      <c r="AY292" s="250" t="s">
        <v>210</v>
      </c>
    </row>
    <row r="293" s="15" customFormat="1">
      <c r="A293" s="15"/>
      <c r="B293" s="251"/>
      <c r="C293" s="252"/>
      <c r="D293" s="231" t="s">
        <v>221</v>
      </c>
      <c r="E293" s="253" t="s">
        <v>32</v>
      </c>
      <c r="F293" s="254" t="s">
        <v>224</v>
      </c>
      <c r="G293" s="252"/>
      <c r="H293" s="255">
        <v>5.4390000000000001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1" t="s">
        <v>221</v>
      </c>
      <c r="AU293" s="261" t="s">
        <v>88</v>
      </c>
      <c r="AV293" s="15" t="s">
        <v>96</v>
      </c>
      <c r="AW293" s="15" t="s">
        <v>39</v>
      </c>
      <c r="AX293" s="15" t="s">
        <v>86</v>
      </c>
      <c r="AY293" s="261" t="s">
        <v>210</v>
      </c>
    </row>
    <row r="294" s="2" customFormat="1" ht="16.5" customHeight="1">
      <c r="A294" s="42"/>
      <c r="B294" s="43"/>
      <c r="C294" s="211" t="s">
        <v>386</v>
      </c>
      <c r="D294" s="211" t="s">
        <v>213</v>
      </c>
      <c r="E294" s="212" t="s">
        <v>387</v>
      </c>
      <c r="F294" s="213" t="s">
        <v>388</v>
      </c>
      <c r="G294" s="214" t="s">
        <v>112</v>
      </c>
      <c r="H294" s="215">
        <v>26.341000000000001</v>
      </c>
      <c r="I294" s="216"/>
      <c r="J294" s="217">
        <f>ROUND(I294*H294,2)</f>
        <v>0</v>
      </c>
      <c r="K294" s="213" t="s">
        <v>217</v>
      </c>
      <c r="L294" s="48"/>
      <c r="M294" s="218" t="s">
        <v>32</v>
      </c>
      <c r="N294" s="219" t="s">
        <v>49</v>
      </c>
      <c r="O294" s="88"/>
      <c r="P294" s="220">
        <f>O294*H294</f>
        <v>0</v>
      </c>
      <c r="Q294" s="220">
        <v>0.0026900000000000001</v>
      </c>
      <c r="R294" s="220">
        <f>Q294*H294</f>
        <v>0.070857290000000003</v>
      </c>
      <c r="S294" s="220">
        <v>0</v>
      </c>
      <c r="T294" s="221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2" t="s">
        <v>96</v>
      </c>
      <c r="AT294" s="222" t="s">
        <v>213</v>
      </c>
      <c r="AU294" s="222" t="s">
        <v>88</v>
      </c>
      <c r="AY294" s="20" t="s">
        <v>210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20" t="s">
        <v>86</v>
      </c>
      <c r="BK294" s="223">
        <f>ROUND(I294*H294,2)</f>
        <v>0</v>
      </c>
      <c r="BL294" s="20" t="s">
        <v>96</v>
      </c>
      <c r="BM294" s="222" t="s">
        <v>389</v>
      </c>
    </row>
    <row r="295" s="2" customFormat="1">
      <c r="A295" s="42"/>
      <c r="B295" s="43"/>
      <c r="C295" s="44"/>
      <c r="D295" s="224" t="s">
        <v>219</v>
      </c>
      <c r="E295" s="44"/>
      <c r="F295" s="225" t="s">
        <v>390</v>
      </c>
      <c r="G295" s="44"/>
      <c r="H295" s="44"/>
      <c r="I295" s="226"/>
      <c r="J295" s="44"/>
      <c r="K295" s="44"/>
      <c r="L295" s="48"/>
      <c r="M295" s="227"/>
      <c r="N295" s="228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219</v>
      </c>
      <c r="AU295" s="20" t="s">
        <v>88</v>
      </c>
    </row>
    <row r="296" s="13" customFormat="1">
      <c r="A296" s="13"/>
      <c r="B296" s="229"/>
      <c r="C296" s="230"/>
      <c r="D296" s="231" t="s">
        <v>221</v>
      </c>
      <c r="E296" s="232" t="s">
        <v>32</v>
      </c>
      <c r="F296" s="233" t="s">
        <v>363</v>
      </c>
      <c r="G296" s="230"/>
      <c r="H296" s="232" t="s">
        <v>32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221</v>
      </c>
      <c r="AU296" s="239" t="s">
        <v>88</v>
      </c>
      <c r="AV296" s="13" t="s">
        <v>86</v>
      </c>
      <c r="AW296" s="13" t="s">
        <v>39</v>
      </c>
      <c r="AX296" s="13" t="s">
        <v>78</v>
      </c>
      <c r="AY296" s="239" t="s">
        <v>210</v>
      </c>
    </row>
    <row r="297" s="13" customFormat="1">
      <c r="A297" s="13"/>
      <c r="B297" s="229"/>
      <c r="C297" s="230"/>
      <c r="D297" s="231" t="s">
        <v>221</v>
      </c>
      <c r="E297" s="232" t="s">
        <v>32</v>
      </c>
      <c r="F297" s="233" t="s">
        <v>364</v>
      </c>
      <c r="G297" s="230"/>
      <c r="H297" s="232" t="s">
        <v>32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221</v>
      </c>
      <c r="AU297" s="239" t="s">
        <v>88</v>
      </c>
      <c r="AV297" s="13" t="s">
        <v>86</v>
      </c>
      <c r="AW297" s="13" t="s">
        <v>39</v>
      </c>
      <c r="AX297" s="13" t="s">
        <v>78</v>
      </c>
      <c r="AY297" s="239" t="s">
        <v>210</v>
      </c>
    </row>
    <row r="298" s="13" customFormat="1">
      <c r="A298" s="13"/>
      <c r="B298" s="229"/>
      <c r="C298" s="230"/>
      <c r="D298" s="231" t="s">
        <v>221</v>
      </c>
      <c r="E298" s="232" t="s">
        <v>32</v>
      </c>
      <c r="F298" s="233" t="s">
        <v>391</v>
      </c>
      <c r="G298" s="230"/>
      <c r="H298" s="232" t="s">
        <v>32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221</v>
      </c>
      <c r="AU298" s="239" t="s">
        <v>88</v>
      </c>
      <c r="AV298" s="13" t="s">
        <v>86</v>
      </c>
      <c r="AW298" s="13" t="s">
        <v>39</v>
      </c>
      <c r="AX298" s="13" t="s">
        <v>78</v>
      </c>
      <c r="AY298" s="239" t="s">
        <v>210</v>
      </c>
    </row>
    <row r="299" s="14" customFormat="1">
      <c r="A299" s="14"/>
      <c r="B299" s="240"/>
      <c r="C299" s="241"/>
      <c r="D299" s="231" t="s">
        <v>221</v>
      </c>
      <c r="E299" s="242" t="s">
        <v>32</v>
      </c>
      <c r="F299" s="243" t="s">
        <v>392</v>
      </c>
      <c r="G299" s="241"/>
      <c r="H299" s="244">
        <v>0.58799999999999997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221</v>
      </c>
      <c r="AU299" s="250" t="s">
        <v>88</v>
      </c>
      <c r="AV299" s="14" t="s">
        <v>88</v>
      </c>
      <c r="AW299" s="14" t="s">
        <v>39</v>
      </c>
      <c r="AX299" s="14" t="s">
        <v>78</v>
      </c>
      <c r="AY299" s="250" t="s">
        <v>210</v>
      </c>
    </row>
    <row r="300" s="14" customFormat="1">
      <c r="A300" s="14"/>
      <c r="B300" s="240"/>
      <c r="C300" s="241"/>
      <c r="D300" s="231" t="s">
        <v>221</v>
      </c>
      <c r="E300" s="242" t="s">
        <v>32</v>
      </c>
      <c r="F300" s="243" t="s">
        <v>393</v>
      </c>
      <c r="G300" s="241"/>
      <c r="H300" s="244">
        <v>2.1400000000000001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221</v>
      </c>
      <c r="AU300" s="250" t="s">
        <v>88</v>
      </c>
      <c r="AV300" s="14" t="s">
        <v>88</v>
      </c>
      <c r="AW300" s="14" t="s">
        <v>39</v>
      </c>
      <c r="AX300" s="14" t="s">
        <v>78</v>
      </c>
      <c r="AY300" s="250" t="s">
        <v>210</v>
      </c>
    </row>
    <row r="301" s="14" customFormat="1">
      <c r="A301" s="14"/>
      <c r="B301" s="240"/>
      <c r="C301" s="241"/>
      <c r="D301" s="231" t="s">
        <v>221</v>
      </c>
      <c r="E301" s="242" t="s">
        <v>32</v>
      </c>
      <c r="F301" s="243" t="s">
        <v>394</v>
      </c>
      <c r="G301" s="241"/>
      <c r="H301" s="244">
        <v>0.16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221</v>
      </c>
      <c r="AU301" s="250" t="s">
        <v>88</v>
      </c>
      <c r="AV301" s="14" t="s">
        <v>88</v>
      </c>
      <c r="AW301" s="14" t="s">
        <v>39</v>
      </c>
      <c r="AX301" s="14" t="s">
        <v>78</v>
      </c>
      <c r="AY301" s="250" t="s">
        <v>210</v>
      </c>
    </row>
    <row r="302" s="14" customFormat="1">
      <c r="A302" s="14"/>
      <c r="B302" s="240"/>
      <c r="C302" s="241"/>
      <c r="D302" s="231" t="s">
        <v>221</v>
      </c>
      <c r="E302" s="242" t="s">
        <v>32</v>
      </c>
      <c r="F302" s="243" t="s">
        <v>395</v>
      </c>
      <c r="G302" s="241"/>
      <c r="H302" s="244">
        <v>0.47999999999999998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221</v>
      </c>
      <c r="AU302" s="250" t="s">
        <v>88</v>
      </c>
      <c r="AV302" s="14" t="s">
        <v>88</v>
      </c>
      <c r="AW302" s="14" t="s">
        <v>39</v>
      </c>
      <c r="AX302" s="14" t="s">
        <v>78</v>
      </c>
      <c r="AY302" s="250" t="s">
        <v>210</v>
      </c>
    </row>
    <row r="303" s="14" customFormat="1">
      <c r="A303" s="14"/>
      <c r="B303" s="240"/>
      <c r="C303" s="241"/>
      <c r="D303" s="231" t="s">
        <v>221</v>
      </c>
      <c r="E303" s="242" t="s">
        <v>32</v>
      </c>
      <c r="F303" s="243" t="s">
        <v>396</v>
      </c>
      <c r="G303" s="241"/>
      <c r="H303" s="244">
        <v>0.68999999999999995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221</v>
      </c>
      <c r="AU303" s="250" t="s">
        <v>88</v>
      </c>
      <c r="AV303" s="14" t="s">
        <v>88</v>
      </c>
      <c r="AW303" s="14" t="s">
        <v>39</v>
      </c>
      <c r="AX303" s="14" t="s">
        <v>78</v>
      </c>
      <c r="AY303" s="250" t="s">
        <v>210</v>
      </c>
    </row>
    <row r="304" s="14" customFormat="1">
      <c r="A304" s="14"/>
      <c r="B304" s="240"/>
      <c r="C304" s="241"/>
      <c r="D304" s="231" t="s">
        <v>221</v>
      </c>
      <c r="E304" s="242" t="s">
        <v>32</v>
      </c>
      <c r="F304" s="243" t="s">
        <v>397</v>
      </c>
      <c r="G304" s="241"/>
      <c r="H304" s="244">
        <v>3.113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221</v>
      </c>
      <c r="AU304" s="250" t="s">
        <v>88</v>
      </c>
      <c r="AV304" s="14" t="s">
        <v>88</v>
      </c>
      <c r="AW304" s="14" t="s">
        <v>39</v>
      </c>
      <c r="AX304" s="14" t="s">
        <v>78</v>
      </c>
      <c r="AY304" s="250" t="s">
        <v>210</v>
      </c>
    </row>
    <row r="305" s="16" customFormat="1">
      <c r="A305" s="16"/>
      <c r="B305" s="262"/>
      <c r="C305" s="263"/>
      <c r="D305" s="231" t="s">
        <v>221</v>
      </c>
      <c r="E305" s="264" t="s">
        <v>32</v>
      </c>
      <c r="F305" s="265" t="s">
        <v>247</v>
      </c>
      <c r="G305" s="263"/>
      <c r="H305" s="266">
        <v>7.1709999999999994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2" t="s">
        <v>221</v>
      </c>
      <c r="AU305" s="272" t="s">
        <v>88</v>
      </c>
      <c r="AV305" s="16" t="s">
        <v>93</v>
      </c>
      <c r="AW305" s="16" t="s">
        <v>39</v>
      </c>
      <c r="AX305" s="16" t="s">
        <v>78</v>
      </c>
      <c r="AY305" s="272" t="s">
        <v>210</v>
      </c>
    </row>
    <row r="306" s="14" customFormat="1">
      <c r="A306" s="14"/>
      <c r="B306" s="240"/>
      <c r="C306" s="241"/>
      <c r="D306" s="231" t="s">
        <v>221</v>
      </c>
      <c r="E306" s="242" t="s">
        <v>32</v>
      </c>
      <c r="F306" s="243" t="s">
        <v>398</v>
      </c>
      <c r="G306" s="241"/>
      <c r="H306" s="244">
        <v>17.09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221</v>
      </c>
      <c r="AU306" s="250" t="s">
        <v>88</v>
      </c>
      <c r="AV306" s="14" t="s">
        <v>88</v>
      </c>
      <c r="AW306" s="14" t="s">
        <v>39</v>
      </c>
      <c r="AX306" s="14" t="s">
        <v>78</v>
      </c>
      <c r="AY306" s="250" t="s">
        <v>210</v>
      </c>
    </row>
    <row r="307" s="14" customFormat="1">
      <c r="A307" s="14"/>
      <c r="B307" s="240"/>
      <c r="C307" s="241"/>
      <c r="D307" s="231" t="s">
        <v>221</v>
      </c>
      <c r="E307" s="242" t="s">
        <v>32</v>
      </c>
      <c r="F307" s="243" t="s">
        <v>399</v>
      </c>
      <c r="G307" s="241"/>
      <c r="H307" s="244">
        <v>2.0800000000000001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221</v>
      </c>
      <c r="AU307" s="250" t="s">
        <v>88</v>
      </c>
      <c r="AV307" s="14" t="s">
        <v>88</v>
      </c>
      <c r="AW307" s="14" t="s">
        <v>39</v>
      </c>
      <c r="AX307" s="14" t="s">
        <v>78</v>
      </c>
      <c r="AY307" s="250" t="s">
        <v>210</v>
      </c>
    </row>
    <row r="308" s="16" customFormat="1">
      <c r="A308" s="16"/>
      <c r="B308" s="262"/>
      <c r="C308" s="263"/>
      <c r="D308" s="231" t="s">
        <v>221</v>
      </c>
      <c r="E308" s="264" t="s">
        <v>32</v>
      </c>
      <c r="F308" s="265" t="s">
        <v>247</v>
      </c>
      <c r="G308" s="263"/>
      <c r="H308" s="266">
        <v>19.170000000000002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2" t="s">
        <v>221</v>
      </c>
      <c r="AU308" s="272" t="s">
        <v>88</v>
      </c>
      <c r="AV308" s="16" t="s">
        <v>93</v>
      </c>
      <c r="AW308" s="16" t="s">
        <v>39</v>
      </c>
      <c r="AX308" s="16" t="s">
        <v>78</v>
      </c>
      <c r="AY308" s="272" t="s">
        <v>210</v>
      </c>
    </row>
    <row r="309" s="15" customFormat="1">
      <c r="A309" s="15"/>
      <c r="B309" s="251"/>
      <c r="C309" s="252"/>
      <c r="D309" s="231" t="s">
        <v>221</v>
      </c>
      <c r="E309" s="253" t="s">
        <v>32</v>
      </c>
      <c r="F309" s="254" t="s">
        <v>224</v>
      </c>
      <c r="G309" s="252"/>
      <c r="H309" s="255">
        <v>26.341000000000001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1" t="s">
        <v>221</v>
      </c>
      <c r="AU309" s="261" t="s">
        <v>88</v>
      </c>
      <c r="AV309" s="15" t="s">
        <v>96</v>
      </c>
      <c r="AW309" s="15" t="s">
        <v>39</v>
      </c>
      <c r="AX309" s="15" t="s">
        <v>86</v>
      </c>
      <c r="AY309" s="261" t="s">
        <v>210</v>
      </c>
    </row>
    <row r="310" s="2" customFormat="1" ht="16.5" customHeight="1">
      <c r="A310" s="42"/>
      <c r="B310" s="43"/>
      <c r="C310" s="211" t="s">
        <v>8</v>
      </c>
      <c r="D310" s="211" t="s">
        <v>213</v>
      </c>
      <c r="E310" s="212" t="s">
        <v>400</v>
      </c>
      <c r="F310" s="213" t="s">
        <v>401</v>
      </c>
      <c r="G310" s="214" t="s">
        <v>112</v>
      </c>
      <c r="H310" s="215">
        <v>26.341000000000001</v>
      </c>
      <c r="I310" s="216"/>
      <c r="J310" s="217">
        <f>ROUND(I310*H310,2)</f>
        <v>0</v>
      </c>
      <c r="K310" s="213" t="s">
        <v>217</v>
      </c>
      <c r="L310" s="48"/>
      <c r="M310" s="218" t="s">
        <v>32</v>
      </c>
      <c r="N310" s="219" t="s">
        <v>49</v>
      </c>
      <c r="O310" s="88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2" t="s">
        <v>96</v>
      </c>
      <c r="AT310" s="222" t="s">
        <v>213</v>
      </c>
      <c r="AU310" s="222" t="s">
        <v>88</v>
      </c>
      <c r="AY310" s="20" t="s">
        <v>210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20" t="s">
        <v>86</v>
      </c>
      <c r="BK310" s="223">
        <f>ROUND(I310*H310,2)</f>
        <v>0</v>
      </c>
      <c r="BL310" s="20" t="s">
        <v>96</v>
      </c>
      <c r="BM310" s="222" t="s">
        <v>402</v>
      </c>
    </row>
    <row r="311" s="2" customFormat="1">
      <c r="A311" s="42"/>
      <c r="B311" s="43"/>
      <c r="C311" s="44"/>
      <c r="D311" s="224" t="s">
        <v>219</v>
      </c>
      <c r="E311" s="44"/>
      <c r="F311" s="225" t="s">
        <v>403</v>
      </c>
      <c r="G311" s="44"/>
      <c r="H311" s="44"/>
      <c r="I311" s="226"/>
      <c r="J311" s="44"/>
      <c r="K311" s="44"/>
      <c r="L311" s="48"/>
      <c r="M311" s="227"/>
      <c r="N311" s="228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219</v>
      </c>
      <c r="AU311" s="20" t="s">
        <v>88</v>
      </c>
    </row>
    <row r="312" s="2" customFormat="1" ht="16.5" customHeight="1">
      <c r="A312" s="42"/>
      <c r="B312" s="43"/>
      <c r="C312" s="211" t="s">
        <v>404</v>
      </c>
      <c r="D312" s="211" t="s">
        <v>213</v>
      </c>
      <c r="E312" s="212" t="s">
        <v>405</v>
      </c>
      <c r="F312" s="213" t="s">
        <v>406</v>
      </c>
      <c r="G312" s="214" t="s">
        <v>407</v>
      </c>
      <c r="H312" s="215">
        <v>0.65300000000000002</v>
      </c>
      <c r="I312" s="216"/>
      <c r="J312" s="217">
        <f>ROUND(I312*H312,2)</f>
        <v>0</v>
      </c>
      <c r="K312" s="213" t="s">
        <v>217</v>
      </c>
      <c r="L312" s="48"/>
      <c r="M312" s="218" t="s">
        <v>32</v>
      </c>
      <c r="N312" s="219" t="s">
        <v>49</v>
      </c>
      <c r="O312" s="88"/>
      <c r="P312" s="220">
        <f>O312*H312</f>
        <v>0</v>
      </c>
      <c r="Q312" s="220">
        <v>1.0606199999999999</v>
      </c>
      <c r="R312" s="220">
        <f>Q312*H312</f>
        <v>0.69258485999999997</v>
      </c>
      <c r="S312" s="220">
        <v>0</v>
      </c>
      <c r="T312" s="221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2" t="s">
        <v>96</v>
      </c>
      <c r="AT312" s="222" t="s">
        <v>213</v>
      </c>
      <c r="AU312" s="222" t="s">
        <v>88</v>
      </c>
      <c r="AY312" s="20" t="s">
        <v>210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20" t="s">
        <v>86</v>
      </c>
      <c r="BK312" s="223">
        <f>ROUND(I312*H312,2)</f>
        <v>0</v>
      </c>
      <c r="BL312" s="20" t="s">
        <v>96</v>
      </c>
      <c r="BM312" s="222" t="s">
        <v>408</v>
      </c>
    </row>
    <row r="313" s="2" customFormat="1">
      <c r="A313" s="42"/>
      <c r="B313" s="43"/>
      <c r="C313" s="44"/>
      <c r="D313" s="224" t="s">
        <v>219</v>
      </c>
      <c r="E313" s="44"/>
      <c r="F313" s="225" t="s">
        <v>409</v>
      </c>
      <c r="G313" s="44"/>
      <c r="H313" s="44"/>
      <c r="I313" s="226"/>
      <c r="J313" s="44"/>
      <c r="K313" s="44"/>
      <c r="L313" s="48"/>
      <c r="M313" s="227"/>
      <c r="N313" s="228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219</v>
      </c>
      <c r="AU313" s="20" t="s">
        <v>88</v>
      </c>
    </row>
    <row r="314" s="13" customFormat="1">
      <c r="A314" s="13"/>
      <c r="B314" s="229"/>
      <c r="C314" s="230"/>
      <c r="D314" s="231" t="s">
        <v>221</v>
      </c>
      <c r="E314" s="232" t="s">
        <v>32</v>
      </c>
      <c r="F314" s="233" t="s">
        <v>410</v>
      </c>
      <c r="G314" s="230"/>
      <c r="H314" s="232" t="s">
        <v>32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221</v>
      </c>
      <c r="AU314" s="239" t="s">
        <v>88</v>
      </c>
      <c r="AV314" s="13" t="s">
        <v>86</v>
      </c>
      <c r="AW314" s="13" t="s">
        <v>39</v>
      </c>
      <c r="AX314" s="13" t="s">
        <v>78</v>
      </c>
      <c r="AY314" s="239" t="s">
        <v>210</v>
      </c>
    </row>
    <row r="315" s="14" customFormat="1">
      <c r="A315" s="14"/>
      <c r="B315" s="240"/>
      <c r="C315" s="241"/>
      <c r="D315" s="231" t="s">
        <v>221</v>
      </c>
      <c r="E315" s="242" t="s">
        <v>32</v>
      </c>
      <c r="F315" s="243" t="s">
        <v>411</v>
      </c>
      <c r="G315" s="241"/>
      <c r="H315" s="244">
        <v>0.65300000000000002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221</v>
      </c>
      <c r="AU315" s="250" t="s">
        <v>88</v>
      </c>
      <c r="AV315" s="14" t="s">
        <v>88</v>
      </c>
      <c r="AW315" s="14" t="s">
        <v>39</v>
      </c>
      <c r="AX315" s="14" t="s">
        <v>78</v>
      </c>
      <c r="AY315" s="250" t="s">
        <v>210</v>
      </c>
    </row>
    <row r="316" s="15" customFormat="1">
      <c r="A316" s="15"/>
      <c r="B316" s="251"/>
      <c r="C316" s="252"/>
      <c r="D316" s="231" t="s">
        <v>221</v>
      </c>
      <c r="E316" s="253" t="s">
        <v>32</v>
      </c>
      <c r="F316" s="254" t="s">
        <v>224</v>
      </c>
      <c r="G316" s="252"/>
      <c r="H316" s="255">
        <v>0.65300000000000002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1" t="s">
        <v>221</v>
      </c>
      <c r="AU316" s="261" t="s">
        <v>88</v>
      </c>
      <c r="AV316" s="15" t="s">
        <v>96</v>
      </c>
      <c r="AW316" s="15" t="s">
        <v>39</v>
      </c>
      <c r="AX316" s="15" t="s">
        <v>86</v>
      </c>
      <c r="AY316" s="261" t="s">
        <v>210</v>
      </c>
    </row>
    <row r="317" s="2" customFormat="1" ht="21.75" customHeight="1">
      <c r="A317" s="42"/>
      <c r="B317" s="43"/>
      <c r="C317" s="211" t="s">
        <v>412</v>
      </c>
      <c r="D317" s="211" t="s">
        <v>213</v>
      </c>
      <c r="E317" s="212" t="s">
        <v>413</v>
      </c>
      <c r="F317" s="213" t="s">
        <v>414</v>
      </c>
      <c r="G317" s="214" t="s">
        <v>216</v>
      </c>
      <c r="H317" s="215">
        <v>0.26800000000000002</v>
      </c>
      <c r="I317" s="216"/>
      <c r="J317" s="217">
        <f>ROUND(I317*H317,2)</f>
        <v>0</v>
      </c>
      <c r="K317" s="213" t="s">
        <v>217</v>
      </c>
      <c r="L317" s="48"/>
      <c r="M317" s="218" t="s">
        <v>32</v>
      </c>
      <c r="N317" s="219" t="s">
        <v>49</v>
      </c>
      <c r="O317" s="88"/>
      <c r="P317" s="220">
        <f>O317*H317</f>
        <v>0</v>
      </c>
      <c r="Q317" s="220">
        <v>2.5018699999999998</v>
      </c>
      <c r="R317" s="220">
        <f>Q317*H317</f>
        <v>0.67050116000000004</v>
      </c>
      <c r="S317" s="220">
        <v>0</v>
      </c>
      <c r="T317" s="221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2" t="s">
        <v>96</v>
      </c>
      <c r="AT317" s="222" t="s">
        <v>213</v>
      </c>
      <c r="AU317" s="222" t="s">
        <v>88</v>
      </c>
      <c r="AY317" s="20" t="s">
        <v>210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0" t="s">
        <v>86</v>
      </c>
      <c r="BK317" s="223">
        <f>ROUND(I317*H317,2)</f>
        <v>0</v>
      </c>
      <c r="BL317" s="20" t="s">
        <v>96</v>
      </c>
      <c r="BM317" s="222" t="s">
        <v>415</v>
      </c>
    </row>
    <row r="318" s="2" customFormat="1">
      <c r="A318" s="42"/>
      <c r="B318" s="43"/>
      <c r="C318" s="44"/>
      <c r="D318" s="224" t="s">
        <v>219</v>
      </c>
      <c r="E318" s="44"/>
      <c r="F318" s="225" t="s">
        <v>416</v>
      </c>
      <c r="G318" s="44"/>
      <c r="H318" s="44"/>
      <c r="I318" s="226"/>
      <c r="J318" s="44"/>
      <c r="K318" s="44"/>
      <c r="L318" s="48"/>
      <c r="M318" s="227"/>
      <c r="N318" s="228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219</v>
      </c>
      <c r="AU318" s="20" t="s">
        <v>88</v>
      </c>
    </row>
    <row r="319" s="13" customFormat="1">
      <c r="A319" s="13"/>
      <c r="B319" s="229"/>
      <c r="C319" s="230"/>
      <c r="D319" s="231" t="s">
        <v>221</v>
      </c>
      <c r="E319" s="232" t="s">
        <v>32</v>
      </c>
      <c r="F319" s="233" t="s">
        <v>344</v>
      </c>
      <c r="G319" s="230"/>
      <c r="H319" s="232" t="s">
        <v>32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221</v>
      </c>
      <c r="AU319" s="239" t="s">
        <v>88</v>
      </c>
      <c r="AV319" s="13" t="s">
        <v>86</v>
      </c>
      <c r="AW319" s="13" t="s">
        <v>39</v>
      </c>
      <c r="AX319" s="13" t="s">
        <v>78</v>
      </c>
      <c r="AY319" s="239" t="s">
        <v>210</v>
      </c>
    </row>
    <row r="320" s="13" customFormat="1">
      <c r="A320" s="13"/>
      <c r="B320" s="229"/>
      <c r="C320" s="230"/>
      <c r="D320" s="231" t="s">
        <v>221</v>
      </c>
      <c r="E320" s="232" t="s">
        <v>32</v>
      </c>
      <c r="F320" s="233" t="s">
        <v>345</v>
      </c>
      <c r="G320" s="230"/>
      <c r="H320" s="232" t="s">
        <v>32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221</v>
      </c>
      <c r="AU320" s="239" t="s">
        <v>88</v>
      </c>
      <c r="AV320" s="13" t="s">
        <v>86</v>
      </c>
      <c r="AW320" s="13" t="s">
        <v>39</v>
      </c>
      <c r="AX320" s="13" t="s">
        <v>78</v>
      </c>
      <c r="AY320" s="239" t="s">
        <v>210</v>
      </c>
    </row>
    <row r="321" s="14" customFormat="1">
      <c r="A321" s="14"/>
      <c r="B321" s="240"/>
      <c r="C321" s="241"/>
      <c r="D321" s="231" t="s">
        <v>221</v>
      </c>
      <c r="E321" s="242" t="s">
        <v>32</v>
      </c>
      <c r="F321" s="243" t="s">
        <v>417</v>
      </c>
      <c r="G321" s="241"/>
      <c r="H321" s="244">
        <v>0.26800000000000002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221</v>
      </c>
      <c r="AU321" s="250" t="s">
        <v>88</v>
      </c>
      <c r="AV321" s="14" t="s">
        <v>88</v>
      </c>
      <c r="AW321" s="14" t="s">
        <v>39</v>
      </c>
      <c r="AX321" s="14" t="s">
        <v>78</v>
      </c>
      <c r="AY321" s="250" t="s">
        <v>210</v>
      </c>
    </row>
    <row r="322" s="15" customFormat="1">
      <c r="A322" s="15"/>
      <c r="B322" s="251"/>
      <c r="C322" s="252"/>
      <c r="D322" s="231" t="s">
        <v>221</v>
      </c>
      <c r="E322" s="253" t="s">
        <v>32</v>
      </c>
      <c r="F322" s="254" t="s">
        <v>224</v>
      </c>
      <c r="G322" s="252"/>
      <c r="H322" s="255">
        <v>0.26800000000000002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1" t="s">
        <v>221</v>
      </c>
      <c r="AU322" s="261" t="s">
        <v>88</v>
      </c>
      <c r="AV322" s="15" t="s">
        <v>96</v>
      </c>
      <c r="AW322" s="15" t="s">
        <v>39</v>
      </c>
      <c r="AX322" s="15" t="s">
        <v>86</v>
      </c>
      <c r="AY322" s="261" t="s">
        <v>210</v>
      </c>
    </row>
    <row r="323" s="2" customFormat="1" ht="16.5" customHeight="1">
      <c r="A323" s="42"/>
      <c r="B323" s="43"/>
      <c r="C323" s="211" t="s">
        <v>418</v>
      </c>
      <c r="D323" s="211" t="s">
        <v>213</v>
      </c>
      <c r="E323" s="212" t="s">
        <v>419</v>
      </c>
      <c r="F323" s="213" t="s">
        <v>420</v>
      </c>
      <c r="G323" s="214" t="s">
        <v>112</v>
      </c>
      <c r="H323" s="215">
        <v>1.2250000000000001</v>
      </c>
      <c r="I323" s="216"/>
      <c r="J323" s="217">
        <f>ROUND(I323*H323,2)</f>
        <v>0</v>
      </c>
      <c r="K323" s="213" t="s">
        <v>217</v>
      </c>
      <c r="L323" s="48"/>
      <c r="M323" s="218" t="s">
        <v>32</v>
      </c>
      <c r="N323" s="219" t="s">
        <v>49</v>
      </c>
      <c r="O323" s="88"/>
      <c r="P323" s="220">
        <f>O323*H323</f>
        <v>0</v>
      </c>
      <c r="Q323" s="220">
        <v>0.00264</v>
      </c>
      <c r="R323" s="220">
        <f>Q323*H323</f>
        <v>0.0032340000000000003</v>
      </c>
      <c r="S323" s="220">
        <v>0</v>
      </c>
      <c r="T323" s="221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2" t="s">
        <v>96</v>
      </c>
      <c r="AT323" s="222" t="s">
        <v>213</v>
      </c>
      <c r="AU323" s="222" t="s">
        <v>88</v>
      </c>
      <c r="AY323" s="20" t="s">
        <v>210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0" t="s">
        <v>86</v>
      </c>
      <c r="BK323" s="223">
        <f>ROUND(I323*H323,2)</f>
        <v>0</v>
      </c>
      <c r="BL323" s="20" t="s">
        <v>96</v>
      </c>
      <c r="BM323" s="222" t="s">
        <v>421</v>
      </c>
    </row>
    <row r="324" s="2" customFormat="1">
      <c r="A324" s="42"/>
      <c r="B324" s="43"/>
      <c r="C324" s="44"/>
      <c r="D324" s="224" t="s">
        <v>219</v>
      </c>
      <c r="E324" s="44"/>
      <c r="F324" s="225" t="s">
        <v>422</v>
      </c>
      <c r="G324" s="44"/>
      <c r="H324" s="44"/>
      <c r="I324" s="226"/>
      <c r="J324" s="44"/>
      <c r="K324" s="44"/>
      <c r="L324" s="48"/>
      <c r="M324" s="227"/>
      <c r="N324" s="228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219</v>
      </c>
      <c r="AU324" s="20" t="s">
        <v>88</v>
      </c>
    </row>
    <row r="325" s="13" customFormat="1">
      <c r="A325" s="13"/>
      <c r="B325" s="229"/>
      <c r="C325" s="230"/>
      <c r="D325" s="231" t="s">
        <v>221</v>
      </c>
      <c r="E325" s="232" t="s">
        <v>32</v>
      </c>
      <c r="F325" s="233" t="s">
        <v>344</v>
      </c>
      <c r="G325" s="230"/>
      <c r="H325" s="232" t="s">
        <v>32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221</v>
      </c>
      <c r="AU325" s="239" t="s">
        <v>88</v>
      </c>
      <c r="AV325" s="13" t="s">
        <v>86</v>
      </c>
      <c r="AW325" s="13" t="s">
        <v>39</v>
      </c>
      <c r="AX325" s="13" t="s">
        <v>78</v>
      </c>
      <c r="AY325" s="239" t="s">
        <v>210</v>
      </c>
    </row>
    <row r="326" s="13" customFormat="1">
      <c r="A326" s="13"/>
      <c r="B326" s="229"/>
      <c r="C326" s="230"/>
      <c r="D326" s="231" t="s">
        <v>221</v>
      </c>
      <c r="E326" s="232" t="s">
        <v>32</v>
      </c>
      <c r="F326" s="233" t="s">
        <v>345</v>
      </c>
      <c r="G326" s="230"/>
      <c r="H326" s="232" t="s">
        <v>32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221</v>
      </c>
      <c r="AU326" s="239" t="s">
        <v>88</v>
      </c>
      <c r="AV326" s="13" t="s">
        <v>86</v>
      </c>
      <c r="AW326" s="13" t="s">
        <v>39</v>
      </c>
      <c r="AX326" s="13" t="s">
        <v>78</v>
      </c>
      <c r="AY326" s="239" t="s">
        <v>210</v>
      </c>
    </row>
    <row r="327" s="14" customFormat="1">
      <c r="A327" s="14"/>
      <c r="B327" s="240"/>
      <c r="C327" s="241"/>
      <c r="D327" s="231" t="s">
        <v>221</v>
      </c>
      <c r="E327" s="242" t="s">
        <v>32</v>
      </c>
      <c r="F327" s="243" t="s">
        <v>423</v>
      </c>
      <c r="G327" s="241"/>
      <c r="H327" s="244">
        <v>1.2250000000000001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221</v>
      </c>
      <c r="AU327" s="250" t="s">
        <v>88</v>
      </c>
      <c r="AV327" s="14" t="s">
        <v>88</v>
      </c>
      <c r="AW327" s="14" t="s">
        <v>39</v>
      </c>
      <c r="AX327" s="14" t="s">
        <v>78</v>
      </c>
      <c r="AY327" s="250" t="s">
        <v>210</v>
      </c>
    </row>
    <row r="328" s="15" customFormat="1">
      <c r="A328" s="15"/>
      <c r="B328" s="251"/>
      <c r="C328" s="252"/>
      <c r="D328" s="231" t="s">
        <v>221</v>
      </c>
      <c r="E328" s="253" t="s">
        <v>32</v>
      </c>
      <c r="F328" s="254" t="s">
        <v>224</v>
      </c>
      <c r="G328" s="252"/>
      <c r="H328" s="255">
        <v>1.2250000000000001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1" t="s">
        <v>221</v>
      </c>
      <c r="AU328" s="261" t="s">
        <v>88</v>
      </c>
      <c r="AV328" s="15" t="s">
        <v>96</v>
      </c>
      <c r="AW328" s="15" t="s">
        <v>39</v>
      </c>
      <c r="AX328" s="15" t="s">
        <v>86</v>
      </c>
      <c r="AY328" s="261" t="s">
        <v>210</v>
      </c>
    </row>
    <row r="329" s="2" customFormat="1" ht="16.5" customHeight="1">
      <c r="A329" s="42"/>
      <c r="B329" s="43"/>
      <c r="C329" s="211" t="s">
        <v>424</v>
      </c>
      <c r="D329" s="211" t="s">
        <v>213</v>
      </c>
      <c r="E329" s="212" t="s">
        <v>425</v>
      </c>
      <c r="F329" s="213" t="s">
        <v>426</v>
      </c>
      <c r="G329" s="214" t="s">
        <v>112</v>
      </c>
      <c r="H329" s="215">
        <v>1.2250000000000001</v>
      </c>
      <c r="I329" s="216"/>
      <c r="J329" s="217">
        <f>ROUND(I329*H329,2)</f>
        <v>0</v>
      </c>
      <c r="K329" s="213" t="s">
        <v>217</v>
      </c>
      <c r="L329" s="48"/>
      <c r="M329" s="218" t="s">
        <v>32</v>
      </c>
      <c r="N329" s="219" t="s">
        <v>49</v>
      </c>
      <c r="O329" s="88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2" t="s">
        <v>96</v>
      </c>
      <c r="AT329" s="222" t="s">
        <v>213</v>
      </c>
      <c r="AU329" s="222" t="s">
        <v>88</v>
      </c>
      <c r="AY329" s="20" t="s">
        <v>210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20" t="s">
        <v>86</v>
      </c>
      <c r="BK329" s="223">
        <f>ROUND(I329*H329,2)</f>
        <v>0</v>
      </c>
      <c r="BL329" s="20" t="s">
        <v>96</v>
      </c>
      <c r="BM329" s="222" t="s">
        <v>427</v>
      </c>
    </row>
    <row r="330" s="2" customFormat="1">
      <c r="A330" s="42"/>
      <c r="B330" s="43"/>
      <c r="C330" s="44"/>
      <c r="D330" s="224" t="s">
        <v>219</v>
      </c>
      <c r="E330" s="44"/>
      <c r="F330" s="225" t="s">
        <v>428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219</v>
      </c>
      <c r="AU330" s="20" t="s">
        <v>88</v>
      </c>
    </row>
    <row r="331" s="2" customFormat="1" ht="16.5" customHeight="1">
      <c r="A331" s="42"/>
      <c r="B331" s="43"/>
      <c r="C331" s="211" t="s">
        <v>429</v>
      </c>
      <c r="D331" s="211" t="s">
        <v>213</v>
      </c>
      <c r="E331" s="212" t="s">
        <v>430</v>
      </c>
      <c r="F331" s="213" t="s">
        <v>431</v>
      </c>
      <c r="G331" s="214" t="s">
        <v>407</v>
      </c>
      <c r="H331" s="215">
        <v>0.048000000000000001</v>
      </c>
      <c r="I331" s="216"/>
      <c r="J331" s="217">
        <f>ROUND(I331*H331,2)</f>
        <v>0</v>
      </c>
      <c r="K331" s="213" t="s">
        <v>217</v>
      </c>
      <c r="L331" s="48"/>
      <c r="M331" s="218" t="s">
        <v>32</v>
      </c>
      <c r="N331" s="219" t="s">
        <v>49</v>
      </c>
      <c r="O331" s="88"/>
      <c r="P331" s="220">
        <f>O331*H331</f>
        <v>0</v>
      </c>
      <c r="Q331" s="220">
        <v>1.06277</v>
      </c>
      <c r="R331" s="220">
        <f>Q331*H331</f>
        <v>0.051012960000000003</v>
      </c>
      <c r="S331" s="220">
        <v>0</v>
      </c>
      <c r="T331" s="221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2" t="s">
        <v>96</v>
      </c>
      <c r="AT331" s="222" t="s">
        <v>213</v>
      </c>
      <c r="AU331" s="222" t="s">
        <v>88</v>
      </c>
      <c r="AY331" s="20" t="s">
        <v>210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0" t="s">
        <v>86</v>
      </c>
      <c r="BK331" s="223">
        <f>ROUND(I331*H331,2)</f>
        <v>0</v>
      </c>
      <c r="BL331" s="20" t="s">
        <v>96</v>
      </c>
      <c r="BM331" s="222" t="s">
        <v>432</v>
      </c>
    </row>
    <row r="332" s="2" customFormat="1">
      <c r="A332" s="42"/>
      <c r="B332" s="43"/>
      <c r="C332" s="44"/>
      <c r="D332" s="224" t="s">
        <v>219</v>
      </c>
      <c r="E332" s="44"/>
      <c r="F332" s="225" t="s">
        <v>433</v>
      </c>
      <c r="G332" s="44"/>
      <c r="H332" s="44"/>
      <c r="I332" s="226"/>
      <c r="J332" s="44"/>
      <c r="K332" s="44"/>
      <c r="L332" s="48"/>
      <c r="M332" s="227"/>
      <c r="N332" s="228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219</v>
      </c>
      <c r="AU332" s="20" t="s">
        <v>88</v>
      </c>
    </row>
    <row r="333" s="13" customFormat="1">
      <c r="A333" s="13"/>
      <c r="B333" s="229"/>
      <c r="C333" s="230"/>
      <c r="D333" s="231" t="s">
        <v>221</v>
      </c>
      <c r="E333" s="232" t="s">
        <v>32</v>
      </c>
      <c r="F333" s="233" t="s">
        <v>434</v>
      </c>
      <c r="G333" s="230"/>
      <c r="H333" s="232" t="s">
        <v>32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9" t="s">
        <v>221</v>
      </c>
      <c r="AU333" s="239" t="s">
        <v>88</v>
      </c>
      <c r="AV333" s="13" t="s">
        <v>86</v>
      </c>
      <c r="AW333" s="13" t="s">
        <v>39</v>
      </c>
      <c r="AX333" s="13" t="s">
        <v>78</v>
      </c>
      <c r="AY333" s="239" t="s">
        <v>210</v>
      </c>
    </row>
    <row r="334" s="13" customFormat="1">
      <c r="A334" s="13"/>
      <c r="B334" s="229"/>
      <c r="C334" s="230"/>
      <c r="D334" s="231" t="s">
        <v>221</v>
      </c>
      <c r="E334" s="232" t="s">
        <v>32</v>
      </c>
      <c r="F334" s="233" t="s">
        <v>435</v>
      </c>
      <c r="G334" s="230"/>
      <c r="H334" s="232" t="s">
        <v>32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221</v>
      </c>
      <c r="AU334" s="239" t="s">
        <v>88</v>
      </c>
      <c r="AV334" s="13" t="s">
        <v>86</v>
      </c>
      <c r="AW334" s="13" t="s">
        <v>39</v>
      </c>
      <c r="AX334" s="13" t="s">
        <v>78</v>
      </c>
      <c r="AY334" s="239" t="s">
        <v>210</v>
      </c>
    </row>
    <row r="335" s="14" customFormat="1">
      <c r="A335" s="14"/>
      <c r="B335" s="240"/>
      <c r="C335" s="241"/>
      <c r="D335" s="231" t="s">
        <v>221</v>
      </c>
      <c r="E335" s="242" t="s">
        <v>32</v>
      </c>
      <c r="F335" s="243" t="s">
        <v>436</v>
      </c>
      <c r="G335" s="241"/>
      <c r="H335" s="244">
        <v>0.048000000000000001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221</v>
      </c>
      <c r="AU335" s="250" t="s">
        <v>88</v>
      </c>
      <c r="AV335" s="14" t="s">
        <v>88</v>
      </c>
      <c r="AW335" s="14" t="s">
        <v>39</v>
      </c>
      <c r="AX335" s="14" t="s">
        <v>78</v>
      </c>
      <c r="AY335" s="250" t="s">
        <v>210</v>
      </c>
    </row>
    <row r="336" s="15" customFormat="1">
      <c r="A336" s="15"/>
      <c r="B336" s="251"/>
      <c r="C336" s="252"/>
      <c r="D336" s="231" t="s">
        <v>221</v>
      </c>
      <c r="E336" s="253" t="s">
        <v>32</v>
      </c>
      <c r="F336" s="254" t="s">
        <v>224</v>
      </c>
      <c r="G336" s="252"/>
      <c r="H336" s="255">
        <v>0.048000000000000001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1" t="s">
        <v>221</v>
      </c>
      <c r="AU336" s="261" t="s">
        <v>88</v>
      </c>
      <c r="AV336" s="15" t="s">
        <v>96</v>
      </c>
      <c r="AW336" s="15" t="s">
        <v>39</v>
      </c>
      <c r="AX336" s="15" t="s">
        <v>86</v>
      </c>
      <c r="AY336" s="261" t="s">
        <v>210</v>
      </c>
    </row>
    <row r="337" s="12" customFormat="1" ht="22.8" customHeight="1">
      <c r="A337" s="12"/>
      <c r="B337" s="195"/>
      <c r="C337" s="196"/>
      <c r="D337" s="197" t="s">
        <v>77</v>
      </c>
      <c r="E337" s="209" t="s">
        <v>93</v>
      </c>
      <c r="F337" s="209" t="s">
        <v>437</v>
      </c>
      <c r="G337" s="196"/>
      <c r="H337" s="196"/>
      <c r="I337" s="199"/>
      <c r="J337" s="210">
        <f>BK337</f>
        <v>0</v>
      </c>
      <c r="K337" s="196"/>
      <c r="L337" s="201"/>
      <c r="M337" s="202"/>
      <c r="N337" s="203"/>
      <c r="O337" s="203"/>
      <c r="P337" s="204">
        <f>SUM(P338:P380)</f>
        <v>0</v>
      </c>
      <c r="Q337" s="203"/>
      <c r="R337" s="204">
        <f>SUM(R338:R380)</f>
        <v>24.424641399999999</v>
      </c>
      <c r="S337" s="203"/>
      <c r="T337" s="205">
        <f>SUM(T338:T380)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6" t="s">
        <v>86</v>
      </c>
      <c r="AT337" s="207" t="s">
        <v>77</v>
      </c>
      <c r="AU337" s="207" t="s">
        <v>86</v>
      </c>
      <c r="AY337" s="206" t="s">
        <v>210</v>
      </c>
      <c r="BK337" s="208">
        <f>SUM(BK338:BK380)</f>
        <v>0</v>
      </c>
    </row>
    <row r="338" s="2" customFormat="1" ht="21.75" customHeight="1">
      <c r="A338" s="42"/>
      <c r="B338" s="43"/>
      <c r="C338" s="211" t="s">
        <v>7</v>
      </c>
      <c r="D338" s="211" t="s">
        <v>213</v>
      </c>
      <c r="E338" s="212" t="s">
        <v>438</v>
      </c>
      <c r="F338" s="213" t="s">
        <v>439</v>
      </c>
      <c r="G338" s="214" t="s">
        <v>216</v>
      </c>
      <c r="H338" s="215">
        <v>8.9369999999999994</v>
      </c>
      <c r="I338" s="216"/>
      <c r="J338" s="217">
        <f>ROUND(I338*H338,2)</f>
        <v>0</v>
      </c>
      <c r="K338" s="213" t="s">
        <v>217</v>
      </c>
      <c r="L338" s="48"/>
      <c r="M338" s="218" t="s">
        <v>32</v>
      </c>
      <c r="N338" s="219" t="s">
        <v>49</v>
      </c>
      <c r="O338" s="88"/>
      <c r="P338" s="220">
        <f>O338*H338</f>
        <v>0</v>
      </c>
      <c r="Q338" s="220">
        <v>1.8775</v>
      </c>
      <c r="R338" s="220">
        <f>Q338*H338</f>
        <v>16.779217499999998</v>
      </c>
      <c r="S338" s="220">
        <v>0</v>
      </c>
      <c r="T338" s="221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2" t="s">
        <v>96</v>
      </c>
      <c r="AT338" s="222" t="s">
        <v>213</v>
      </c>
      <c r="AU338" s="222" t="s">
        <v>88</v>
      </c>
      <c r="AY338" s="20" t="s">
        <v>210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20" t="s">
        <v>86</v>
      </c>
      <c r="BK338" s="223">
        <f>ROUND(I338*H338,2)</f>
        <v>0</v>
      </c>
      <c r="BL338" s="20" t="s">
        <v>96</v>
      </c>
      <c r="BM338" s="222" t="s">
        <v>440</v>
      </c>
    </row>
    <row r="339" s="2" customFormat="1">
      <c r="A339" s="42"/>
      <c r="B339" s="43"/>
      <c r="C339" s="44"/>
      <c r="D339" s="224" t="s">
        <v>219</v>
      </c>
      <c r="E339" s="44"/>
      <c r="F339" s="225" t="s">
        <v>441</v>
      </c>
      <c r="G339" s="44"/>
      <c r="H339" s="44"/>
      <c r="I339" s="226"/>
      <c r="J339" s="44"/>
      <c r="K339" s="44"/>
      <c r="L339" s="48"/>
      <c r="M339" s="227"/>
      <c r="N339" s="228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219</v>
      </c>
      <c r="AU339" s="20" t="s">
        <v>88</v>
      </c>
    </row>
    <row r="340" s="14" customFormat="1">
      <c r="A340" s="14"/>
      <c r="B340" s="240"/>
      <c r="C340" s="241"/>
      <c r="D340" s="231" t="s">
        <v>221</v>
      </c>
      <c r="E340" s="242" t="s">
        <v>32</v>
      </c>
      <c r="F340" s="243" t="s">
        <v>442</v>
      </c>
      <c r="G340" s="241"/>
      <c r="H340" s="244">
        <v>1.155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221</v>
      </c>
      <c r="AU340" s="250" t="s">
        <v>88</v>
      </c>
      <c r="AV340" s="14" t="s">
        <v>88</v>
      </c>
      <c r="AW340" s="14" t="s">
        <v>39</v>
      </c>
      <c r="AX340" s="14" t="s">
        <v>78</v>
      </c>
      <c r="AY340" s="250" t="s">
        <v>210</v>
      </c>
    </row>
    <row r="341" s="14" customFormat="1">
      <c r="A341" s="14"/>
      <c r="B341" s="240"/>
      <c r="C341" s="241"/>
      <c r="D341" s="231" t="s">
        <v>221</v>
      </c>
      <c r="E341" s="242" t="s">
        <v>32</v>
      </c>
      <c r="F341" s="243" t="s">
        <v>443</v>
      </c>
      <c r="G341" s="241"/>
      <c r="H341" s="244">
        <v>0.82499999999999996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221</v>
      </c>
      <c r="AU341" s="250" t="s">
        <v>88</v>
      </c>
      <c r="AV341" s="14" t="s">
        <v>88</v>
      </c>
      <c r="AW341" s="14" t="s">
        <v>39</v>
      </c>
      <c r="AX341" s="14" t="s">
        <v>78</v>
      </c>
      <c r="AY341" s="250" t="s">
        <v>210</v>
      </c>
    </row>
    <row r="342" s="14" customFormat="1">
      <c r="A342" s="14"/>
      <c r="B342" s="240"/>
      <c r="C342" s="241"/>
      <c r="D342" s="231" t="s">
        <v>221</v>
      </c>
      <c r="E342" s="242" t="s">
        <v>32</v>
      </c>
      <c r="F342" s="243" t="s">
        <v>444</v>
      </c>
      <c r="G342" s="241"/>
      <c r="H342" s="244">
        <v>0.56100000000000005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221</v>
      </c>
      <c r="AU342" s="250" t="s">
        <v>88</v>
      </c>
      <c r="AV342" s="14" t="s">
        <v>88</v>
      </c>
      <c r="AW342" s="14" t="s">
        <v>39</v>
      </c>
      <c r="AX342" s="14" t="s">
        <v>78</v>
      </c>
      <c r="AY342" s="250" t="s">
        <v>210</v>
      </c>
    </row>
    <row r="343" s="14" customFormat="1">
      <c r="A343" s="14"/>
      <c r="B343" s="240"/>
      <c r="C343" s="241"/>
      <c r="D343" s="231" t="s">
        <v>221</v>
      </c>
      <c r="E343" s="242" t="s">
        <v>32</v>
      </c>
      <c r="F343" s="243" t="s">
        <v>445</v>
      </c>
      <c r="G343" s="241"/>
      <c r="H343" s="244">
        <v>0.82499999999999996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221</v>
      </c>
      <c r="AU343" s="250" t="s">
        <v>88</v>
      </c>
      <c r="AV343" s="14" t="s">
        <v>88</v>
      </c>
      <c r="AW343" s="14" t="s">
        <v>39</v>
      </c>
      <c r="AX343" s="14" t="s">
        <v>78</v>
      </c>
      <c r="AY343" s="250" t="s">
        <v>210</v>
      </c>
    </row>
    <row r="344" s="14" customFormat="1">
      <c r="A344" s="14"/>
      <c r="B344" s="240"/>
      <c r="C344" s="241"/>
      <c r="D344" s="231" t="s">
        <v>221</v>
      </c>
      <c r="E344" s="242" t="s">
        <v>32</v>
      </c>
      <c r="F344" s="243" t="s">
        <v>446</v>
      </c>
      <c r="G344" s="241"/>
      <c r="H344" s="244">
        <v>0.86599999999999999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221</v>
      </c>
      <c r="AU344" s="250" t="s">
        <v>88</v>
      </c>
      <c r="AV344" s="14" t="s">
        <v>88</v>
      </c>
      <c r="AW344" s="14" t="s">
        <v>39</v>
      </c>
      <c r="AX344" s="14" t="s">
        <v>78</v>
      </c>
      <c r="AY344" s="250" t="s">
        <v>210</v>
      </c>
    </row>
    <row r="345" s="14" customFormat="1">
      <c r="A345" s="14"/>
      <c r="B345" s="240"/>
      <c r="C345" s="241"/>
      <c r="D345" s="231" t="s">
        <v>221</v>
      </c>
      <c r="E345" s="242" t="s">
        <v>32</v>
      </c>
      <c r="F345" s="243" t="s">
        <v>447</v>
      </c>
      <c r="G345" s="241"/>
      <c r="H345" s="244">
        <v>1.1000000000000001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221</v>
      </c>
      <c r="AU345" s="250" t="s">
        <v>88</v>
      </c>
      <c r="AV345" s="14" t="s">
        <v>88</v>
      </c>
      <c r="AW345" s="14" t="s">
        <v>39</v>
      </c>
      <c r="AX345" s="14" t="s">
        <v>78</v>
      </c>
      <c r="AY345" s="250" t="s">
        <v>210</v>
      </c>
    </row>
    <row r="346" s="14" customFormat="1">
      <c r="A346" s="14"/>
      <c r="B346" s="240"/>
      <c r="C346" s="241"/>
      <c r="D346" s="231" t="s">
        <v>221</v>
      </c>
      <c r="E346" s="242" t="s">
        <v>32</v>
      </c>
      <c r="F346" s="243" t="s">
        <v>448</v>
      </c>
      <c r="G346" s="241"/>
      <c r="H346" s="244">
        <v>0.80500000000000005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221</v>
      </c>
      <c r="AU346" s="250" t="s">
        <v>88</v>
      </c>
      <c r="AV346" s="14" t="s">
        <v>88</v>
      </c>
      <c r="AW346" s="14" t="s">
        <v>39</v>
      </c>
      <c r="AX346" s="14" t="s">
        <v>78</v>
      </c>
      <c r="AY346" s="250" t="s">
        <v>210</v>
      </c>
    </row>
    <row r="347" s="14" customFormat="1">
      <c r="A347" s="14"/>
      <c r="B347" s="240"/>
      <c r="C347" s="241"/>
      <c r="D347" s="231" t="s">
        <v>221</v>
      </c>
      <c r="E347" s="242" t="s">
        <v>32</v>
      </c>
      <c r="F347" s="243" t="s">
        <v>449</v>
      </c>
      <c r="G347" s="241"/>
      <c r="H347" s="244">
        <v>0.97999999999999998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221</v>
      </c>
      <c r="AU347" s="250" t="s">
        <v>88</v>
      </c>
      <c r="AV347" s="14" t="s">
        <v>88</v>
      </c>
      <c r="AW347" s="14" t="s">
        <v>39</v>
      </c>
      <c r="AX347" s="14" t="s">
        <v>78</v>
      </c>
      <c r="AY347" s="250" t="s">
        <v>210</v>
      </c>
    </row>
    <row r="348" s="14" customFormat="1">
      <c r="A348" s="14"/>
      <c r="B348" s="240"/>
      <c r="C348" s="241"/>
      <c r="D348" s="231" t="s">
        <v>221</v>
      </c>
      <c r="E348" s="242" t="s">
        <v>32</v>
      </c>
      <c r="F348" s="243" t="s">
        <v>450</v>
      </c>
      <c r="G348" s="241"/>
      <c r="H348" s="244">
        <v>1.1200000000000001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221</v>
      </c>
      <c r="AU348" s="250" t="s">
        <v>88</v>
      </c>
      <c r="AV348" s="14" t="s">
        <v>88</v>
      </c>
      <c r="AW348" s="14" t="s">
        <v>39</v>
      </c>
      <c r="AX348" s="14" t="s">
        <v>78</v>
      </c>
      <c r="AY348" s="250" t="s">
        <v>210</v>
      </c>
    </row>
    <row r="349" s="14" customFormat="1">
      <c r="A349" s="14"/>
      <c r="B349" s="240"/>
      <c r="C349" s="241"/>
      <c r="D349" s="231" t="s">
        <v>221</v>
      </c>
      <c r="E349" s="242" t="s">
        <v>32</v>
      </c>
      <c r="F349" s="243" t="s">
        <v>451</v>
      </c>
      <c r="G349" s="241"/>
      <c r="H349" s="244">
        <v>0.69999999999999996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221</v>
      </c>
      <c r="AU349" s="250" t="s">
        <v>88</v>
      </c>
      <c r="AV349" s="14" t="s">
        <v>88</v>
      </c>
      <c r="AW349" s="14" t="s">
        <v>39</v>
      </c>
      <c r="AX349" s="14" t="s">
        <v>78</v>
      </c>
      <c r="AY349" s="250" t="s">
        <v>210</v>
      </c>
    </row>
    <row r="350" s="15" customFormat="1">
      <c r="A350" s="15"/>
      <c r="B350" s="251"/>
      <c r="C350" s="252"/>
      <c r="D350" s="231" t="s">
        <v>221</v>
      </c>
      <c r="E350" s="253" t="s">
        <v>32</v>
      </c>
      <c r="F350" s="254" t="s">
        <v>224</v>
      </c>
      <c r="G350" s="252"/>
      <c r="H350" s="255">
        <v>8.9369999999999976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1" t="s">
        <v>221</v>
      </c>
      <c r="AU350" s="261" t="s">
        <v>88</v>
      </c>
      <c r="AV350" s="15" t="s">
        <v>96</v>
      </c>
      <c r="AW350" s="15" t="s">
        <v>39</v>
      </c>
      <c r="AX350" s="15" t="s">
        <v>86</v>
      </c>
      <c r="AY350" s="261" t="s">
        <v>210</v>
      </c>
    </row>
    <row r="351" s="2" customFormat="1" ht="24.15" customHeight="1">
      <c r="A351" s="42"/>
      <c r="B351" s="43"/>
      <c r="C351" s="211" t="s">
        <v>452</v>
      </c>
      <c r="D351" s="211" t="s">
        <v>213</v>
      </c>
      <c r="E351" s="212" t="s">
        <v>453</v>
      </c>
      <c r="F351" s="213" t="s">
        <v>454</v>
      </c>
      <c r="G351" s="214" t="s">
        <v>407</v>
      </c>
      <c r="H351" s="215">
        <v>5.4859999999999998</v>
      </c>
      <c r="I351" s="216"/>
      <c r="J351" s="217">
        <f>ROUND(I351*H351,2)</f>
        <v>0</v>
      </c>
      <c r="K351" s="213" t="s">
        <v>217</v>
      </c>
      <c r="L351" s="48"/>
      <c r="M351" s="218" t="s">
        <v>32</v>
      </c>
      <c r="N351" s="219" t="s">
        <v>49</v>
      </c>
      <c r="O351" s="88"/>
      <c r="P351" s="220">
        <f>O351*H351</f>
        <v>0</v>
      </c>
      <c r="Q351" s="220">
        <v>0.017090000000000001</v>
      </c>
      <c r="R351" s="220">
        <f>Q351*H351</f>
        <v>0.093755740000000004</v>
      </c>
      <c r="S351" s="220">
        <v>0</v>
      </c>
      <c r="T351" s="221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2" t="s">
        <v>96</v>
      </c>
      <c r="AT351" s="222" t="s">
        <v>213</v>
      </c>
      <c r="AU351" s="222" t="s">
        <v>88</v>
      </c>
      <c r="AY351" s="20" t="s">
        <v>210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20" t="s">
        <v>86</v>
      </c>
      <c r="BK351" s="223">
        <f>ROUND(I351*H351,2)</f>
        <v>0</v>
      </c>
      <c r="BL351" s="20" t="s">
        <v>96</v>
      </c>
      <c r="BM351" s="222" t="s">
        <v>455</v>
      </c>
    </row>
    <row r="352" s="2" customFormat="1">
      <c r="A352" s="42"/>
      <c r="B352" s="43"/>
      <c r="C352" s="44"/>
      <c r="D352" s="224" t="s">
        <v>219</v>
      </c>
      <c r="E352" s="44"/>
      <c r="F352" s="225" t="s">
        <v>456</v>
      </c>
      <c r="G352" s="44"/>
      <c r="H352" s="44"/>
      <c r="I352" s="226"/>
      <c r="J352" s="44"/>
      <c r="K352" s="44"/>
      <c r="L352" s="48"/>
      <c r="M352" s="227"/>
      <c r="N352" s="228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219</v>
      </c>
      <c r="AU352" s="20" t="s">
        <v>88</v>
      </c>
    </row>
    <row r="353" s="13" customFormat="1">
      <c r="A353" s="13"/>
      <c r="B353" s="229"/>
      <c r="C353" s="230"/>
      <c r="D353" s="231" t="s">
        <v>221</v>
      </c>
      <c r="E353" s="232" t="s">
        <v>32</v>
      </c>
      <c r="F353" s="233" t="s">
        <v>457</v>
      </c>
      <c r="G353" s="230"/>
      <c r="H353" s="232" t="s">
        <v>32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221</v>
      </c>
      <c r="AU353" s="239" t="s">
        <v>88</v>
      </c>
      <c r="AV353" s="13" t="s">
        <v>86</v>
      </c>
      <c r="AW353" s="13" t="s">
        <v>39</v>
      </c>
      <c r="AX353" s="13" t="s">
        <v>78</v>
      </c>
      <c r="AY353" s="239" t="s">
        <v>210</v>
      </c>
    </row>
    <row r="354" s="14" customFormat="1">
      <c r="A354" s="14"/>
      <c r="B354" s="240"/>
      <c r="C354" s="241"/>
      <c r="D354" s="231" t="s">
        <v>221</v>
      </c>
      <c r="E354" s="242" t="s">
        <v>32</v>
      </c>
      <c r="F354" s="243" t="s">
        <v>458</v>
      </c>
      <c r="G354" s="241"/>
      <c r="H354" s="244">
        <v>1.3100000000000001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221</v>
      </c>
      <c r="AU354" s="250" t="s">
        <v>88</v>
      </c>
      <c r="AV354" s="14" t="s">
        <v>88</v>
      </c>
      <c r="AW354" s="14" t="s">
        <v>39</v>
      </c>
      <c r="AX354" s="14" t="s">
        <v>78</v>
      </c>
      <c r="AY354" s="250" t="s">
        <v>210</v>
      </c>
    </row>
    <row r="355" s="14" customFormat="1">
      <c r="A355" s="14"/>
      <c r="B355" s="240"/>
      <c r="C355" s="241"/>
      <c r="D355" s="231" t="s">
        <v>221</v>
      </c>
      <c r="E355" s="242" t="s">
        <v>32</v>
      </c>
      <c r="F355" s="243" t="s">
        <v>459</v>
      </c>
      <c r="G355" s="241"/>
      <c r="H355" s="244">
        <v>0.437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221</v>
      </c>
      <c r="AU355" s="250" t="s">
        <v>88</v>
      </c>
      <c r="AV355" s="14" t="s">
        <v>88</v>
      </c>
      <c r="AW355" s="14" t="s">
        <v>39</v>
      </c>
      <c r="AX355" s="14" t="s">
        <v>78</v>
      </c>
      <c r="AY355" s="250" t="s">
        <v>210</v>
      </c>
    </row>
    <row r="356" s="14" customFormat="1">
      <c r="A356" s="14"/>
      <c r="B356" s="240"/>
      <c r="C356" s="241"/>
      <c r="D356" s="231" t="s">
        <v>221</v>
      </c>
      <c r="E356" s="242" t="s">
        <v>32</v>
      </c>
      <c r="F356" s="243" t="s">
        <v>460</v>
      </c>
      <c r="G356" s="241"/>
      <c r="H356" s="244">
        <v>0.32200000000000001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221</v>
      </c>
      <c r="AU356" s="250" t="s">
        <v>88</v>
      </c>
      <c r="AV356" s="14" t="s">
        <v>88</v>
      </c>
      <c r="AW356" s="14" t="s">
        <v>39</v>
      </c>
      <c r="AX356" s="14" t="s">
        <v>78</v>
      </c>
      <c r="AY356" s="250" t="s">
        <v>210</v>
      </c>
    </row>
    <row r="357" s="14" customFormat="1">
      <c r="A357" s="14"/>
      <c r="B357" s="240"/>
      <c r="C357" s="241"/>
      <c r="D357" s="231" t="s">
        <v>221</v>
      </c>
      <c r="E357" s="242" t="s">
        <v>32</v>
      </c>
      <c r="F357" s="243" t="s">
        <v>461</v>
      </c>
      <c r="G357" s="241"/>
      <c r="H357" s="244">
        <v>0.25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221</v>
      </c>
      <c r="AU357" s="250" t="s">
        <v>88</v>
      </c>
      <c r="AV357" s="14" t="s">
        <v>88</v>
      </c>
      <c r="AW357" s="14" t="s">
        <v>39</v>
      </c>
      <c r="AX357" s="14" t="s">
        <v>78</v>
      </c>
      <c r="AY357" s="250" t="s">
        <v>210</v>
      </c>
    </row>
    <row r="358" s="14" customFormat="1">
      <c r="A358" s="14"/>
      <c r="B358" s="240"/>
      <c r="C358" s="241"/>
      <c r="D358" s="231" t="s">
        <v>221</v>
      </c>
      <c r="E358" s="242" t="s">
        <v>32</v>
      </c>
      <c r="F358" s="243" t="s">
        <v>462</v>
      </c>
      <c r="G358" s="241"/>
      <c r="H358" s="244">
        <v>0.41599999999999998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221</v>
      </c>
      <c r="AU358" s="250" t="s">
        <v>88</v>
      </c>
      <c r="AV358" s="14" t="s">
        <v>88</v>
      </c>
      <c r="AW358" s="14" t="s">
        <v>39</v>
      </c>
      <c r="AX358" s="14" t="s">
        <v>78</v>
      </c>
      <c r="AY358" s="250" t="s">
        <v>210</v>
      </c>
    </row>
    <row r="359" s="14" customFormat="1">
      <c r="A359" s="14"/>
      <c r="B359" s="240"/>
      <c r="C359" s="241"/>
      <c r="D359" s="231" t="s">
        <v>221</v>
      </c>
      <c r="E359" s="242" t="s">
        <v>32</v>
      </c>
      <c r="F359" s="243" t="s">
        <v>463</v>
      </c>
      <c r="G359" s="241"/>
      <c r="H359" s="244">
        <v>0.56200000000000006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221</v>
      </c>
      <c r="AU359" s="250" t="s">
        <v>88</v>
      </c>
      <c r="AV359" s="14" t="s">
        <v>88</v>
      </c>
      <c r="AW359" s="14" t="s">
        <v>39</v>
      </c>
      <c r="AX359" s="14" t="s">
        <v>78</v>
      </c>
      <c r="AY359" s="250" t="s">
        <v>210</v>
      </c>
    </row>
    <row r="360" s="14" customFormat="1">
      <c r="A360" s="14"/>
      <c r="B360" s="240"/>
      <c r="C360" s="241"/>
      <c r="D360" s="231" t="s">
        <v>221</v>
      </c>
      <c r="E360" s="242" t="s">
        <v>32</v>
      </c>
      <c r="F360" s="243" t="s">
        <v>464</v>
      </c>
      <c r="G360" s="241"/>
      <c r="H360" s="244">
        <v>1.581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221</v>
      </c>
      <c r="AU360" s="250" t="s">
        <v>88</v>
      </c>
      <c r="AV360" s="14" t="s">
        <v>88</v>
      </c>
      <c r="AW360" s="14" t="s">
        <v>39</v>
      </c>
      <c r="AX360" s="14" t="s">
        <v>78</v>
      </c>
      <c r="AY360" s="250" t="s">
        <v>210</v>
      </c>
    </row>
    <row r="361" s="14" customFormat="1">
      <c r="A361" s="14"/>
      <c r="B361" s="240"/>
      <c r="C361" s="241"/>
      <c r="D361" s="231" t="s">
        <v>221</v>
      </c>
      <c r="E361" s="242" t="s">
        <v>32</v>
      </c>
      <c r="F361" s="243" t="s">
        <v>465</v>
      </c>
      <c r="G361" s="241"/>
      <c r="H361" s="244">
        <v>0.374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221</v>
      </c>
      <c r="AU361" s="250" t="s">
        <v>88</v>
      </c>
      <c r="AV361" s="14" t="s">
        <v>88</v>
      </c>
      <c r="AW361" s="14" t="s">
        <v>39</v>
      </c>
      <c r="AX361" s="14" t="s">
        <v>78</v>
      </c>
      <c r="AY361" s="250" t="s">
        <v>210</v>
      </c>
    </row>
    <row r="362" s="14" customFormat="1">
      <c r="A362" s="14"/>
      <c r="B362" s="240"/>
      <c r="C362" s="241"/>
      <c r="D362" s="231" t="s">
        <v>221</v>
      </c>
      <c r="E362" s="242" t="s">
        <v>32</v>
      </c>
      <c r="F362" s="243" t="s">
        <v>466</v>
      </c>
      <c r="G362" s="241"/>
      <c r="H362" s="244">
        <v>0.23400000000000001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221</v>
      </c>
      <c r="AU362" s="250" t="s">
        <v>88</v>
      </c>
      <c r="AV362" s="14" t="s">
        <v>88</v>
      </c>
      <c r="AW362" s="14" t="s">
        <v>39</v>
      </c>
      <c r="AX362" s="14" t="s">
        <v>78</v>
      </c>
      <c r="AY362" s="250" t="s">
        <v>210</v>
      </c>
    </row>
    <row r="363" s="16" customFormat="1">
      <c r="A363" s="16"/>
      <c r="B363" s="262"/>
      <c r="C363" s="263"/>
      <c r="D363" s="231" t="s">
        <v>221</v>
      </c>
      <c r="E363" s="264" t="s">
        <v>32</v>
      </c>
      <c r="F363" s="265" t="s">
        <v>247</v>
      </c>
      <c r="G363" s="263"/>
      <c r="H363" s="266">
        <v>5.4859999999999998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2" t="s">
        <v>221</v>
      </c>
      <c r="AU363" s="272" t="s">
        <v>88</v>
      </c>
      <c r="AV363" s="16" t="s">
        <v>93</v>
      </c>
      <c r="AW363" s="16" t="s">
        <v>39</v>
      </c>
      <c r="AX363" s="16" t="s">
        <v>78</v>
      </c>
      <c r="AY363" s="272" t="s">
        <v>210</v>
      </c>
    </row>
    <row r="364" s="13" customFormat="1">
      <c r="A364" s="13"/>
      <c r="B364" s="229"/>
      <c r="C364" s="230"/>
      <c r="D364" s="231" t="s">
        <v>221</v>
      </c>
      <c r="E364" s="232" t="s">
        <v>32</v>
      </c>
      <c r="F364" s="233" t="s">
        <v>467</v>
      </c>
      <c r="G364" s="230"/>
      <c r="H364" s="232" t="s">
        <v>32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221</v>
      </c>
      <c r="AU364" s="239" t="s">
        <v>88</v>
      </c>
      <c r="AV364" s="13" t="s">
        <v>86</v>
      </c>
      <c r="AW364" s="13" t="s">
        <v>39</v>
      </c>
      <c r="AX364" s="13" t="s">
        <v>78</v>
      </c>
      <c r="AY364" s="239" t="s">
        <v>210</v>
      </c>
    </row>
    <row r="365" s="15" customFormat="1">
      <c r="A365" s="15"/>
      <c r="B365" s="251"/>
      <c r="C365" s="252"/>
      <c r="D365" s="231" t="s">
        <v>221</v>
      </c>
      <c r="E365" s="253" t="s">
        <v>32</v>
      </c>
      <c r="F365" s="254" t="s">
        <v>224</v>
      </c>
      <c r="G365" s="252"/>
      <c r="H365" s="255">
        <v>5.4859999999999998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1" t="s">
        <v>221</v>
      </c>
      <c r="AU365" s="261" t="s">
        <v>88</v>
      </c>
      <c r="AV365" s="15" t="s">
        <v>96</v>
      </c>
      <c r="AW365" s="15" t="s">
        <v>39</v>
      </c>
      <c r="AX365" s="15" t="s">
        <v>86</v>
      </c>
      <c r="AY365" s="261" t="s">
        <v>210</v>
      </c>
    </row>
    <row r="366" s="2" customFormat="1" ht="16.5" customHeight="1">
      <c r="A366" s="42"/>
      <c r="B366" s="43"/>
      <c r="C366" s="273" t="s">
        <v>468</v>
      </c>
      <c r="D366" s="273" t="s">
        <v>325</v>
      </c>
      <c r="E366" s="274" t="s">
        <v>469</v>
      </c>
      <c r="F366" s="275" t="s">
        <v>470</v>
      </c>
      <c r="G366" s="276" t="s">
        <v>407</v>
      </c>
      <c r="H366" s="277">
        <v>6.0350000000000001</v>
      </c>
      <c r="I366" s="278"/>
      <c r="J366" s="279">
        <f>ROUND(I366*H366,2)</f>
        <v>0</v>
      </c>
      <c r="K366" s="275" t="s">
        <v>217</v>
      </c>
      <c r="L366" s="280"/>
      <c r="M366" s="281" t="s">
        <v>32</v>
      </c>
      <c r="N366" s="282" t="s">
        <v>49</v>
      </c>
      <c r="O366" s="88"/>
      <c r="P366" s="220">
        <f>O366*H366</f>
        <v>0</v>
      </c>
      <c r="Q366" s="220">
        <v>1</v>
      </c>
      <c r="R366" s="220">
        <f>Q366*H366</f>
        <v>6.0350000000000001</v>
      </c>
      <c r="S366" s="220">
        <v>0</v>
      </c>
      <c r="T366" s="221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2" t="s">
        <v>302</v>
      </c>
      <c r="AT366" s="222" t="s">
        <v>325</v>
      </c>
      <c r="AU366" s="222" t="s">
        <v>88</v>
      </c>
      <c r="AY366" s="20" t="s">
        <v>210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20" t="s">
        <v>86</v>
      </c>
      <c r="BK366" s="223">
        <f>ROUND(I366*H366,2)</f>
        <v>0</v>
      </c>
      <c r="BL366" s="20" t="s">
        <v>96</v>
      </c>
      <c r="BM366" s="222" t="s">
        <v>471</v>
      </c>
    </row>
    <row r="367" s="13" customFormat="1">
      <c r="A367" s="13"/>
      <c r="B367" s="229"/>
      <c r="C367" s="230"/>
      <c r="D367" s="231" t="s">
        <v>221</v>
      </c>
      <c r="E367" s="232" t="s">
        <v>32</v>
      </c>
      <c r="F367" s="233" t="s">
        <v>329</v>
      </c>
      <c r="G367" s="230"/>
      <c r="H367" s="232" t="s">
        <v>32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221</v>
      </c>
      <c r="AU367" s="239" t="s">
        <v>88</v>
      </c>
      <c r="AV367" s="13" t="s">
        <v>86</v>
      </c>
      <c r="AW367" s="13" t="s">
        <v>39</v>
      </c>
      <c r="AX367" s="13" t="s">
        <v>78</v>
      </c>
      <c r="AY367" s="239" t="s">
        <v>210</v>
      </c>
    </row>
    <row r="368" s="14" customFormat="1">
      <c r="A368" s="14"/>
      <c r="B368" s="240"/>
      <c r="C368" s="241"/>
      <c r="D368" s="231" t="s">
        <v>221</v>
      </c>
      <c r="E368" s="242" t="s">
        <v>32</v>
      </c>
      <c r="F368" s="243" t="s">
        <v>472</v>
      </c>
      <c r="G368" s="241"/>
      <c r="H368" s="244">
        <v>6.0350000000000001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221</v>
      </c>
      <c r="AU368" s="250" t="s">
        <v>88</v>
      </c>
      <c r="AV368" s="14" t="s">
        <v>88</v>
      </c>
      <c r="AW368" s="14" t="s">
        <v>39</v>
      </c>
      <c r="AX368" s="14" t="s">
        <v>78</v>
      </c>
      <c r="AY368" s="250" t="s">
        <v>210</v>
      </c>
    </row>
    <row r="369" s="15" customFormat="1">
      <c r="A369" s="15"/>
      <c r="B369" s="251"/>
      <c r="C369" s="252"/>
      <c r="D369" s="231" t="s">
        <v>221</v>
      </c>
      <c r="E369" s="253" t="s">
        <v>32</v>
      </c>
      <c r="F369" s="254" t="s">
        <v>224</v>
      </c>
      <c r="G369" s="252"/>
      <c r="H369" s="255">
        <v>6.0350000000000001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1" t="s">
        <v>221</v>
      </c>
      <c r="AU369" s="261" t="s">
        <v>88</v>
      </c>
      <c r="AV369" s="15" t="s">
        <v>96</v>
      </c>
      <c r="AW369" s="15" t="s">
        <v>39</v>
      </c>
      <c r="AX369" s="15" t="s">
        <v>86</v>
      </c>
      <c r="AY369" s="261" t="s">
        <v>210</v>
      </c>
    </row>
    <row r="370" s="2" customFormat="1" ht="21.75" customHeight="1">
      <c r="A370" s="42"/>
      <c r="B370" s="43"/>
      <c r="C370" s="211" t="s">
        <v>473</v>
      </c>
      <c r="D370" s="211" t="s">
        <v>213</v>
      </c>
      <c r="E370" s="212" t="s">
        <v>474</v>
      </c>
      <c r="F370" s="213" t="s">
        <v>475</v>
      </c>
      <c r="G370" s="214" t="s">
        <v>112</v>
      </c>
      <c r="H370" s="215">
        <v>8.5120000000000005</v>
      </c>
      <c r="I370" s="216"/>
      <c r="J370" s="217">
        <f>ROUND(I370*H370,2)</f>
        <v>0</v>
      </c>
      <c r="K370" s="213" t="s">
        <v>217</v>
      </c>
      <c r="L370" s="48"/>
      <c r="M370" s="218" t="s">
        <v>32</v>
      </c>
      <c r="N370" s="219" t="s">
        <v>49</v>
      </c>
      <c r="O370" s="88"/>
      <c r="P370" s="220">
        <f>O370*H370</f>
        <v>0</v>
      </c>
      <c r="Q370" s="220">
        <v>0.17818000000000001</v>
      </c>
      <c r="R370" s="220">
        <f>Q370*H370</f>
        <v>1.51666816</v>
      </c>
      <c r="S370" s="220">
        <v>0</v>
      </c>
      <c r="T370" s="221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2" t="s">
        <v>96</v>
      </c>
      <c r="AT370" s="222" t="s">
        <v>213</v>
      </c>
      <c r="AU370" s="222" t="s">
        <v>88</v>
      </c>
      <c r="AY370" s="20" t="s">
        <v>210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20" t="s">
        <v>86</v>
      </c>
      <c r="BK370" s="223">
        <f>ROUND(I370*H370,2)</f>
        <v>0</v>
      </c>
      <c r="BL370" s="20" t="s">
        <v>96</v>
      </c>
      <c r="BM370" s="222" t="s">
        <v>476</v>
      </c>
    </row>
    <row r="371" s="2" customFormat="1">
      <c r="A371" s="42"/>
      <c r="B371" s="43"/>
      <c r="C371" s="44"/>
      <c r="D371" s="224" t="s">
        <v>219</v>
      </c>
      <c r="E371" s="44"/>
      <c r="F371" s="225" t="s">
        <v>477</v>
      </c>
      <c r="G371" s="44"/>
      <c r="H371" s="44"/>
      <c r="I371" s="226"/>
      <c r="J371" s="44"/>
      <c r="K371" s="44"/>
      <c r="L371" s="48"/>
      <c r="M371" s="227"/>
      <c r="N371" s="228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219</v>
      </c>
      <c r="AU371" s="20" t="s">
        <v>88</v>
      </c>
    </row>
    <row r="372" s="14" customFormat="1">
      <c r="A372" s="14"/>
      <c r="B372" s="240"/>
      <c r="C372" s="241"/>
      <c r="D372" s="231" t="s">
        <v>221</v>
      </c>
      <c r="E372" s="242" t="s">
        <v>32</v>
      </c>
      <c r="F372" s="243" t="s">
        <v>478</v>
      </c>
      <c r="G372" s="241"/>
      <c r="H372" s="244">
        <v>2.3519999999999999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221</v>
      </c>
      <c r="AU372" s="250" t="s">
        <v>88</v>
      </c>
      <c r="AV372" s="14" t="s">
        <v>88</v>
      </c>
      <c r="AW372" s="14" t="s">
        <v>39</v>
      </c>
      <c r="AX372" s="14" t="s">
        <v>78</v>
      </c>
      <c r="AY372" s="250" t="s">
        <v>210</v>
      </c>
    </row>
    <row r="373" s="14" customFormat="1">
      <c r="A373" s="14"/>
      <c r="B373" s="240"/>
      <c r="C373" s="241"/>
      <c r="D373" s="231" t="s">
        <v>221</v>
      </c>
      <c r="E373" s="242" t="s">
        <v>32</v>
      </c>
      <c r="F373" s="243" t="s">
        <v>479</v>
      </c>
      <c r="G373" s="241"/>
      <c r="H373" s="244">
        <v>0.58799999999999997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221</v>
      </c>
      <c r="AU373" s="250" t="s">
        <v>88</v>
      </c>
      <c r="AV373" s="14" t="s">
        <v>88</v>
      </c>
      <c r="AW373" s="14" t="s">
        <v>39</v>
      </c>
      <c r="AX373" s="14" t="s">
        <v>78</v>
      </c>
      <c r="AY373" s="250" t="s">
        <v>210</v>
      </c>
    </row>
    <row r="374" s="14" customFormat="1">
      <c r="A374" s="14"/>
      <c r="B374" s="240"/>
      <c r="C374" s="241"/>
      <c r="D374" s="231" t="s">
        <v>221</v>
      </c>
      <c r="E374" s="242" t="s">
        <v>32</v>
      </c>
      <c r="F374" s="243" t="s">
        <v>480</v>
      </c>
      <c r="G374" s="241"/>
      <c r="H374" s="244">
        <v>0.86799999999999999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221</v>
      </c>
      <c r="AU374" s="250" t="s">
        <v>88</v>
      </c>
      <c r="AV374" s="14" t="s">
        <v>88</v>
      </c>
      <c r="AW374" s="14" t="s">
        <v>39</v>
      </c>
      <c r="AX374" s="14" t="s">
        <v>78</v>
      </c>
      <c r="AY374" s="250" t="s">
        <v>210</v>
      </c>
    </row>
    <row r="375" s="14" customFormat="1">
      <c r="A375" s="14"/>
      <c r="B375" s="240"/>
      <c r="C375" s="241"/>
      <c r="D375" s="231" t="s">
        <v>221</v>
      </c>
      <c r="E375" s="242" t="s">
        <v>32</v>
      </c>
      <c r="F375" s="243" t="s">
        <v>481</v>
      </c>
      <c r="G375" s="241"/>
      <c r="H375" s="244">
        <v>0.47599999999999998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221</v>
      </c>
      <c r="AU375" s="250" t="s">
        <v>88</v>
      </c>
      <c r="AV375" s="14" t="s">
        <v>88</v>
      </c>
      <c r="AW375" s="14" t="s">
        <v>39</v>
      </c>
      <c r="AX375" s="14" t="s">
        <v>78</v>
      </c>
      <c r="AY375" s="250" t="s">
        <v>210</v>
      </c>
    </row>
    <row r="376" s="14" customFormat="1">
      <c r="A376" s="14"/>
      <c r="B376" s="240"/>
      <c r="C376" s="241"/>
      <c r="D376" s="231" t="s">
        <v>221</v>
      </c>
      <c r="E376" s="242" t="s">
        <v>32</v>
      </c>
      <c r="F376" s="243" t="s">
        <v>482</v>
      </c>
      <c r="G376" s="241"/>
      <c r="H376" s="244">
        <v>1.008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221</v>
      </c>
      <c r="AU376" s="250" t="s">
        <v>88</v>
      </c>
      <c r="AV376" s="14" t="s">
        <v>88</v>
      </c>
      <c r="AW376" s="14" t="s">
        <v>39</v>
      </c>
      <c r="AX376" s="14" t="s">
        <v>78</v>
      </c>
      <c r="AY376" s="250" t="s">
        <v>210</v>
      </c>
    </row>
    <row r="377" s="14" customFormat="1">
      <c r="A377" s="14"/>
      <c r="B377" s="240"/>
      <c r="C377" s="241"/>
      <c r="D377" s="231" t="s">
        <v>221</v>
      </c>
      <c r="E377" s="242" t="s">
        <v>32</v>
      </c>
      <c r="F377" s="243" t="s">
        <v>483</v>
      </c>
      <c r="G377" s="241"/>
      <c r="H377" s="244">
        <v>2.1280000000000001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221</v>
      </c>
      <c r="AU377" s="250" t="s">
        <v>88</v>
      </c>
      <c r="AV377" s="14" t="s">
        <v>88</v>
      </c>
      <c r="AW377" s="14" t="s">
        <v>39</v>
      </c>
      <c r="AX377" s="14" t="s">
        <v>78</v>
      </c>
      <c r="AY377" s="250" t="s">
        <v>210</v>
      </c>
    </row>
    <row r="378" s="14" customFormat="1">
      <c r="A378" s="14"/>
      <c r="B378" s="240"/>
      <c r="C378" s="241"/>
      <c r="D378" s="231" t="s">
        <v>221</v>
      </c>
      <c r="E378" s="242" t="s">
        <v>32</v>
      </c>
      <c r="F378" s="243" t="s">
        <v>484</v>
      </c>
      <c r="G378" s="241"/>
      <c r="H378" s="244">
        <v>0.67200000000000004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221</v>
      </c>
      <c r="AU378" s="250" t="s">
        <v>88</v>
      </c>
      <c r="AV378" s="14" t="s">
        <v>88</v>
      </c>
      <c r="AW378" s="14" t="s">
        <v>39</v>
      </c>
      <c r="AX378" s="14" t="s">
        <v>78</v>
      </c>
      <c r="AY378" s="250" t="s">
        <v>210</v>
      </c>
    </row>
    <row r="379" s="14" customFormat="1">
      <c r="A379" s="14"/>
      <c r="B379" s="240"/>
      <c r="C379" s="241"/>
      <c r="D379" s="231" t="s">
        <v>221</v>
      </c>
      <c r="E379" s="242" t="s">
        <v>32</v>
      </c>
      <c r="F379" s="243" t="s">
        <v>485</v>
      </c>
      <c r="G379" s="241"/>
      <c r="H379" s="244">
        <v>0.41999999999999998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221</v>
      </c>
      <c r="AU379" s="250" t="s">
        <v>88</v>
      </c>
      <c r="AV379" s="14" t="s">
        <v>88</v>
      </c>
      <c r="AW379" s="14" t="s">
        <v>39</v>
      </c>
      <c r="AX379" s="14" t="s">
        <v>78</v>
      </c>
      <c r="AY379" s="250" t="s">
        <v>210</v>
      </c>
    </row>
    <row r="380" s="15" customFormat="1">
      <c r="A380" s="15"/>
      <c r="B380" s="251"/>
      <c r="C380" s="252"/>
      <c r="D380" s="231" t="s">
        <v>221</v>
      </c>
      <c r="E380" s="253" t="s">
        <v>32</v>
      </c>
      <c r="F380" s="254" t="s">
        <v>224</v>
      </c>
      <c r="G380" s="252"/>
      <c r="H380" s="255">
        <v>8.5120000000000005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1" t="s">
        <v>221</v>
      </c>
      <c r="AU380" s="261" t="s">
        <v>88</v>
      </c>
      <c r="AV380" s="15" t="s">
        <v>96</v>
      </c>
      <c r="AW380" s="15" t="s">
        <v>39</v>
      </c>
      <c r="AX380" s="15" t="s">
        <v>86</v>
      </c>
      <c r="AY380" s="261" t="s">
        <v>210</v>
      </c>
    </row>
    <row r="381" s="12" customFormat="1" ht="22.8" customHeight="1">
      <c r="A381" s="12"/>
      <c r="B381" s="195"/>
      <c r="C381" s="196"/>
      <c r="D381" s="197" t="s">
        <v>77</v>
      </c>
      <c r="E381" s="209" t="s">
        <v>486</v>
      </c>
      <c r="F381" s="209" t="s">
        <v>487</v>
      </c>
      <c r="G381" s="196"/>
      <c r="H381" s="196"/>
      <c r="I381" s="199"/>
      <c r="J381" s="210">
        <f>BK381</f>
        <v>0</v>
      </c>
      <c r="K381" s="196"/>
      <c r="L381" s="201"/>
      <c r="M381" s="202"/>
      <c r="N381" s="203"/>
      <c r="O381" s="203"/>
      <c r="P381" s="204">
        <f>SUM(P382:P497)</f>
        <v>0</v>
      </c>
      <c r="Q381" s="203"/>
      <c r="R381" s="204">
        <f>SUM(R382:R497)</f>
        <v>67.911845129999989</v>
      </c>
      <c r="S381" s="203"/>
      <c r="T381" s="205">
        <f>SUM(T382:T497)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6" t="s">
        <v>86</v>
      </c>
      <c r="AT381" s="207" t="s">
        <v>77</v>
      </c>
      <c r="AU381" s="207" t="s">
        <v>86</v>
      </c>
      <c r="AY381" s="206" t="s">
        <v>210</v>
      </c>
      <c r="BK381" s="208">
        <f>SUM(BK382:BK497)</f>
        <v>0</v>
      </c>
    </row>
    <row r="382" s="2" customFormat="1" ht="21.75" customHeight="1">
      <c r="A382" s="42"/>
      <c r="B382" s="43"/>
      <c r="C382" s="211" t="s">
        <v>488</v>
      </c>
      <c r="D382" s="211" t="s">
        <v>213</v>
      </c>
      <c r="E382" s="212" t="s">
        <v>489</v>
      </c>
      <c r="F382" s="213" t="s">
        <v>490</v>
      </c>
      <c r="G382" s="214" t="s">
        <v>216</v>
      </c>
      <c r="H382" s="215">
        <v>6.0129999999999999</v>
      </c>
      <c r="I382" s="216"/>
      <c r="J382" s="217">
        <f>ROUND(I382*H382,2)</f>
        <v>0</v>
      </c>
      <c r="K382" s="213" t="s">
        <v>217</v>
      </c>
      <c r="L382" s="48"/>
      <c r="M382" s="218" t="s">
        <v>32</v>
      </c>
      <c r="N382" s="219" t="s">
        <v>49</v>
      </c>
      <c r="O382" s="88"/>
      <c r="P382" s="220">
        <f>O382*H382</f>
        <v>0</v>
      </c>
      <c r="Q382" s="220">
        <v>1.79277</v>
      </c>
      <c r="R382" s="220">
        <f>Q382*H382</f>
        <v>10.779926010000001</v>
      </c>
      <c r="S382" s="220">
        <v>0</v>
      </c>
      <c r="T382" s="221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2" t="s">
        <v>96</v>
      </c>
      <c r="AT382" s="222" t="s">
        <v>213</v>
      </c>
      <c r="AU382" s="222" t="s">
        <v>88</v>
      </c>
      <c r="AY382" s="20" t="s">
        <v>210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20" t="s">
        <v>86</v>
      </c>
      <c r="BK382" s="223">
        <f>ROUND(I382*H382,2)</f>
        <v>0</v>
      </c>
      <c r="BL382" s="20" t="s">
        <v>96</v>
      </c>
      <c r="BM382" s="222" t="s">
        <v>491</v>
      </c>
    </row>
    <row r="383" s="2" customFormat="1">
      <c r="A383" s="42"/>
      <c r="B383" s="43"/>
      <c r="C383" s="44"/>
      <c r="D383" s="224" t="s">
        <v>219</v>
      </c>
      <c r="E383" s="44"/>
      <c r="F383" s="225" t="s">
        <v>492</v>
      </c>
      <c r="G383" s="44"/>
      <c r="H383" s="44"/>
      <c r="I383" s="226"/>
      <c r="J383" s="44"/>
      <c r="K383" s="44"/>
      <c r="L383" s="48"/>
      <c r="M383" s="227"/>
      <c r="N383" s="228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219</v>
      </c>
      <c r="AU383" s="20" t="s">
        <v>88</v>
      </c>
    </row>
    <row r="384" s="13" customFormat="1">
      <c r="A384" s="13"/>
      <c r="B384" s="229"/>
      <c r="C384" s="230"/>
      <c r="D384" s="231" t="s">
        <v>221</v>
      </c>
      <c r="E384" s="232" t="s">
        <v>32</v>
      </c>
      <c r="F384" s="233" t="s">
        <v>493</v>
      </c>
      <c r="G384" s="230"/>
      <c r="H384" s="232" t="s">
        <v>32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221</v>
      </c>
      <c r="AU384" s="239" t="s">
        <v>88</v>
      </c>
      <c r="AV384" s="13" t="s">
        <v>86</v>
      </c>
      <c r="AW384" s="13" t="s">
        <v>39</v>
      </c>
      <c r="AX384" s="13" t="s">
        <v>78</v>
      </c>
      <c r="AY384" s="239" t="s">
        <v>210</v>
      </c>
    </row>
    <row r="385" s="14" customFormat="1">
      <c r="A385" s="14"/>
      <c r="B385" s="240"/>
      <c r="C385" s="241"/>
      <c r="D385" s="231" t="s">
        <v>221</v>
      </c>
      <c r="E385" s="242" t="s">
        <v>32</v>
      </c>
      <c r="F385" s="243" t="s">
        <v>494</v>
      </c>
      <c r="G385" s="241"/>
      <c r="H385" s="244">
        <v>6.4130000000000003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221</v>
      </c>
      <c r="AU385" s="250" t="s">
        <v>88</v>
      </c>
      <c r="AV385" s="14" t="s">
        <v>88</v>
      </c>
      <c r="AW385" s="14" t="s">
        <v>39</v>
      </c>
      <c r="AX385" s="14" t="s">
        <v>78</v>
      </c>
      <c r="AY385" s="250" t="s">
        <v>210</v>
      </c>
    </row>
    <row r="386" s="14" customFormat="1">
      <c r="A386" s="14"/>
      <c r="B386" s="240"/>
      <c r="C386" s="241"/>
      <c r="D386" s="231" t="s">
        <v>221</v>
      </c>
      <c r="E386" s="242" t="s">
        <v>32</v>
      </c>
      <c r="F386" s="243" t="s">
        <v>495</v>
      </c>
      <c r="G386" s="241"/>
      <c r="H386" s="244">
        <v>-0.315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221</v>
      </c>
      <c r="AU386" s="250" t="s">
        <v>88</v>
      </c>
      <c r="AV386" s="14" t="s">
        <v>88</v>
      </c>
      <c r="AW386" s="14" t="s">
        <v>39</v>
      </c>
      <c r="AX386" s="14" t="s">
        <v>78</v>
      </c>
      <c r="AY386" s="250" t="s">
        <v>210</v>
      </c>
    </row>
    <row r="387" s="14" customFormat="1">
      <c r="A387" s="14"/>
      <c r="B387" s="240"/>
      <c r="C387" s="241"/>
      <c r="D387" s="231" t="s">
        <v>221</v>
      </c>
      <c r="E387" s="242" t="s">
        <v>32</v>
      </c>
      <c r="F387" s="243" t="s">
        <v>496</v>
      </c>
      <c r="G387" s="241"/>
      <c r="H387" s="244">
        <v>-2.2280000000000002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221</v>
      </c>
      <c r="AU387" s="250" t="s">
        <v>88</v>
      </c>
      <c r="AV387" s="14" t="s">
        <v>88</v>
      </c>
      <c r="AW387" s="14" t="s">
        <v>39</v>
      </c>
      <c r="AX387" s="14" t="s">
        <v>78</v>
      </c>
      <c r="AY387" s="250" t="s">
        <v>210</v>
      </c>
    </row>
    <row r="388" s="16" customFormat="1">
      <c r="A388" s="16"/>
      <c r="B388" s="262"/>
      <c r="C388" s="263"/>
      <c r="D388" s="231" t="s">
        <v>221</v>
      </c>
      <c r="E388" s="264" t="s">
        <v>32</v>
      </c>
      <c r="F388" s="265" t="s">
        <v>247</v>
      </c>
      <c r="G388" s="263"/>
      <c r="H388" s="266">
        <v>3.8699999999999997</v>
      </c>
      <c r="I388" s="267"/>
      <c r="J388" s="263"/>
      <c r="K388" s="263"/>
      <c r="L388" s="268"/>
      <c r="M388" s="269"/>
      <c r="N388" s="270"/>
      <c r="O388" s="270"/>
      <c r="P388" s="270"/>
      <c r="Q388" s="270"/>
      <c r="R388" s="270"/>
      <c r="S388" s="270"/>
      <c r="T388" s="27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2" t="s">
        <v>221</v>
      </c>
      <c r="AU388" s="272" t="s">
        <v>88</v>
      </c>
      <c r="AV388" s="16" t="s">
        <v>93</v>
      </c>
      <c r="AW388" s="16" t="s">
        <v>39</v>
      </c>
      <c r="AX388" s="16" t="s">
        <v>78</v>
      </c>
      <c r="AY388" s="272" t="s">
        <v>210</v>
      </c>
    </row>
    <row r="389" s="13" customFormat="1">
      <c r="A389" s="13"/>
      <c r="B389" s="229"/>
      <c r="C389" s="230"/>
      <c r="D389" s="231" t="s">
        <v>221</v>
      </c>
      <c r="E389" s="232" t="s">
        <v>32</v>
      </c>
      <c r="F389" s="233" t="s">
        <v>320</v>
      </c>
      <c r="G389" s="230"/>
      <c r="H389" s="232" t="s">
        <v>32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221</v>
      </c>
      <c r="AU389" s="239" t="s">
        <v>88</v>
      </c>
      <c r="AV389" s="13" t="s">
        <v>86</v>
      </c>
      <c r="AW389" s="13" t="s">
        <v>39</v>
      </c>
      <c r="AX389" s="13" t="s">
        <v>78</v>
      </c>
      <c r="AY389" s="239" t="s">
        <v>210</v>
      </c>
    </row>
    <row r="390" s="14" customFormat="1">
      <c r="A390" s="14"/>
      <c r="B390" s="240"/>
      <c r="C390" s="241"/>
      <c r="D390" s="231" t="s">
        <v>221</v>
      </c>
      <c r="E390" s="242" t="s">
        <v>32</v>
      </c>
      <c r="F390" s="243" t="s">
        <v>497</v>
      </c>
      <c r="G390" s="241"/>
      <c r="H390" s="244">
        <v>0.85299999999999998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0" t="s">
        <v>221</v>
      </c>
      <c r="AU390" s="250" t="s">
        <v>88</v>
      </c>
      <c r="AV390" s="14" t="s">
        <v>88</v>
      </c>
      <c r="AW390" s="14" t="s">
        <v>39</v>
      </c>
      <c r="AX390" s="14" t="s">
        <v>78</v>
      </c>
      <c r="AY390" s="250" t="s">
        <v>210</v>
      </c>
    </row>
    <row r="391" s="13" customFormat="1">
      <c r="A391" s="13"/>
      <c r="B391" s="229"/>
      <c r="C391" s="230"/>
      <c r="D391" s="231" t="s">
        <v>221</v>
      </c>
      <c r="E391" s="232" t="s">
        <v>32</v>
      </c>
      <c r="F391" s="233" t="s">
        <v>498</v>
      </c>
      <c r="G391" s="230"/>
      <c r="H391" s="232" t="s">
        <v>32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221</v>
      </c>
      <c r="AU391" s="239" t="s">
        <v>88</v>
      </c>
      <c r="AV391" s="13" t="s">
        <v>86</v>
      </c>
      <c r="AW391" s="13" t="s">
        <v>39</v>
      </c>
      <c r="AX391" s="13" t="s">
        <v>78</v>
      </c>
      <c r="AY391" s="239" t="s">
        <v>210</v>
      </c>
    </row>
    <row r="392" s="14" customFormat="1">
      <c r="A392" s="14"/>
      <c r="B392" s="240"/>
      <c r="C392" s="241"/>
      <c r="D392" s="231" t="s">
        <v>221</v>
      </c>
      <c r="E392" s="242" t="s">
        <v>32</v>
      </c>
      <c r="F392" s="243" t="s">
        <v>499</v>
      </c>
      <c r="G392" s="241"/>
      <c r="H392" s="244">
        <v>1.29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221</v>
      </c>
      <c r="AU392" s="250" t="s">
        <v>88</v>
      </c>
      <c r="AV392" s="14" t="s">
        <v>88</v>
      </c>
      <c r="AW392" s="14" t="s">
        <v>39</v>
      </c>
      <c r="AX392" s="14" t="s">
        <v>78</v>
      </c>
      <c r="AY392" s="250" t="s">
        <v>210</v>
      </c>
    </row>
    <row r="393" s="15" customFormat="1">
      <c r="A393" s="15"/>
      <c r="B393" s="251"/>
      <c r="C393" s="252"/>
      <c r="D393" s="231" t="s">
        <v>221</v>
      </c>
      <c r="E393" s="253" t="s">
        <v>32</v>
      </c>
      <c r="F393" s="254" t="s">
        <v>224</v>
      </c>
      <c r="G393" s="252"/>
      <c r="H393" s="255">
        <v>6.0129999999999999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1" t="s">
        <v>221</v>
      </c>
      <c r="AU393" s="261" t="s">
        <v>88</v>
      </c>
      <c r="AV393" s="15" t="s">
        <v>96</v>
      </c>
      <c r="AW393" s="15" t="s">
        <v>39</v>
      </c>
      <c r="AX393" s="15" t="s">
        <v>86</v>
      </c>
      <c r="AY393" s="261" t="s">
        <v>210</v>
      </c>
    </row>
    <row r="394" s="2" customFormat="1" ht="24.15" customHeight="1">
      <c r="A394" s="42"/>
      <c r="B394" s="43"/>
      <c r="C394" s="211" t="s">
        <v>500</v>
      </c>
      <c r="D394" s="211" t="s">
        <v>213</v>
      </c>
      <c r="E394" s="212" t="s">
        <v>501</v>
      </c>
      <c r="F394" s="213" t="s">
        <v>502</v>
      </c>
      <c r="G394" s="214" t="s">
        <v>112</v>
      </c>
      <c r="H394" s="215">
        <v>74.909999999999997</v>
      </c>
      <c r="I394" s="216"/>
      <c r="J394" s="217">
        <f>ROUND(I394*H394,2)</f>
        <v>0</v>
      </c>
      <c r="K394" s="213" t="s">
        <v>217</v>
      </c>
      <c r="L394" s="48"/>
      <c r="M394" s="218" t="s">
        <v>32</v>
      </c>
      <c r="N394" s="219" t="s">
        <v>49</v>
      </c>
      <c r="O394" s="88"/>
      <c r="P394" s="220">
        <f>O394*H394</f>
        <v>0</v>
      </c>
      <c r="Q394" s="220">
        <v>0.25622</v>
      </c>
      <c r="R394" s="220">
        <f>Q394*H394</f>
        <v>19.193440199999998</v>
      </c>
      <c r="S394" s="220">
        <v>0</v>
      </c>
      <c r="T394" s="221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2" t="s">
        <v>96</v>
      </c>
      <c r="AT394" s="222" t="s">
        <v>213</v>
      </c>
      <c r="AU394" s="222" t="s">
        <v>88</v>
      </c>
      <c r="AY394" s="20" t="s">
        <v>210</v>
      </c>
      <c r="BE394" s="223">
        <f>IF(N394="základní",J394,0)</f>
        <v>0</v>
      </c>
      <c r="BF394" s="223">
        <f>IF(N394="snížená",J394,0)</f>
        <v>0</v>
      </c>
      <c r="BG394" s="223">
        <f>IF(N394="zákl. přenesená",J394,0)</f>
        <v>0</v>
      </c>
      <c r="BH394" s="223">
        <f>IF(N394="sníž. přenesená",J394,0)</f>
        <v>0</v>
      </c>
      <c r="BI394" s="223">
        <f>IF(N394="nulová",J394,0)</f>
        <v>0</v>
      </c>
      <c r="BJ394" s="20" t="s">
        <v>86</v>
      </c>
      <c r="BK394" s="223">
        <f>ROUND(I394*H394,2)</f>
        <v>0</v>
      </c>
      <c r="BL394" s="20" t="s">
        <v>96</v>
      </c>
      <c r="BM394" s="222" t="s">
        <v>503</v>
      </c>
    </row>
    <row r="395" s="2" customFormat="1">
      <c r="A395" s="42"/>
      <c r="B395" s="43"/>
      <c r="C395" s="44"/>
      <c r="D395" s="224" t="s">
        <v>219</v>
      </c>
      <c r="E395" s="44"/>
      <c r="F395" s="225" t="s">
        <v>504</v>
      </c>
      <c r="G395" s="44"/>
      <c r="H395" s="44"/>
      <c r="I395" s="226"/>
      <c r="J395" s="44"/>
      <c r="K395" s="44"/>
      <c r="L395" s="48"/>
      <c r="M395" s="227"/>
      <c r="N395" s="228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219</v>
      </c>
      <c r="AU395" s="20" t="s">
        <v>88</v>
      </c>
    </row>
    <row r="396" s="13" customFormat="1">
      <c r="A396" s="13"/>
      <c r="B396" s="229"/>
      <c r="C396" s="230"/>
      <c r="D396" s="231" t="s">
        <v>221</v>
      </c>
      <c r="E396" s="232" t="s">
        <v>32</v>
      </c>
      <c r="F396" s="233" t="s">
        <v>505</v>
      </c>
      <c r="G396" s="230"/>
      <c r="H396" s="232" t="s">
        <v>32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221</v>
      </c>
      <c r="AU396" s="239" t="s">
        <v>88</v>
      </c>
      <c r="AV396" s="13" t="s">
        <v>86</v>
      </c>
      <c r="AW396" s="13" t="s">
        <v>39</v>
      </c>
      <c r="AX396" s="13" t="s">
        <v>78</v>
      </c>
      <c r="AY396" s="239" t="s">
        <v>210</v>
      </c>
    </row>
    <row r="397" s="14" customFormat="1">
      <c r="A397" s="14"/>
      <c r="B397" s="240"/>
      <c r="C397" s="241"/>
      <c r="D397" s="231" t="s">
        <v>221</v>
      </c>
      <c r="E397" s="242" t="s">
        <v>32</v>
      </c>
      <c r="F397" s="243" t="s">
        <v>506</v>
      </c>
      <c r="G397" s="241"/>
      <c r="H397" s="244">
        <v>39.039999999999999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221</v>
      </c>
      <c r="AU397" s="250" t="s">
        <v>88</v>
      </c>
      <c r="AV397" s="14" t="s">
        <v>88</v>
      </c>
      <c r="AW397" s="14" t="s">
        <v>39</v>
      </c>
      <c r="AX397" s="14" t="s">
        <v>78</v>
      </c>
      <c r="AY397" s="250" t="s">
        <v>210</v>
      </c>
    </row>
    <row r="398" s="13" customFormat="1">
      <c r="A398" s="13"/>
      <c r="B398" s="229"/>
      <c r="C398" s="230"/>
      <c r="D398" s="231" t="s">
        <v>221</v>
      </c>
      <c r="E398" s="232" t="s">
        <v>32</v>
      </c>
      <c r="F398" s="233" t="s">
        <v>507</v>
      </c>
      <c r="G398" s="230"/>
      <c r="H398" s="232" t="s">
        <v>32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221</v>
      </c>
      <c r="AU398" s="239" t="s">
        <v>88</v>
      </c>
      <c r="AV398" s="13" t="s">
        <v>86</v>
      </c>
      <c r="AW398" s="13" t="s">
        <v>39</v>
      </c>
      <c r="AX398" s="13" t="s">
        <v>78</v>
      </c>
      <c r="AY398" s="239" t="s">
        <v>210</v>
      </c>
    </row>
    <row r="399" s="14" customFormat="1">
      <c r="A399" s="14"/>
      <c r="B399" s="240"/>
      <c r="C399" s="241"/>
      <c r="D399" s="231" t="s">
        <v>221</v>
      </c>
      <c r="E399" s="242" t="s">
        <v>32</v>
      </c>
      <c r="F399" s="243" t="s">
        <v>508</v>
      </c>
      <c r="G399" s="241"/>
      <c r="H399" s="244">
        <v>35.869999999999997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221</v>
      </c>
      <c r="AU399" s="250" t="s">
        <v>88</v>
      </c>
      <c r="AV399" s="14" t="s">
        <v>88</v>
      </c>
      <c r="AW399" s="14" t="s">
        <v>39</v>
      </c>
      <c r="AX399" s="14" t="s">
        <v>78</v>
      </c>
      <c r="AY399" s="250" t="s">
        <v>210</v>
      </c>
    </row>
    <row r="400" s="15" customFormat="1">
      <c r="A400" s="15"/>
      <c r="B400" s="251"/>
      <c r="C400" s="252"/>
      <c r="D400" s="231" t="s">
        <v>221</v>
      </c>
      <c r="E400" s="253" t="s">
        <v>32</v>
      </c>
      <c r="F400" s="254" t="s">
        <v>224</v>
      </c>
      <c r="G400" s="252"/>
      <c r="H400" s="255">
        <v>74.909999999999997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1" t="s">
        <v>221</v>
      </c>
      <c r="AU400" s="261" t="s">
        <v>88</v>
      </c>
      <c r="AV400" s="15" t="s">
        <v>96</v>
      </c>
      <c r="AW400" s="15" t="s">
        <v>39</v>
      </c>
      <c r="AX400" s="15" t="s">
        <v>86</v>
      </c>
      <c r="AY400" s="261" t="s">
        <v>210</v>
      </c>
    </row>
    <row r="401" s="2" customFormat="1" ht="24.15" customHeight="1">
      <c r="A401" s="42"/>
      <c r="B401" s="43"/>
      <c r="C401" s="211" t="s">
        <v>284</v>
      </c>
      <c r="D401" s="211" t="s">
        <v>213</v>
      </c>
      <c r="E401" s="212" t="s">
        <v>509</v>
      </c>
      <c r="F401" s="213" t="s">
        <v>510</v>
      </c>
      <c r="G401" s="214" t="s">
        <v>112</v>
      </c>
      <c r="H401" s="215">
        <v>102.27</v>
      </c>
      <c r="I401" s="216"/>
      <c r="J401" s="217">
        <f>ROUND(I401*H401,2)</f>
        <v>0</v>
      </c>
      <c r="K401" s="213" t="s">
        <v>217</v>
      </c>
      <c r="L401" s="48"/>
      <c r="M401" s="218" t="s">
        <v>32</v>
      </c>
      <c r="N401" s="219" t="s">
        <v>49</v>
      </c>
      <c r="O401" s="88"/>
      <c r="P401" s="220">
        <f>O401*H401</f>
        <v>0</v>
      </c>
      <c r="Q401" s="220">
        <v>0.33293</v>
      </c>
      <c r="R401" s="220">
        <f>Q401*H401</f>
        <v>34.048751099999997</v>
      </c>
      <c r="S401" s="220">
        <v>0</v>
      </c>
      <c r="T401" s="221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2" t="s">
        <v>96</v>
      </c>
      <c r="AT401" s="222" t="s">
        <v>213</v>
      </c>
      <c r="AU401" s="222" t="s">
        <v>88</v>
      </c>
      <c r="AY401" s="20" t="s">
        <v>210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0" t="s">
        <v>86</v>
      </c>
      <c r="BK401" s="223">
        <f>ROUND(I401*H401,2)</f>
        <v>0</v>
      </c>
      <c r="BL401" s="20" t="s">
        <v>96</v>
      </c>
      <c r="BM401" s="222" t="s">
        <v>511</v>
      </c>
    </row>
    <row r="402" s="2" customFormat="1">
      <c r="A402" s="42"/>
      <c r="B402" s="43"/>
      <c r="C402" s="44"/>
      <c r="D402" s="224" t="s">
        <v>219</v>
      </c>
      <c r="E402" s="44"/>
      <c r="F402" s="225" t="s">
        <v>512</v>
      </c>
      <c r="G402" s="44"/>
      <c r="H402" s="44"/>
      <c r="I402" s="226"/>
      <c r="J402" s="44"/>
      <c r="K402" s="44"/>
      <c r="L402" s="48"/>
      <c r="M402" s="227"/>
      <c r="N402" s="228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219</v>
      </c>
      <c r="AU402" s="20" t="s">
        <v>88</v>
      </c>
    </row>
    <row r="403" s="13" customFormat="1">
      <c r="A403" s="13"/>
      <c r="B403" s="229"/>
      <c r="C403" s="230"/>
      <c r="D403" s="231" t="s">
        <v>221</v>
      </c>
      <c r="E403" s="232" t="s">
        <v>32</v>
      </c>
      <c r="F403" s="233" t="s">
        <v>309</v>
      </c>
      <c r="G403" s="230"/>
      <c r="H403" s="232" t="s">
        <v>32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9" t="s">
        <v>221</v>
      </c>
      <c r="AU403" s="239" t="s">
        <v>88</v>
      </c>
      <c r="AV403" s="13" t="s">
        <v>86</v>
      </c>
      <c r="AW403" s="13" t="s">
        <v>39</v>
      </c>
      <c r="AX403" s="13" t="s">
        <v>78</v>
      </c>
      <c r="AY403" s="239" t="s">
        <v>210</v>
      </c>
    </row>
    <row r="404" s="13" customFormat="1">
      <c r="A404" s="13"/>
      <c r="B404" s="229"/>
      <c r="C404" s="230"/>
      <c r="D404" s="231" t="s">
        <v>221</v>
      </c>
      <c r="E404" s="232" t="s">
        <v>32</v>
      </c>
      <c r="F404" s="233" t="s">
        <v>513</v>
      </c>
      <c r="G404" s="230"/>
      <c r="H404" s="232" t="s">
        <v>32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221</v>
      </c>
      <c r="AU404" s="239" t="s">
        <v>88</v>
      </c>
      <c r="AV404" s="13" t="s">
        <v>86</v>
      </c>
      <c r="AW404" s="13" t="s">
        <v>39</v>
      </c>
      <c r="AX404" s="13" t="s">
        <v>78</v>
      </c>
      <c r="AY404" s="239" t="s">
        <v>210</v>
      </c>
    </row>
    <row r="405" s="14" customFormat="1">
      <c r="A405" s="14"/>
      <c r="B405" s="240"/>
      <c r="C405" s="241"/>
      <c r="D405" s="231" t="s">
        <v>221</v>
      </c>
      <c r="E405" s="242" t="s">
        <v>32</v>
      </c>
      <c r="F405" s="243" t="s">
        <v>514</v>
      </c>
      <c r="G405" s="241"/>
      <c r="H405" s="244">
        <v>8.5500000000000007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221</v>
      </c>
      <c r="AU405" s="250" t="s">
        <v>88</v>
      </c>
      <c r="AV405" s="14" t="s">
        <v>88</v>
      </c>
      <c r="AW405" s="14" t="s">
        <v>39</v>
      </c>
      <c r="AX405" s="14" t="s">
        <v>78</v>
      </c>
      <c r="AY405" s="250" t="s">
        <v>210</v>
      </c>
    </row>
    <row r="406" s="14" customFormat="1">
      <c r="A406" s="14"/>
      <c r="B406" s="240"/>
      <c r="C406" s="241"/>
      <c r="D406" s="231" t="s">
        <v>221</v>
      </c>
      <c r="E406" s="242" t="s">
        <v>32</v>
      </c>
      <c r="F406" s="243" t="s">
        <v>515</v>
      </c>
      <c r="G406" s="241"/>
      <c r="H406" s="244">
        <v>4.4299999999999997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0" t="s">
        <v>221</v>
      </c>
      <c r="AU406" s="250" t="s">
        <v>88</v>
      </c>
      <c r="AV406" s="14" t="s">
        <v>88</v>
      </c>
      <c r="AW406" s="14" t="s">
        <v>39</v>
      </c>
      <c r="AX406" s="14" t="s">
        <v>78</v>
      </c>
      <c r="AY406" s="250" t="s">
        <v>210</v>
      </c>
    </row>
    <row r="407" s="14" customFormat="1">
      <c r="A407" s="14"/>
      <c r="B407" s="240"/>
      <c r="C407" s="241"/>
      <c r="D407" s="231" t="s">
        <v>221</v>
      </c>
      <c r="E407" s="242" t="s">
        <v>32</v>
      </c>
      <c r="F407" s="243" t="s">
        <v>516</v>
      </c>
      <c r="G407" s="241"/>
      <c r="H407" s="244">
        <v>9.1300000000000008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221</v>
      </c>
      <c r="AU407" s="250" t="s">
        <v>88</v>
      </c>
      <c r="AV407" s="14" t="s">
        <v>88</v>
      </c>
      <c r="AW407" s="14" t="s">
        <v>39</v>
      </c>
      <c r="AX407" s="14" t="s">
        <v>78</v>
      </c>
      <c r="AY407" s="250" t="s">
        <v>210</v>
      </c>
    </row>
    <row r="408" s="16" customFormat="1">
      <c r="A408" s="16"/>
      <c r="B408" s="262"/>
      <c r="C408" s="263"/>
      <c r="D408" s="231" t="s">
        <v>221</v>
      </c>
      <c r="E408" s="264" t="s">
        <v>32</v>
      </c>
      <c r="F408" s="265" t="s">
        <v>247</v>
      </c>
      <c r="G408" s="263"/>
      <c r="H408" s="266">
        <v>22.109999999999999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72" t="s">
        <v>221</v>
      </c>
      <c r="AU408" s="272" t="s">
        <v>88</v>
      </c>
      <c r="AV408" s="16" t="s">
        <v>93</v>
      </c>
      <c r="AW408" s="16" t="s">
        <v>39</v>
      </c>
      <c r="AX408" s="16" t="s">
        <v>78</v>
      </c>
      <c r="AY408" s="272" t="s">
        <v>210</v>
      </c>
    </row>
    <row r="409" s="13" customFormat="1">
      <c r="A409" s="13"/>
      <c r="B409" s="229"/>
      <c r="C409" s="230"/>
      <c r="D409" s="231" t="s">
        <v>221</v>
      </c>
      <c r="E409" s="232" t="s">
        <v>32</v>
      </c>
      <c r="F409" s="233" t="s">
        <v>517</v>
      </c>
      <c r="G409" s="230"/>
      <c r="H409" s="232" t="s">
        <v>32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221</v>
      </c>
      <c r="AU409" s="239" t="s">
        <v>88</v>
      </c>
      <c r="AV409" s="13" t="s">
        <v>86</v>
      </c>
      <c r="AW409" s="13" t="s">
        <v>39</v>
      </c>
      <c r="AX409" s="13" t="s">
        <v>78</v>
      </c>
      <c r="AY409" s="239" t="s">
        <v>210</v>
      </c>
    </row>
    <row r="410" s="13" customFormat="1">
      <c r="A410" s="13"/>
      <c r="B410" s="229"/>
      <c r="C410" s="230"/>
      <c r="D410" s="231" t="s">
        <v>221</v>
      </c>
      <c r="E410" s="232" t="s">
        <v>32</v>
      </c>
      <c r="F410" s="233" t="s">
        <v>518</v>
      </c>
      <c r="G410" s="230"/>
      <c r="H410" s="232" t="s">
        <v>32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221</v>
      </c>
      <c r="AU410" s="239" t="s">
        <v>88</v>
      </c>
      <c r="AV410" s="13" t="s">
        <v>86</v>
      </c>
      <c r="AW410" s="13" t="s">
        <v>39</v>
      </c>
      <c r="AX410" s="13" t="s">
        <v>78</v>
      </c>
      <c r="AY410" s="239" t="s">
        <v>210</v>
      </c>
    </row>
    <row r="411" s="14" customFormat="1">
      <c r="A411" s="14"/>
      <c r="B411" s="240"/>
      <c r="C411" s="241"/>
      <c r="D411" s="231" t="s">
        <v>221</v>
      </c>
      <c r="E411" s="242" t="s">
        <v>32</v>
      </c>
      <c r="F411" s="243" t="s">
        <v>519</v>
      </c>
      <c r="G411" s="241"/>
      <c r="H411" s="244">
        <v>40.100000000000001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221</v>
      </c>
      <c r="AU411" s="250" t="s">
        <v>88</v>
      </c>
      <c r="AV411" s="14" t="s">
        <v>88</v>
      </c>
      <c r="AW411" s="14" t="s">
        <v>39</v>
      </c>
      <c r="AX411" s="14" t="s">
        <v>78</v>
      </c>
      <c r="AY411" s="250" t="s">
        <v>210</v>
      </c>
    </row>
    <row r="412" s="13" customFormat="1">
      <c r="A412" s="13"/>
      <c r="B412" s="229"/>
      <c r="C412" s="230"/>
      <c r="D412" s="231" t="s">
        <v>221</v>
      </c>
      <c r="E412" s="232" t="s">
        <v>32</v>
      </c>
      <c r="F412" s="233" t="s">
        <v>520</v>
      </c>
      <c r="G412" s="230"/>
      <c r="H412" s="232" t="s">
        <v>32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221</v>
      </c>
      <c r="AU412" s="239" t="s">
        <v>88</v>
      </c>
      <c r="AV412" s="13" t="s">
        <v>86</v>
      </c>
      <c r="AW412" s="13" t="s">
        <v>39</v>
      </c>
      <c r="AX412" s="13" t="s">
        <v>78</v>
      </c>
      <c r="AY412" s="239" t="s">
        <v>210</v>
      </c>
    </row>
    <row r="413" s="14" customFormat="1">
      <c r="A413" s="14"/>
      <c r="B413" s="240"/>
      <c r="C413" s="241"/>
      <c r="D413" s="231" t="s">
        <v>221</v>
      </c>
      <c r="E413" s="242" t="s">
        <v>32</v>
      </c>
      <c r="F413" s="243" t="s">
        <v>521</v>
      </c>
      <c r="G413" s="241"/>
      <c r="H413" s="244">
        <v>40.060000000000002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0" t="s">
        <v>221</v>
      </c>
      <c r="AU413" s="250" t="s">
        <v>88</v>
      </c>
      <c r="AV413" s="14" t="s">
        <v>88</v>
      </c>
      <c r="AW413" s="14" t="s">
        <v>39</v>
      </c>
      <c r="AX413" s="14" t="s">
        <v>78</v>
      </c>
      <c r="AY413" s="250" t="s">
        <v>210</v>
      </c>
    </row>
    <row r="414" s="16" customFormat="1">
      <c r="A414" s="16"/>
      <c r="B414" s="262"/>
      <c r="C414" s="263"/>
      <c r="D414" s="231" t="s">
        <v>221</v>
      </c>
      <c r="E414" s="264" t="s">
        <v>32</v>
      </c>
      <c r="F414" s="265" t="s">
        <v>247</v>
      </c>
      <c r="G414" s="263"/>
      <c r="H414" s="266">
        <v>80.159999999999997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2" t="s">
        <v>221</v>
      </c>
      <c r="AU414" s="272" t="s">
        <v>88</v>
      </c>
      <c r="AV414" s="16" t="s">
        <v>93</v>
      </c>
      <c r="AW414" s="16" t="s">
        <v>39</v>
      </c>
      <c r="AX414" s="16" t="s">
        <v>78</v>
      </c>
      <c r="AY414" s="272" t="s">
        <v>210</v>
      </c>
    </row>
    <row r="415" s="15" customFormat="1">
      <c r="A415" s="15"/>
      <c r="B415" s="251"/>
      <c r="C415" s="252"/>
      <c r="D415" s="231" t="s">
        <v>221</v>
      </c>
      <c r="E415" s="253" t="s">
        <v>32</v>
      </c>
      <c r="F415" s="254" t="s">
        <v>224</v>
      </c>
      <c r="G415" s="252"/>
      <c r="H415" s="255">
        <v>102.27000000000001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1" t="s">
        <v>221</v>
      </c>
      <c r="AU415" s="261" t="s">
        <v>88</v>
      </c>
      <c r="AV415" s="15" t="s">
        <v>96</v>
      </c>
      <c r="AW415" s="15" t="s">
        <v>39</v>
      </c>
      <c r="AX415" s="15" t="s">
        <v>86</v>
      </c>
      <c r="AY415" s="261" t="s">
        <v>210</v>
      </c>
    </row>
    <row r="416" s="2" customFormat="1" ht="24.15" customHeight="1">
      <c r="A416" s="42"/>
      <c r="B416" s="43"/>
      <c r="C416" s="211" t="s">
        <v>522</v>
      </c>
      <c r="D416" s="211" t="s">
        <v>213</v>
      </c>
      <c r="E416" s="212" t="s">
        <v>523</v>
      </c>
      <c r="F416" s="213" t="s">
        <v>524</v>
      </c>
      <c r="G416" s="214" t="s">
        <v>525</v>
      </c>
      <c r="H416" s="215">
        <v>1</v>
      </c>
      <c r="I416" s="216"/>
      <c r="J416" s="217">
        <f>ROUND(I416*H416,2)</f>
        <v>0</v>
      </c>
      <c r="K416" s="213" t="s">
        <v>217</v>
      </c>
      <c r="L416" s="48"/>
      <c r="M416" s="218" t="s">
        <v>32</v>
      </c>
      <c r="N416" s="219" t="s">
        <v>49</v>
      </c>
      <c r="O416" s="88"/>
      <c r="P416" s="220">
        <f>O416*H416</f>
        <v>0</v>
      </c>
      <c r="Q416" s="220">
        <v>0.0104</v>
      </c>
      <c r="R416" s="220">
        <f>Q416*H416</f>
        <v>0.0104</v>
      </c>
      <c r="S416" s="220">
        <v>0</v>
      </c>
      <c r="T416" s="221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2" t="s">
        <v>96</v>
      </c>
      <c r="AT416" s="222" t="s">
        <v>213</v>
      </c>
      <c r="AU416" s="222" t="s">
        <v>88</v>
      </c>
      <c r="AY416" s="20" t="s">
        <v>210</v>
      </c>
      <c r="BE416" s="223">
        <f>IF(N416="základní",J416,0)</f>
        <v>0</v>
      </c>
      <c r="BF416" s="223">
        <f>IF(N416="snížená",J416,0)</f>
        <v>0</v>
      </c>
      <c r="BG416" s="223">
        <f>IF(N416="zákl. přenesená",J416,0)</f>
        <v>0</v>
      </c>
      <c r="BH416" s="223">
        <f>IF(N416="sníž. přenesená",J416,0)</f>
        <v>0</v>
      </c>
      <c r="BI416" s="223">
        <f>IF(N416="nulová",J416,0)</f>
        <v>0</v>
      </c>
      <c r="BJ416" s="20" t="s">
        <v>86</v>
      </c>
      <c r="BK416" s="223">
        <f>ROUND(I416*H416,2)</f>
        <v>0</v>
      </c>
      <c r="BL416" s="20" t="s">
        <v>96</v>
      </c>
      <c r="BM416" s="222" t="s">
        <v>526</v>
      </c>
    </row>
    <row r="417" s="2" customFormat="1">
      <c r="A417" s="42"/>
      <c r="B417" s="43"/>
      <c r="C417" s="44"/>
      <c r="D417" s="224" t="s">
        <v>219</v>
      </c>
      <c r="E417" s="44"/>
      <c r="F417" s="225" t="s">
        <v>527</v>
      </c>
      <c r="G417" s="44"/>
      <c r="H417" s="44"/>
      <c r="I417" s="226"/>
      <c r="J417" s="44"/>
      <c r="K417" s="44"/>
      <c r="L417" s="48"/>
      <c r="M417" s="227"/>
      <c r="N417" s="228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219</v>
      </c>
      <c r="AU417" s="20" t="s">
        <v>88</v>
      </c>
    </row>
    <row r="418" s="2" customFormat="1" ht="24.15" customHeight="1">
      <c r="A418" s="42"/>
      <c r="B418" s="43"/>
      <c r="C418" s="211" t="s">
        <v>528</v>
      </c>
      <c r="D418" s="211" t="s">
        <v>213</v>
      </c>
      <c r="E418" s="212" t="s">
        <v>529</v>
      </c>
      <c r="F418" s="213" t="s">
        <v>530</v>
      </c>
      <c r="G418" s="214" t="s">
        <v>525</v>
      </c>
      <c r="H418" s="215">
        <v>1</v>
      </c>
      <c r="I418" s="216"/>
      <c r="J418" s="217">
        <f>ROUND(I418*H418,2)</f>
        <v>0</v>
      </c>
      <c r="K418" s="213" t="s">
        <v>217</v>
      </c>
      <c r="L418" s="48"/>
      <c r="M418" s="218" t="s">
        <v>32</v>
      </c>
      <c r="N418" s="219" t="s">
        <v>49</v>
      </c>
      <c r="O418" s="88"/>
      <c r="P418" s="220">
        <f>O418*H418</f>
        <v>0</v>
      </c>
      <c r="Q418" s="220">
        <v>0.02494</v>
      </c>
      <c r="R418" s="220">
        <f>Q418*H418</f>
        <v>0.02494</v>
      </c>
      <c r="S418" s="220">
        <v>0</v>
      </c>
      <c r="T418" s="221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2" t="s">
        <v>96</v>
      </c>
      <c r="AT418" s="222" t="s">
        <v>213</v>
      </c>
      <c r="AU418" s="222" t="s">
        <v>88</v>
      </c>
      <c r="AY418" s="20" t="s">
        <v>210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20" t="s">
        <v>86</v>
      </c>
      <c r="BK418" s="223">
        <f>ROUND(I418*H418,2)</f>
        <v>0</v>
      </c>
      <c r="BL418" s="20" t="s">
        <v>96</v>
      </c>
      <c r="BM418" s="222" t="s">
        <v>531</v>
      </c>
    </row>
    <row r="419" s="2" customFormat="1">
      <c r="A419" s="42"/>
      <c r="B419" s="43"/>
      <c r="C419" s="44"/>
      <c r="D419" s="224" t="s">
        <v>219</v>
      </c>
      <c r="E419" s="44"/>
      <c r="F419" s="225" t="s">
        <v>532</v>
      </c>
      <c r="G419" s="44"/>
      <c r="H419" s="44"/>
      <c r="I419" s="226"/>
      <c r="J419" s="44"/>
      <c r="K419" s="44"/>
      <c r="L419" s="48"/>
      <c r="M419" s="227"/>
      <c r="N419" s="228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219</v>
      </c>
      <c r="AU419" s="20" t="s">
        <v>88</v>
      </c>
    </row>
    <row r="420" s="2" customFormat="1" ht="16.5" customHeight="1">
      <c r="A420" s="42"/>
      <c r="B420" s="43"/>
      <c r="C420" s="211" t="s">
        <v>533</v>
      </c>
      <c r="D420" s="211" t="s">
        <v>213</v>
      </c>
      <c r="E420" s="212" t="s">
        <v>534</v>
      </c>
      <c r="F420" s="213" t="s">
        <v>535</v>
      </c>
      <c r="G420" s="214" t="s">
        <v>525</v>
      </c>
      <c r="H420" s="215">
        <v>1</v>
      </c>
      <c r="I420" s="216"/>
      <c r="J420" s="217">
        <f>ROUND(I420*H420,2)</f>
        <v>0</v>
      </c>
      <c r="K420" s="213" t="s">
        <v>217</v>
      </c>
      <c r="L420" s="48"/>
      <c r="M420" s="218" t="s">
        <v>32</v>
      </c>
      <c r="N420" s="219" t="s">
        <v>49</v>
      </c>
      <c r="O420" s="88"/>
      <c r="P420" s="220">
        <f>O420*H420</f>
        <v>0</v>
      </c>
      <c r="Q420" s="220">
        <v>0.00249</v>
      </c>
      <c r="R420" s="220">
        <f>Q420*H420</f>
        <v>0.00249</v>
      </c>
      <c r="S420" s="220">
        <v>0</v>
      </c>
      <c r="T420" s="221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2" t="s">
        <v>96</v>
      </c>
      <c r="AT420" s="222" t="s">
        <v>213</v>
      </c>
      <c r="AU420" s="222" t="s">
        <v>88</v>
      </c>
      <c r="AY420" s="20" t="s">
        <v>210</v>
      </c>
      <c r="BE420" s="223">
        <f>IF(N420="základní",J420,0)</f>
        <v>0</v>
      </c>
      <c r="BF420" s="223">
        <f>IF(N420="snížená",J420,0)</f>
        <v>0</v>
      </c>
      <c r="BG420" s="223">
        <f>IF(N420="zákl. přenesená",J420,0)</f>
        <v>0</v>
      </c>
      <c r="BH420" s="223">
        <f>IF(N420="sníž. přenesená",J420,0)</f>
        <v>0</v>
      </c>
      <c r="BI420" s="223">
        <f>IF(N420="nulová",J420,0)</f>
        <v>0</v>
      </c>
      <c r="BJ420" s="20" t="s">
        <v>86</v>
      </c>
      <c r="BK420" s="223">
        <f>ROUND(I420*H420,2)</f>
        <v>0</v>
      </c>
      <c r="BL420" s="20" t="s">
        <v>96</v>
      </c>
      <c r="BM420" s="222" t="s">
        <v>536</v>
      </c>
    </row>
    <row r="421" s="2" customFormat="1">
      <c r="A421" s="42"/>
      <c r="B421" s="43"/>
      <c r="C421" s="44"/>
      <c r="D421" s="224" t="s">
        <v>219</v>
      </c>
      <c r="E421" s="44"/>
      <c r="F421" s="225" t="s">
        <v>537</v>
      </c>
      <c r="G421" s="44"/>
      <c r="H421" s="44"/>
      <c r="I421" s="226"/>
      <c r="J421" s="44"/>
      <c r="K421" s="44"/>
      <c r="L421" s="48"/>
      <c r="M421" s="227"/>
      <c r="N421" s="228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219</v>
      </c>
      <c r="AU421" s="20" t="s">
        <v>88</v>
      </c>
    </row>
    <row r="422" s="2" customFormat="1" ht="24.15" customHeight="1">
      <c r="A422" s="42"/>
      <c r="B422" s="43"/>
      <c r="C422" s="211" t="s">
        <v>486</v>
      </c>
      <c r="D422" s="211" t="s">
        <v>213</v>
      </c>
      <c r="E422" s="212" t="s">
        <v>538</v>
      </c>
      <c r="F422" s="213" t="s">
        <v>539</v>
      </c>
      <c r="G422" s="214" t="s">
        <v>540</v>
      </c>
      <c r="H422" s="215">
        <v>1</v>
      </c>
      <c r="I422" s="216"/>
      <c r="J422" s="217">
        <f>ROUND(I422*H422,2)</f>
        <v>0</v>
      </c>
      <c r="K422" s="213" t="s">
        <v>217</v>
      </c>
      <c r="L422" s="48"/>
      <c r="M422" s="218" t="s">
        <v>32</v>
      </c>
      <c r="N422" s="219" t="s">
        <v>49</v>
      </c>
      <c r="O422" s="88"/>
      <c r="P422" s="220">
        <f>O422*H422</f>
        <v>0</v>
      </c>
      <c r="Q422" s="220">
        <v>0.31840000000000002</v>
      </c>
      <c r="R422" s="220">
        <f>Q422*H422</f>
        <v>0.31840000000000002</v>
      </c>
      <c r="S422" s="220">
        <v>0</v>
      </c>
      <c r="T422" s="221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2" t="s">
        <v>96</v>
      </c>
      <c r="AT422" s="222" t="s">
        <v>213</v>
      </c>
      <c r="AU422" s="222" t="s">
        <v>88</v>
      </c>
      <c r="AY422" s="20" t="s">
        <v>210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20" t="s">
        <v>86</v>
      </c>
      <c r="BK422" s="223">
        <f>ROUND(I422*H422,2)</f>
        <v>0</v>
      </c>
      <c r="BL422" s="20" t="s">
        <v>96</v>
      </c>
      <c r="BM422" s="222" t="s">
        <v>541</v>
      </c>
    </row>
    <row r="423" s="2" customFormat="1">
      <c r="A423" s="42"/>
      <c r="B423" s="43"/>
      <c r="C423" s="44"/>
      <c r="D423" s="224" t="s">
        <v>219</v>
      </c>
      <c r="E423" s="44"/>
      <c r="F423" s="225" t="s">
        <v>542</v>
      </c>
      <c r="G423" s="44"/>
      <c r="H423" s="44"/>
      <c r="I423" s="226"/>
      <c r="J423" s="44"/>
      <c r="K423" s="44"/>
      <c r="L423" s="48"/>
      <c r="M423" s="227"/>
      <c r="N423" s="228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219</v>
      </c>
      <c r="AU423" s="20" t="s">
        <v>88</v>
      </c>
    </row>
    <row r="424" s="13" customFormat="1">
      <c r="A424" s="13"/>
      <c r="B424" s="229"/>
      <c r="C424" s="230"/>
      <c r="D424" s="231" t="s">
        <v>221</v>
      </c>
      <c r="E424" s="232" t="s">
        <v>32</v>
      </c>
      <c r="F424" s="233" t="s">
        <v>543</v>
      </c>
      <c r="G424" s="230"/>
      <c r="H424" s="232" t="s">
        <v>32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221</v>
      </c>
      <c r="AU424" s="239" t="s">
        <v>88</v>
      </c>
      <c r="AV424" s="13" t="s">
        <v>86</v>
      </c>
      <c r="AW424" s="13" t="s">
        <v>39</v>
      </c>
      <c r="AX424" s="13" t="s">
        <v>78</v>
      </c>
      <c r="AY424" s="239" t="s">
        <v>210</v>
      </c>
    </row>
    <row r="425" s="14" customFormat="1">
      <c r="A425" s="14"/>
      <c r="B425" s="240"/>
      <c r="C425" s="241"/>
      <c r="D425" s="231" t="s">
        <v>221</v>
      </c>
      <c r="E425" s="242" t="s">
        <v>32</v>
      </c>
      <c r="F425" s="243" t="s">
        <v>86</v>
      </c>
      <c r="G425" s="241"/>
      <c r="H425" s="244">
        <v>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221</v>
      </c>
      <c r="AU425" s="250" t="s">
        <v>88</v>
      </c>
      <c r="AV425" s="14" t="s">
        <v>88</v>
      </c>
      <c r="AW425" s="14" t="s">
        <v>39</v>
      </c>
      <c r="AX425" s="14" t="s">
        <v>78</v>
      </c>
      <c r="AY425" s="250" t="s">
        <v>210</v>
      </c>
    </row>
    <row r="426" s="15" customFormat="1">
      <c r="A426" s="15"/>
      <c r="B426" s="251"/>
      <c r="C426" s="252"/>
      <c r="D426" s="231" t="s">
        <v>221</v>
      </c>
      <c r="E426" s="253" t="s">
        <v>32</v>
      </c>
      <c r="F426" s="254" t="s">
        <v>224</v>
      </c>
      <c r="G426" s="252"/>
      <c r="H426" s="255">
        <v>1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1" t="s">
        <v>221</v>
      </c>
      <c r="AU426" s="261" t="s">
        <v>88</v>
      </c>
      <c r="AV426" s="15" t="s">
        <v>96</v>
      </c>
      <c r="AW426" s="15" t="s">
        <v>39</v>
      </c>
      <c r="AX426" s="15" t="s">
        <v>86</v>
      </c>
      <c r="AY426" s="261" t="s">
        <v>210</v>
      </c>
    </row>
    <row r="427" s="2" customFormat="1" ht="37.8" customHeight="1">
      <c r="A427" s="42"/>
      <c r="B427" s="43"/>
      <c r="C427" s="211" t="s">
        <v>544</v>
      </c>
      <c r="D427" s="211" t="s">
        <v>213</v>
      </c>
      <c r="E427" s="212" t="s">
        <v>545</v>
      </c>
      <c r="F427" s="213" t="s">
        <v>546</v>
      </c>
      <c r="G427" s="214" t="s">
        <v>104</v>
      </c>
      <c r="H427" s="215">
        <v>4</v>
      </c>
      <c r="I427" s="216"/>
      <c r="J427" s="217">
        <f>ROUND(I427*H427,2)</f>
        <v>0</v>
      </c>
      <c r="K427" s="213" t="s">
        <v>217</v>
      </c>
      <c r="L427" s="48"/>
      <c r="M427" s="218" t="s">
        <v>32</v>
      </c>
      <c r="N427" s="219" t="s">
        <v>49</v>
      </c>
      <c r="O427" s="88"/>
      <c r="P427" s="220">
        <f>O427*H427</f>
        <v>0</v>
      </c>
      <c r="Q427" s="220">
        <v>0.094600000000000004</v>
      </c>
      <c r="R427" s="220">
        <f>Q427*H427</f>
        <v>0.37840000000000001</v>
      </c>
      <c r="S427" s="220">
        <v>0</v>
      </c>
      <c r="T427" s="221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2" t="s">
        <v>96</v>
      </c>
      <c r="AT427" s="222" t="s">
        <v>213</v>
      </c>
      <c r="AU427" s="222" t="s">
        <v>88</v>
      </c>
      <c r="AY427" s="20" t="s">
        <v>210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20" t="s">
        <v>86</v>
      </c>
      <c r="BK427" s="223">
        <f>ROUND(I427*H427,2)</f>
        <v>0</v>
      </c>
      <c r="BL427" s="20" t="s">
        <v>96</v>
      </c>
      <c r="BM427" s="222" t="s">
        <v>547</v>
      </c>
    </row>
    <row r="428" s="2" customFormat="1">
      <c r="A428" s="42"/>
      <c r="B428" s="43"/>
      <c r="C428" s="44"/>
      <c r="D428" s="224" t="s">
        <v>219</v>
      </c>
      <c r="E428" s="44"/>
      <c r="F428" s="225" t="s">
        <v>548</v>
      </c>
      <c r="G428" s="44"/>
      <c r="H428" s="44"/>
      <c r="I428" s="226"/>
      <c r="J428" s="44"/>
      <c r="K428" s="44"/>
      <c r="L428" s="48"/>
      <c r="M428" s="227"/>
      <c r="N428" s="228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219</v>
      </c>
      <c r="AU428" s="20" t="s">
        <v>88</v>
      </c>
    </row>
    <row r="429" s="13" customFormat="1">
      <c r="A429" s="13"/>
      <c r="B429" s="229"/>
      <c r="C429" s="230"/>
      <c r="D429" s="231" t="s">
        <v>221</v>
      </c>
      <c r="E429" s="232" t="s">
        <v>32</v>
      </c>
      <c r="F429" s="233" t="s">
        <v>543</v>
      </c>
      <c r="G429" s="230"/>
      <c r="H429" s="232" t="s">
        <v>32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221</v>
      </c>
      <c r="AU429" s="239" t="s">
        <v>88</v>
      </c>
      <c r="AV429" s="13" t="s">
        <v>86</v>
      </c>
      <c r="AW429" s="13" t="s">
        <v>39</v>
      </c>
      <c r="AX429" s="13" t="s">
        <v>78</v>
      </c>
      <c r="AY429" s="239" t="s">
        <v>210</v>
      </c>
    </row>
    <row r="430" s="13" customFormat="1">
      <c r="A430" s="13"/>
      <c r="B430" s="229"/>
      <c r="C430" s="230"/>
      <c r="D430" s="231" t="s">
        <v>221</v>
      </c>
      <c r="E430" s="232" t="s">
        <v>32</v>
      </c>
      <c r="F430" s="233" t="s">
        <v>549</v>
      </c>
      <c r="G430" s="230"/>
      <c r="H430" s="232" t="s">
        <v>32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221</v>
      </c>
      <c r="AU430" s="239" t="s">
        <v>88</v>
      </c>
      <c r="AV430" s="13" t="s">
        <v>86</v>
      </c>
      <c r="AW430" s="13" t="s">
        <v>39</v>
      </c>
      <c r="AX430" s="13" t="s">
        <v>78</v>
      </c>
      <c r="AY430" s="239" t="s">
        <v>210</v>
      </c>
    </row>
    <row r="431" s="14" customFormat="1">
      <c r="A431" s="14"/>
      <c r="B431" s="240"/>
      <c r="C431" s="241"/>
      <c r="D431" s="231" t="s">
        <v>221</v>
      </c>
      <c r="E431" s="242" t="s">
        <v>32</v>
      </c>
      <c r="F431" s="243" t="s">
        <v>96</v>
      </c>
      <c r="G431" s="241"/>
      <c r="H431" s="244">
        <v>4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0" t="s">
        <v>221</v>
      </c>
      <c r="AU431" s="250" t="s">
        <v>88</v>
      </c>
      <c r="AV431" s="14" t="s">
        <v>88</v>
      </c>
      <c r="AW431" s="14" t="s">
        <v>39</v>
      </c>
      <c r="AX431" s="14" t="s">
        <v>78</v>
      </c>
      <c r="AY431" s="250" t="s">
        <v>210</v>
      </c>
    </row>
    <row r="432" s="15" customFormat="1">
      <c r="A432" s="15"/>
      <c r="B432" s="251"/>
      <c r="C432" s="252"/>
      <c r="D432" s="231" t="s">
        <v>221</v>
      </c>
      <c r="E432" s="253" t="s">
        <v>32</v>
      </c>
      <c r="F432" s="254" t="s">
        <v>224</v>
      </c>
      <c r="G432" s="252"/>
      <c r="H432" s="255">
        <v>4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1" t="s">
        <v>221</v>
      </c>
      <c r="AU432" s="261" t="s">
        <v>88</v>
      </c>
      <c r="AV432" s="15" t="s">
        <v>96</v>
      </c>
      <c r="AW432" s="15" t="s">
        <v>39</v>
      </c>
      <c r="AX432" s="15" t="s">
        <v>86</v>
      </c>
      <c r="AY432" s="261" t="s">
        <v>210</v>
      </c>
    </row>
    <row r="433" s="2" customFormat="1" ht="37.8" customHeight="1">
      <c r="A433" s="42"/>
      <c r="B433" s="43"/>
      <c r="C433" s="211" t="s">
        <v>550</v>
      </c>
      <c r="D433" s="211" t="s">
        <v>213</v>
      </c>
      <c r="E433" s="212" t="s">
        <v>551</v>
      </c>
      <c r="F433" s="213" t="s">
        <v>552</v>
      </c>
      <c r="G433" s="214" t="s">
        <v>104</v>
      </c>
      <c r="H433" s="215">
        <v>1.74</v>
      </c>
      <c r="I433" s="216"/>
      <c r="J433" s="217">
        <f>ROUND(I433*H433,2)</f>
        <v>0</v>
      </c>
      <c r="K433" s="213" t="s">
        <v>217</v>
      </c>
      <c r="L433" s="48"/>
      <c r="M433" s="218" t="s">
        <v>32</v>
      </c>
      <c r="N433" s="219" t="s">
        <v>49</v>
      </c>
      <c r="O433" s="88"/>
      <c r="P433" s="220">
        <f>O433*H433</f>
        <v>0</v>
      </c>
      <c r="Q433" s="220">
        <v>0.1651</v>
      </c>
      <c r="R433" s="220">
        <f>Q433*H433</f>
        <v>0.28727399999999997</v>
      </c>
      <c r="S433" s="220">
        <v>0</v>
      </c>
      <c r="T433" s="221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22" t="s">
        <v>96</v>
      </c>
      <c r="AT433" s="222" t="s">
        <v>213</v>
      </c>
      <c r="AU433" s="222" t="s">
        <v>88</v>
      </c>
      <c r="AY433" s="20" t="s">
        <v>210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20" t="s">
        <v>86</v>
      </c>
      <c r="BK433" s="223">
        <f>ROUND(I433*H433,2)</f>
        <v>0</v>
      </c>
      <c r="BL433" s="20" t="s">
        <v>96</v>
      </c>
      <c r="BM433" s="222" t="s">
        <v>553</v>
      </c>
    </row>
    <row r="434" s="2" customFormat="1">
      <c r="A434" s="42"/>
      <c r="B434" s="43"/>
      <c r="C434" s="44"/>
      <c r="D434" s="224" t="s">
        <v>219</v>
      </c>
      <c r="E434" s="44"/>
      <c r="F434" s="225" t="s">
        <v>554</v>
      </c>
      <c r="G434" s="44"/>
      <c r="H434" s="44"/>
      <c r="I434" s="226"/>
      <c r="J434" s="44"/>
      <c r="K434" s="44"/>
      <c r="L434" s="48"/>
      <c r="M434" s="227"/>
      <c r="N434" s="228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219</v>
      </c>
      <c r="AU434" s="20" t="s">
        <v>88</v>
      </c>
    </row>
    <row r="435" s="14" customFormat="1">
      <c r="A435" s="14"/>
      <c r="B435" s="240"/>
      <c r="C435" s="241"/>
      <c r="D435" s="231" t="s">
        <v>221</v>
      </c>
      <c r="E435" s="242" t="s">
        <v>32</v>
      </c>
      <c r="F435" s="243" t="s">
        <v>555</v>
      </c>
      <c r="G435" s="241"/>
      <c r="H435" s="244">
        <v>1.74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221</v>
      </c>
      <c r="AU435" s="250" t="s">
        <v>88</v>
      </c>
      <c r="AV435" s="14" t="s">
        <v>88</v>
      </c>
      <c r="AW435" s="14" t="s">
        <v>39</v>
      </c>
      <c r="AX435" s="14" t="s">
        <v>78</v>
      </c>
      <c r="AY435" s="250" t="s">
        <v>210</v>
      </c>
    </row>
    <row r="436" s="15" customFormat="1">
      <c r="A436" s="15"/>
      <c r="B436" s="251"/>
      <c r="C436" s="252"/>
      <c r="D436" s="231" t="s">
        <v>221</v>
      </c>
      <c r="E436" s="253" t="s">
        <v>32</v>
      </c>
      <c r="F436" s="254" t="s">
        <v>224</v>
      </c>
      <c r="G436" s="252"/>
      <c r="H436" s="255">
        <v>1.74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1" t="s">
        <v>221</v>
      </c>
      <c r="AU436" s="261" t="s">
        <v>88</v>
      </c>
      <c r="AV436" s="15" t="s">
        <v>96</v>
      </c>
      <c r="AW436" s="15" t="s">
        <v>39</v>
      </c>
      <c r="AX436" s="15" t="s">
        <v>86</v>
      </c>
      <c r="AY436" s="261" t="s">
        <v>210</v>
      </c>
    </row>
    <row r="437" s="2" customFormat="1" ht="21.75" customHeight="1">
      <c r="A437" s="42"/>
      <c r="B437" s="43"/>
      <c r="C437" s="211" t="s">
        <v>556</v>
      </c>
      <c r="D437" s="211" t="s">
        <v>213</v>
      </c>
      <c r="E437" s="212" t="s">
        <v>557</v>
      </c>
      <c r="F437" s="213" t="s">
        <v>558</v>
      </c>
      <c r="G437" s="214" t="s">
        <v>525</v>
      </c>
      <c r="H437" s="215">
        <v>8</v>
      </c>
      <c r="I437" s="216"/>
      <c r="J437" s="217">
        <f>ROUND(I437*H437,2)</f>
        <v>0</v>
      </c>
      <c r="K437" s="213" t="s">
        <v>217</v>
      </c>
      <c r="L437" s="48"/>
      <c r="M437" s="218" t="s">
        <v>32</v>
      </c>
      <c r="N437" s="219" t="s">
        <v>49</v>
      </c>
      <c r="O437" s="88"/>
      <c r="P437" s="220">
        <f>O437*H437</f>
        <v>0</v>
      </c>
      <c r="Q437" s="220">
        <v>0.036549999999999999</v>
      </c>
      <c r="R437" s="220">
        <f>Q437*H437</f>
        <v>0.29239999999999999</v>
      </c>
      <c r="S437" s="220">
        <v>0</v>
      </c>
      <c r="T437" s="221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2" t="s">
        <v>96</v>
      </c>
      <c r="AT437" s="222" t="s">
        <v>213</v>
      </c>
      <c r="AU437" s="222" t="s">
        <v>88</v>
      </c>
      <c r="AY437" s="20" t="s">
        <v>210</v>
      </c>
      <c r="BE437" s="223">
        <f>IF(N437="základní",J437,0)</f>
        <v>0</v>
      </c>
      <c r="BF437" s="223">
        <f>IF(N437="snížená",J437,0)</f>
        <v>0</v>
      </c>
      <c r="BG437" s="223">
        <f>IF(N437="zákl. přenesená",J437,0)</f>
        <v>0</v>
      </c>
      <c r="BH437" s="223">
        <f>IF(N437="sníž. přenesená",J437,0)</f>
        <v>0</v>
      </c>
      <c r="BI437" s="223">
        <f>IF(N437="nulová",J437,0)</f>
        <v>0</v>
      </c>
      <c r="BJ437" s="20" t="s">
        <v>86</v>
      </c>
      <c r="BK437" s="223">
        <f>ROUND(I437*H437,2)</f>
        <v>0</v>
      </c>
      <c r="BL437" s="20" t="s">
        <v>96</v>
      </c>
      <c r="BM437" s="222" t="s">
        <v>559</v>
      </c>
    </row>
    <row r="438" s="2" customFormat="1">
      <c r="A438" s="42"/>
      <c r="B438" s="43"/>
      <c r="C438" s="44"/>
      <c r="D438" s="224" t="s">
        <v>219</v>
      </c>
      <c r="E438" s="44"/>
      <c r="F438" s="225" t="s">
        <v>560</v>
      </c>
      <c r="G438" s="44"/>
      <c r="H438" s="44"/>
      <c r="I438" s="226"/>
      <c r="J438" s="44"/>
      <c r="K438" s="44"/>
      <c r="L438" s="48"/>
      <c r="M438" s="227"/>
      <c r="N438" s="228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219</v>
      </c>
      <c r="AU438" s="20" t="s">
        <v>88</v>
      </c>
    </row>
    <row r="439" s="14" customFormat="1">
      <c r="A439" s="14"/>
      <c r="B439" s="240"/>
      <c r="C439" s="241"/>
      <c r="D439" s="231" t="s">
        <v>221</v>
      </c>
      <c r="E439" s="242" t="s">
        <v>32</v>
      </c>
      <c r="F439" s="243" t="s">
        <v>561</v>
      </c>
      <c r="G439" s="241"/>
      <c r="H439" s="244">
        <v>4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221</v>
      </c>
      <c r="AU439" s="250" t="s">
        <v>88</v>
      </c>
      <c r="AV439" s="14" t="s">
        <v>88</v>
      </c>
      <c r="AW439" s="14" t="s">
        <v>39</v>
      </c>
      <c r="AX439" s="14" t="s">
        <v>78</v>
      </c>
      <c r="AY439" s="250" t="s">
        <v>210</v>
      </c>
    </row>
    <row r="440" s="13" customFormat="1">
      <c r="A440" s="13"/>
      <c r="B440" s="229"/>
      <c r="C440" s="230"/>
      <c r="D440" s="231" t="s">
        <v>221</v>
      </c>
      <c r="E440" s="232" t="s">
        <v>32</v>
      </c>
      <c r="F440" s="233" t="s">
        <v>562</v>
      </c>
      <c r="G440" s="230"/>
      <c r="H440" s="232" t="s">
        <v>32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221</v>
      </c>
      <c r="AU440" s="239" t="s">
        <v>88</v>
      </c>
      <c r="AV440" s="13" t="s">
        <v>86</v>
      </c>
      <c r="AW440" s="13" t="s">
        <v>39</v>
      </c>
      <c r="AX440" s="13" t="s">
        <v>78</v>
      </c>
      <c r="AY440" s="239" t="s">
        <v>210</v>
      </c>
    </row>
    <row r="441" s="13" customFormat="1">
      <c r="A441" s="13"/>
      <c r="B441" s="229"/>
      <c r="C441" s="230"/>
      <c r="D441" s="231" t="s">
        <v>221</v>
      </c>
      <c r="E441" s="232" t="s">
        <v>32</v>
      </c>
      <c r="F441" s="233" t="s">
        <v>563</v>
      </c>
      <c r="G441" s="230"/>
      <c r="H441" s="232" t="s">
        <v>32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221</v>
      </c>
      <c r="AU441" s="239" t="s">
        <v>88</v>
      </c>
      <c r="AV441" s="13" t="s">
        <v>86</v>
      </c>
      <c r="AW441" s="13" t="s">
        <v>39</v>
      </c>
      <c r="AX441" s="13" t="s">
        <v>78</v>
      </c>
      <c r="AY441" s="239" t="s">
        <v>210</v>
      </c>
    </row>
    <row r="442" s="13" customFormat="1">
      <c r="A442" s="13"/>
      <c r="B442" s="229"/>
      <c r="C442" s="230"/>
      <c r="D442" s="231" t="s">
        <v>221</v>
      </c>
      <c r="E442" s="232" t="s">
        <v>32</v>
      </c>
      <c r="F442" s="233" t="s">
        <v>564</v>
      </c>
      <c r="G442" s="230"/>
      <c r="H442" s="232" t="s">
        <v>32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9" t="s">
        <v>221</v>
      </c>
      <c r="AU442" s="239" t="s">
        <v>88</v>
      </c>
      <c r="AV442" s="13" t="s">
        <v>86</v>
      </c>
      <c r="AW442" s="13" t="s">
        <v>39</v>
      </c>
      <c r="AX442" s="13" t="s">
        <v>78</v>
      </c>
      <c r="AY442" s="239" t="s">
        <v>210</v>
      </c>
    </row>
    <row r="443" s="14" customFormat="1">
      <c r="A443" s="14"/>
      <c r="B443" s="240"/>
      <c r="C443" s="241"/>
      <c r="D443" s="231" t="s">
        <v>221</v>
      </c>
      <c r="E443" s="242" t="s">
        <v>32</v>
      </c>
      <c r="F443" s="243" t="s">
        <v>561</v>
      </c>
      <c r="G443" s="241"/>
      <c r="H443" s="244">
        <v>4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221</v>
      </c>
      <c r="AU443" s="250" t="s">
        <v>88</v>
      </c>
      <c r="AV443" s="14" t="s">
        <v>88</v>
      </c>
      <c r="AW443" s="14" t="s">
        <v>39</v>
      </c>
      <c r="AX443" s="14" t="s">
        <v>78</v>
      </c>
      <c r="AY443" s="250" t="s">
        <v>210</v>
      </c>
    </row>
    <row r="444" s="15" customFormat="1">
      <c r="A444" s="15"/>
      <c r="B444" s="251"/>
      <c r="C444" s="252"/>
      <c r="D444" s="231" t="s">
        <v>221</v>
      </c>
      <c r="E444" s="253" t="s">
        <v>32</v>
      </c>
      <c r="F444" s="254" t="s">
        <v>224</v>
      </c>
      <c r="G444" s="252"/>
      <c r="H444" s="255">
        <v>8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1" t="s">
        <v>221</v>
      </c>
      <c r="AU444" s="261" t="s">
        <v>88</v>
      </c>
      <c r="AV444" s="15" t="s">
        <v>96</v>
      </c>
      <c r="AW444" s="15" t="s">
        <v>39</v>
      </c>
      <c r="AX444" s="15" t="s">
        <v>86</v>
      </c>
      <c r="AY444" s="261" t="s">
        <v>210</v>
      </c>
    </row>
    <row r="445" s="2" customFormat="1" ht="21.75" customHeight="1">
      <c r="A445" s="42"/>
      <c r="B445" s="43"/>
      <c r="C445" s="211" t="s">
        <v>565</v>
      </c>
      <c r="D445" s="211" t="s">
        <v>213</v>
      </c>
      <c r="E445" s="212" t="s">
        <v>566</v>
      </c>
      <c r="F445" s="213" t="s">
        <v>567</v>
      </c>
      <c r="G445" s="214" t="s">
        <v>525</v>
      </c>
      <c r="H445" s="215">
        <v>10</v>
      </c>
      <c r="I445" s="216"/>
      <c r="J445" s="217">
        <f>ROUND(I445*H445,2)</f>
        <v>0</v>
      </c>
      <c r="K445" s="213" t="s">
        <v>217</v>
      </c>
      <c r="L445" s="48"/>
      <c r="M445" s="218" t="s">
        <v>32</v>
      </c>
      <c r="N445" s="219" t="s">
        <v>49</v>
      </c>
      <c r="O445" s="88"/>
      <c r="P445" s="220">
        <f>O445*H445</f>
        <v>0</v>
      </c>
      <c r="Q445" s="220">
        <v>0.04555</v>
      </c>
      <c r="R445" s="220">
        <f>Q445*H445</f>
        <v>0.45550000000000002</v>
      </c>
      <c r="S445" s="220">
        <v>0</v>
      </c>
      <c r="T445" s="221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2" t="s">
        <v>96</v>
      </c>
      <c r="AT445" s="222" t="s">
        <v>213</v>
      </c>
      <c r="AU445" s="222" t="s">
        <v>88</v>
      </c>
      <c r="AY445" s="20" t="s">
        <v>210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20" t="s">
        <v>86</v>
      </c>
      <c r="BK445" s="223">
        <f>ROUND(I445*H445,2)</f>
        <v>0</v>
      </c>
      <c r="BL445" s="20" t="s">
        <v>96</v>
      </c>
      <c r="BM445" s="222" t="s">
        <v>568</v>
      </c>
    </row>
    <row r="446" s="2" customFormat="1">
      <c r="A446" s="42"/>
      <c r="B446" s="43"/>
      <c r="C446" s="44"/>
      <c r="D446" s="224" t="s">
        <v>219</v>
      </c>
      <c r="E446" s="44"/>
      <c r="F446" s="225" t="s">
        <v>569</v>
      </c>
      <c r="G446" s="44"/>
      <c r="H446" s="44"/>
      <c r="I446" s="226"/>
      <c r="J446" s="44"/>
      <c r="K446" s="44"/>
      <c r="L446" s="48"/>
      <c r="M446" s="227"/>
      <c r="N446" s="228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219</v>
      </c>
      <c r="AU446" s="20" t="s">
        <v>88</v>
      </c>
    </row>
    <row r="447" s="13" customFormat="1">
      <c r="A447" s="13"/>
      <c r="B447" s="229"/>
      <c r="C447" s="230"/>
      <c r="D447" s="231" t="s">
        <v>221</v>
      </c>
      <c r="E447" s="232" t="s">
        <v>32</v>
      </c>
      <c r="F447" s="233" t="s">
        <v>309</v>
      </c>
      <c r="G447" s="230"/>
      <c r="H447" s="232" t="s">
        <v>32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221</v>
      </c>
      <c r="AU447" s="239" t="s">
        <v>88</v>
      </c>
      <c r="AV447" s="13" t="s">
        <v>86</v>
      </c>
      <c r="AW447" s="13" t="s">
        <v>39</v>
      </c>
      <c r="AX447" s="13" t="s">
        <v>78</v>
      </c>
      <c r="AY447" s="239" t="s">
        <v>210</v>
      </c>
    </row>
    <row r="448" s="13" customFormat="1">
      <c r="A448" s="13"/>
      <c r="B448" s="229"/>
      <c r="C448" s="230"/>
      <c r="D448" s="231" t="s">
        <v>221</v>
      </c>
      <c r="E448" s="232" t="s">
        <v>32</v>
      </c>
      <c r="F448" s="233" t="s">
        <v>570</v>
      </c>
      <c r="G448" s="230"/>
      <c r="H448" s="232" t="s">
        <v>32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221</v>
      </c>
      <c r="AU448" s="239" t="s">
        <v>88</v>
      </c>
      <c r="AV448" s="13" t="s">
        <v>86</v>
      </c>
      <c r="AW448" s="13" t="s">
        <v>39</v>
      </c>
      <c r="AX448" s="13" t="s">
        <v>78</v>
      </c>
      <c r="AY448" s="239" t="s">
        <v>210</v>
      </c>
    </row>
    <row r="449" s="14" customFormat="1">
      <c r="A449" s="14"/>
      <c r="B449" s="240"/>
      <c r="C449" s="241"/>
      <c r="D449" s="231" t="s">
        <v>221</v>
      </c>
      <c r="E449" s="242" t="s">
        <v>32</v>
      </c>
      <c r="F449" s="243" t="s">
        <v>571</v>
      </c>
      <c r="G449" s="241"/>
      <c r="H449" s="244">
        <v>1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0" t="s">
        <v>221</v>
      </c>
      <c r="AU449" s="250" t="s">
        <v>88</v>
      </c>
      <c r="AV449" s="14" t="s">
        <v>88</v>
      </c>
      <c r="AW449" s="14" t="s">
        <v>39</v>
      </c>
      <c r="AX449" s="14" t="s">
        <v>78</v>
      </c>
      <c r="AY449" s="250" t="s">
        <v>210</v>
      </c>
    </row>
    <row r="450" s="13" customFormat="1">
      <c r="A450" s="13"/>
      <c r="B450" s="229"/>
      <c r="C450" s="230"/>
      <c r="D450" s="231" t="s">
        <v>221</v>
      </c>
      <c r="E450" s="232" t="s">
        <v>32</v>
      </c>
      <c r="F450" s="233" t="s">
        <v>572</v>
      </c>
      <c r="G450" s="230"/>
      <c r="H450" s="232" t="s">
        <v>32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9" t="s">
        <v>221</v>
      </c>
      <c r="AU450" s="239" t="s">
        <v>88</v>
      </c>
      <c r="AV450" s="13" t="s">
        <v>86</v>
      </c>
      <c r="AW450" s="13" t="s">
        <v>39</v>
      </c>
      <c r="AX450" s="13" t="s">
        <v>78</v>
      </c>
      <c r="AY450" s="239" t="s">
        <v>210</v>
      </c>
    </row>
    <row r="451" s="14" customFormat="1">
      <c r="A451" s="14"/>
      <c r="B451" s="240"/>
      <c r="C451" s="241"/>
      <c r="D451" s="231" t="s">
        <v>221</v>
      </c>
      <c r="E451" s="242" t="s">
        <v>32</v>
      </c>
      <c r="F451" s="243" t="s">
        <v>573</v>
      </c>
      <c r="G451" s="241"/>
      <c r="H451" s="244">
        <v>4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221</v>
      </c>
      <c r="AU451" s="250" t="s">
        <v>88</v>
      </c>
      <c r="AV451" s="14" t="s">
        <v>88</v>
      </c>
      <c r="AW451" s="14" t="s">
        <v>39</v>
      </c>
      <c r="AX451" s="14" t="s">
        <v>78</v>
      </c>
      <c r="AY451" s="250" t="s">
        <v>210</v>
      </c>
    </row>
    <row r="452" s="13" customFormat="1">
      <c r="A452" s="13"/>
      <c r="B452" s="229"/>
      <c r="C452" s="230"/>
      <c r="D452" s="231" t="s">
        <v>221</v>
      </c>
      <c r="E452" s="232" t="s">
        <v>32</v>
      </c>
      <c r="F452" s="233" t="s">
        <v>574</v>
      </c>
      <c r="G452" s="230"/>
      <c r="H452" s="232" t="s">
        <v>32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9" t="s">
        <v>221</v>
      </c>
      <c r="AU452" s="239" t="s">
        <v>88</v>
      </c>
      <c r="AV452" s="13" t="s">
        <v>86</v>
      </c>
      <c r="AW452" s="13" t="s">
        <v>39</v>
      </c>
      <c r="AX452" s="13" t="s">
        <v>78</v>
      </c>
      <c r="AY452" s="239" t="s">
        <v>210</v>
      </c>
    </row>
    <row r="453" s="13" customFormat="1">
      <c r="A453" s="13"/>
      <c r="B453" s="229"/>
      <c r="C453" s="230"/>
      <c r="D453" s="231" t="s">
        <v>221</v>
      </c>
      <c r="E453" s="232" t="s">
        <v>32</v>
      </c>
      <c r="F453" s="233" t="s">
        <v>563</v>
      </c>
      <c r="G453" s="230"/>
      <c r="H453" s="232" t="s">
        <v>32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221</v>
      </c>
      <c r="AU453" s="239" t="s">
        <v>88</v>
      </c>
      <c r="AV453" s="13" t="s">
        <v>86</v>
      </c>
      <c r="AW453" s="13" t="s">
        <v>39</v>
      </c>
      <c r="AX453" s="13" t="s">
        <v>78</v>
      </c>
      <c r="AY453" s="239" t="s">
        <v>210</v>
      </c>
    </row>
    <row r="454" s="13" customFormat="1">
      <c r="A454" s="13"/>
      <c r="B454" s="229"/>
      <c r="C454" s="230"/>
      <c r="D454" s="231" t="s">
        <v>221</v>
      </c>
      <c r="E454" s="232" t="s">
        <v>32</v>
      </c>
      <c r="F454" s="233" t="s">
        <v>570</v>
      </c>
      <c r="G454" s="230"/>
      <c r="H454" s="232" t="s">
        <v>32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9" t="s">
        <v>221</v>
      </c>
      <c r="AU454" s="239" t="s">
        <v>88</v>
      </c>
      <c r="AV454" s="13" t="s">
        <v>86</v>
      </c>
      <c r="AW454" s="13" t="s">
        <v>39</v>
      </c>
      <c r="AX454" s="13" t="s">
        <v>78</v>
      </c>
      <c r="AY454" s="239" t="s">
        <v>210</v>
      </c>
    </row>
    <row r="455" s="14" customFormat="1">
      <c r="A455" s="14"/>
      <c r="B455" s="240"/>
      <c r="C455" s="241"/>
      <c r="D455" s="231" t="s">
        <v>221</v>
      </c>
      <c r="E455" s="242" t="s">
        <v>32</v>
      </c>
      <c r="F455" s="243" t="s">
        <v>571</v>
      </c>
      <c r="G455" s="241"/>
      <c r="H455" s="244">
        <v>1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0" t="s">
        <v>221</v>
      </c>
      <c r="AU455" s="250" t="s">
        <v>88</v>
      </c>
      <c r="AV455" s="14" t="s">
        <v>88</v>
      </c>
      <c r="AW455" s="14" t="s">
        <v>39</v>
      </c>
      <c r="AX455" s="14" t="s">
        <v>78</v>
      </c>
      <c r="AY455" s="250" t="s">
        <v>210</v>
      </c>
    </row>
    <row r="456" s="13" customFormat="1">
      <c r="A456" s="13"/>
      <c r="B456" s="229"/>
      <c r="C456" s="230"/>
      <c r="D456" s="231" t="s">
        <v>221</v>
      </c>
      <c r="E456" s="232" t="s">
        <v>32</v>
      </c>
      <c r="F456" s="233" t="s">
        <v>572</v>
      </c>
      <c r="G456" s="230"/>
      <c r="H456" s="232" t="s">
        <v>32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221</v>
      </c>
      <c r="AU456" s="239" t="s">
        <v>88</v>
      </c>
      <c r="AV456" s="13" t="s">
        <v>86</v>
      </c>
      <c r="AW456" s="13" t="s">
        <v>39</v>
      </c>
      <c r="AX456" s="13" t="s">
        <v>78</v>
      </c>
      <c r="AY456" s="239" t="s">
        <v>210</v>
      </c>
    </row>
    <row r="457" s="14" customFormat="1">
      <c r="A457" s="14"/>
      <c r="B457" s="240"/>
      <c r="C457" s="241"/>
      <c r="D457" s="231" t="s">
        <v>221</v>
      </c>
      <c r="E457" s="242" t="s">
        <v>32</v>
      </c>
      <c r="F457" s="243" t="s">
        <v>573</v>
      </c>
      <c r="G457" s="241"/>
      <c r="H457" s="244">
        <v>4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221</v>
      </c>
      <c r="AU457" s="250" t="s">
        <v>88</v>
      </c>
      <c r="AV457" s="14" t="s">
        <v>88</v>
      </c>
      <c r="AW457" s="14" t="s">
        <v>39</v>
      </c>
      <c r="AX457" s="14" t="s">
        <v>78</v>
      </c>
      <c r="AY457" s="250" t="s">
        <v>210</v>
      </c>
    </row>
    <row r="458" s="15" customFormat="1">
      <c r="A458" s="15"/>
      <c r="B458" s="251"/>
      <c r="C458" s="252"/>
      <c r="D458" s="231" t="s">
        <v>221</v>
      </c>
      <c r="E458" s="253" t="s">
        <v>32</v>
      </c>
      <c r="F458" s="254" t="s">
        <v>224</v>
      </c>
      <c r="G458" s="252"/>
      <c r="H458" s="255">
        <v>10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1" t="s">
        <v>221</v>
      </c>
      <c r="AU458" s="261" t="s">
        <v>88</v>
      </c>
      <c r="AV458" s="15" t="s">
        <v>96</v>
      </c>
      <c r="AW458" s="15" t="s">
        <v>39</v>
      </c>
      <c r="AX458" s="15" t="s">
        <v>86</v>
      </c>
      <c r="AY458" s="261" t="s">
        <v>210</v>
      </c>
    </row>
    <row r="459" s="2" customFormat="1" ht="21.75" customHeight="1">
      <c r="A459" s="42"/>
      <c r="B459" s="43"/>
      <c r="C459" s="211" t="s">
        <v>575</v>
      </c>
      <c r="D459" s="211" t="s">
        <v>213</v>
      </c>
      <c r="E459" s="212" t="s">
        <v>576</v>
      </c>
      <c r="F459" s="213" t="s">
        <v>577</v>
      </c>
      <c r="G459" s="214" t="s">
        <v>525</v>
      </c>
      <c r="H459" s="215">
        <v>20</v>
      </c>
      <c r="I459" s="216"/>
      <c r="J459" s="217">
        <f>ROUND(I459*H459,2)</f>
        <v>0</v>
      </c>
      <c r="K459" s="213" t="s">
        <v>217</v>
      </c>
      <c r="L459" s="48"/>
      <c r="M459" s="218" t="s">
        <v>32</v>
      </c>
      <c r="N459" s="219" t="s">
        <v>49</v>
      </c>
      <c r="O459" s="88"/>
      <c r="P459" s="220">
        <f>O459*H459</f>
        <v>0</v>
      </c>
      <c r="Q459" s="220">
        <v>0.091050000000000006</v>
      </c>
      <c r="R459" s="220">
        <f>Q459*H459</f>
        <v>1.8210000000000002</v>
      </c>
      <c r="S459" s="220">
        <v>0</v>
      </c>
      <c r="T459" s="221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2" t="s">
        <v>96</v>
      </c>
      <c r="AT459" s="222" t="s">
        <v>213</v>
      </c>
      <c r="AU459" s="222" t="s">
        <v>88</v>
      </c>
      <c r="AY459" s="20" t="s">
        <v>210</v>
      </c>
      <c r="BE459" s="223">
        <f>IF(N459="základní",J459,0)</f>
        <v>0</v>
      </c>
      <c r="BF459" s="223">
        <f>IF(N459="snížená",J459,0)</f>
        <v>0</v>
      </c>
      <c r="BG459" s="223">
        <f>IF(N459="zákl. přenesená",J459,0)</f>
        <v>0</v>
      </c>
      <c r="BH459" s="223">
        <f>IF(N459="sníž. přenesená",J459,0)</f>
        <v>0</v>
      </c>
      <c r="BI459" s="223">
        <f>IF(N459="nulová",J459,0)</f>
        <v>0</v>
      </c>
      <c r="BJ459" s="20" t="s">
        <v>86</v>
      </c>
      <c r="BK459" s="223">
        <f>ROUND(I459*H459,2)</f>
        <v>0</v>
      </c>
      <c r="BL459" s="20" t="s">
        <v>96</v>
      </c>
      <c r="BM459" s="222" t="s">
        <v>578</v>
      </c>
    </row>
    <row r="460" s="2" customFormat="1">
      <c r="A460" s="42"/>
      <c r="B460" s="43"/>
      <c r="C460" s="44"/>
      <c r="D460" s="224" t="s">
        <v>219</v>
      </c>
      <c r="E460" s="44"/>
      <c r="F460" s="225" t="s">
        <v>579</v>
      </c>
      <c r="G460" s="44"/>
      <c r="H460" s="44"/>
      <c r="I460" s="226"/>
      <c r="J460" s="44"/>
      <c r="K460" s="44"/>
      <c r="L460" s="48"/>
      <c r="M460" s="227"/>
      <c r="N460" s="228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219</v>
      </c>
      <c r="AU460" s="20" t="s">
        <v>88</v>
      </c>
    </row>
    <row r="461" s="13" customFormat="1">
      <c r="A461" s="13"/>
      <c r="B461" s="229"/>
      <c r="C461" s="230"/>
      <c r="D461" s="231" t="s">
        <v>221</v>
      </c>
      <c r="E461" s="232" t="s">
        <v>32</v>
      </c>
      <c r="F461" s="233" t="s">
        <v>380</v>
      </c>
      <c r="G461" s="230"/>
      <c r="H461" s="232" t="s">
        <v>32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221</v>
      </c>
      <c r="AU461" s="239" t="s">
        <v>88</v>
      </c>
      <c r="AV461" s="13" t="s">
        <v>86</v>
      </c>
      <c r="AW461" s="13" t="s">
        <v>39</v>
      </c>
      <c r="AX461" s="13" t="s">
        <v>78</v>
      </c>
      <c r="AY461" s="239" t="s">
        <v>210</v>
      </c>
    </row>
    <row r="462" s="13" customFormat="1">
      <c r="A462" s="13"/>
      <c r="B462" s="229"/>
      <c r="C462" s="230"/>
      <c r="D462" s="231" t="s">
        <v>221</v>
      </c>
      <c r="E462" s="232" t="s">
        <v>32</v>
      </c>
      <c r="F462" s="233" t="s">
        <v>563</v>
      </c>
      <c r="G462" s="230"/>
      <c r="H462" s="232" t="s">
        <v>32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221</v>
      </c>
      <c r="AU462" s="239" t="s">
        <v>88</v>
      </c>
      <c r="AV462" s="13" t="s">
        <v>86</v>
      </c>
      <c r="AW462" s="13" t="s">
        <v>39</v>
      </c>
      <c r="AX462" s="13" t="s">
        <v>78</v>
      </c>
      <c r="AY462" s="239" t="s">
        <v>210</v>
      </c>
    </row>
    <row r="463" s="14" customFormat="1">
      <c r="A463" s="14"/>
      <c r="B463" s="240"/>
      <c r="C463" s="241"/>
      <c r="D463" s="231" t="s">
        <v>221</v>
      </c>
      <c r="E463" s="242" t="s">
        <v>32</v>
      </c>
      <c r="F463" s="243" t="s">
        <v>580</v>
      </c>
      <c r="G463" s="241"/>
      <c r="H463" s="244">
        <v>10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0" t="s">
        <v>221</v>
      </c>
      <c r="AU463" s="250" t="s">
        <v>88</v>
      </c>
      <c r="AV463" s="14" t="s">
        <v>88</v>
      </c>
      <c r="AW463" s="14" t="s">
        <v>39</v>
      </c>
      <c r="AX463" s="14" t="s">
        <v>78</v>
      </c>
      <c r="AY463" s="250" t="s">
        <v>210</v>
      </c>
    </row>
    <row r="464" s="13" customFormat="1">
      <c r="A464" s="13"/>
      <c r="B464" s="229"/>
      <c r="C464" s="230"/>
      <c r="D464" s="231" t="s">
        <v>221</v>
      </c>
      <c r="E464" s="232" t="s">
        <v>32</v>
      </c>
      <c r="F464" s="233" t="s">
        <v>581</v>
      </c>
      <c r="G464" s="230"/>
      <c r="H464" s="232" t="s">
        <v>32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221</v>
      </c>
      <c r="AU464" s="239" t="s">
        <v>88</v>
      </c>
      <c r="AV464" s="13" t="s">
        <v>86</v>
      </c>
      <c r="AW464" s="13" t="s">
        <v>39</v>
      </c>
      <c r="AX464" s="13" t="s">
        <v>78</v>
      </c>
      <c r="AY464" s="239" t="s">
        <v>210</v>
      </c>
    </row>
    <row r="465" s="13" customFormat="1">
      <c r="A465" s="13"/>
      <c r="B465" s="229"/>
      <c r="C465" s="230"/>
      <c r="D465" s="231" t="s">
        <v>221</v>
      </c>
      <c r="E465" s="232" t="s">
        <v>32</v>
      </c>
      <c r="F465" s="233" t="s">
        <v>563</v>
      </c>
      <c r="G465" s="230"/>
      <c r="H465" s="232" t="s">
        <v>32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221</v>
      </c>
      <c r="AU465" s="239" t="s">
        <v>88</v>
      </c>
      <c r="AV465" s="13" t="s">
        <v>86</v>
      </c>
      <c r="AW465" s="13" t="s">
        <v>39</v>
      </c>
      <c r="AX465" s="13" t="s">
        <v>78</v>
      </c>
      <c r="AY465" s="239" t="s">
        <v>210</v>
      </c>
    </row>
    <row r="466" s="14" customFormat="1">
      <c r="A466" s="14"/>
      <c r="B466" s="240"/>
      <c r="C466" s="241"/>
      <c r="D466" s="231" t="s">
        <v>221</v>
      </c>
      <c r="E466" s="242" t="s">
        <v>32</v>
      </c>
      <c r="F466" s="243" t="s">
        <v>211</v>
      </c>
      <c r="G466" s="241"/>
      <c r="H466" s="244">
        <v>10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221</v>
      </c>
      <c r="AU466" s="250" t="s">
        <v>88</v>
      </c>
      <c r="AV466" s="14" t="s">
        <v>88</v>
      </c>
      <c r="AW466" s="14" t="s">
        <v>39</v>
      </c>
      <c r="AX466" s="14" t="s">
        <v>78</v>
      </c>
      <c r="AY466" s="250" t="s">
        <v>210</v>
      </c>
    </row>
    <row r="467" s="15" customFormat="1">
      <c r="A467" s="15"/>
      <c r="B467" s="251"/>
      <c r="C467" s="252"/>
      <c r="D467" s="231" t="s">
        <v>221</v>
      </c>
      <c r="E467" s="253" t="s">
        <v>32</v>
      </c>
      <c r="F467" s="254" t="s">
        <v>224</v>
      </c>
      <c r="G467" s="252"/>
      <c r="H467" s="255">
        <v>20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1" t="s">
        <v>221</v>
      </c>
      <c r="AU467" s="261" t="s">
        <v>88</v>
      </c>
      <c r="AV467" s="15" t="s">
        <v>96</v>
      </c>
      <c r="AW467" s="15" t="s">
        <v>39</v>
      </c>
      <c r="AX467" s="15" t="s">
        <v>86</v>
      </c>
      <c r="AY467" s="261" t="s">
        <v>210</v>
      </c>
    </row>
    <row r="468" s="2" customFormat="1" ht="16.5" customHeight="1">
      <c r="A468" s="42"/>
      <c r="B468" s="43"/>
      <c r="C468" s="211" t="s">
        <v>582</v>
      </c>
      <c r="D468" s="211" t="s">
        <v>213</v>
      </c>
      <c r="E468" s="212" t="s">
        <v>583</v>
      </c>
      <c r="F468" s="213" t="s">
        <v>584</v>
      </c>
      <c r="G468" s="214" t="s">
        <v>104</v>
      </c>
      <c r="H468" s="215">
        <v>10</v>
      </c>
      <c r="I468" s="216"/>
      <c r="J468" s="217">
        <f>ROUND(I468*H468,2)</f>
        <v>0</v>
      </c>
      <c r="K468" s="213" t="s">
        <v>217</v>
      </c>
      <c r="L468" s="48"/>
      <c r="M468" s="218" t="s">
        <v>32</v>
      </c>
      <c r="N468" s="219" t="s">
        <v>49</v>
      </c>
      <c r="O468" s="88"/>
      <c r="P468" s="220">
        <f>O468*H468</f>
        <v>0</v>
      </c>
      <c r="Q468" s="220">
        <v>0.00038000000000000002</v>
      </c>
      <c r="R468" s="220">
        <f>Q468*H468</f>
        <v>0.0038000000000000004</v>
      </c>
      <c r="S468" s="220">
        <v>0</v>
      </c>
      <c r="T468" s="221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2" t="s">
        <v>96</v>
      </c>
      <c r="AT468" s="222" t="s">
        <v>213</v>
      </c>
      <c r="AU468" s="222" t="s">
        <v>88</v>
      </c>
      <c r="AY468" s="20" t="s">
        <v>210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20" t="s">
        <v>86</v>
      </c>
      <c r="BK468" s="223">
        <f>ROUND(I468*H468,2)</f>
        <v>0</v>
      </c>
      <c r="BL468" s="20" t="s">
        <v>96</v>
      </c>
      <c r="BM468" s="222" t="s">
        <v>585</v>
      </c>
    </row>
    <row r="469" s="2" customFormat="1">
      <c r="A469" s="42"/>
      <c r="B469" s="43"/>
      <c r="C469" s="44"/>
      <c r="D469" s="224" t="s">
        <v>219</v>
      </c>
      <c r="E469" s="44"/>
      <c r="F469" s="225" t="s">
        <v>586</v>
      </c>
      <c r="G469" s="44"/>
      <c r="H469" s="44"/>
      <c r="I469" s="226"/>
      <c r="J469" s="44"/>
      <c r="K469" s="44"/>
      <c r="L469" s="48"/>
      <c r="M469" s="227"/>
      <c r="N469" s="228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219</v>
      </c>
      <c r="AU469" s="20" t="s">
        <v>88</v>
      </c>
    </row>
    <row r="470" s="13" customFormat="1">
      <c r="A470" s="13"/>
      <c r="B470" s="229"/>
      <c r="C470" s="230"/>
      <c r="D470" s="231" t="s">
        <v>221</v>
      </c>
      <c r="E470" s="232" t="s">
        <v>32</v>
      </c>
      <c r="F470" s="233" t="s">
        <v>380</v>
      </c>
      <c r="G470" s="230"/>
      <c r="H470" s="232" t="s">
        <v>32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221</v>
      </c>
      <c r="AU470" s="239" t="s">
        <v>88</v>
      </c>
      <c r="AV470" s="13" t="s">
        <v>86</v>
      </c>
      <c r="AW470" s="13" t="s">
        <v>39</v>
      </c>
      <c r="AX470" s="13" t="s">
        <v>78</v>
      </c>
      <c r="AY470" s="239" t="s">
        <v>210</v>
      </c>
    </row>
    <row r="471" s="13" customFormat="1">
      <c r="A471" s="13"/>
      <c r="B471" s="229"/>
      <c r="C471" s="230"/>
      <c r="D471" s="231" t="s">
        <v>221</v>
      </c>
      <c r="E471" s="232" t="s">
        <v>32</v>
      </c>
      <c r="F471" s="233" t="s">
        <v>563</v>
      </c>
      <c r="G471" s="230"/>
      <c r="H471" s="232" t="s">
        <v>32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9" t="s">
        <v>221</v>
      </c>
      <c r="AU471" s="239" t="s">
        <v>88</v>
      </c>
      <c r="AV471" s="13" t="s">
        <v>86</v>
      </c>
      <c r="AW471" s="13" t="s">
        <v>39</v>
      </c>
      <c r="AX471" s="13" t="s">
        <v>78</v>
      </c>
      <c r="AY471" s="239" t="s">
        <v>210</v>
      </c>
    </row>
    <row r="472" s="13" customFormat="1">
      <c r="A472" s="13"/>
      <c r="B472" s="229"/>
      <c r="C472" s="230"/>
      <c r="D472" s="231" t="s">
        <v>221</v>
      </c>
      <c r="E472" s="232" t="s">
        <v>32</v>
      </c>
      <c r="F472" s="233" t="s">
        <v>587</v>
      </c>
      <c r="G472" s="230"/>
      <c r="H472" s="232" t="s">
        <v>32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9" t="s">
        <v>221</v>
      </c>
      <c r="AU472" s="239" t="s">
        <v>88</v>
      </c>
      <c r="AV472" s="13" t="s">
        <v>86</v>
      </c>
      <c r="AW472" s="13" t="s">
        <v>39</v>
      </c>
      <c r="AX472" s="13" t="s">
        <v>78</v>
      </c>
      <c r="AY472" s="239" t="s">
        <v>210</v>
      </c>
    </row>
    <row r="473" s="14" customFormat="1">
      <c r="A473" s="14"/>
      <c r="B473" s="240"/>
      <c r="C473" s="241"/>
      <c r="D473" s="231" t="s">
        <v>221</v>
      </c>
      <c r="E473" s="242" t="s">
        <v>32</v>
      </c>
      <c r="F473" s="243" t="s">
        <v>588</v>
      </c>
      <c r="G473" s="241"/>
      <c r="H473" s="244">
        <v>5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221</v>
      </c>
      <c r="AU473" s="250" t="s">
        <v>88</v>
      </c>
      <c r="AV473" s="14" t="s">
        <v>88</v>
      </c>
      <c r="AW473" s="14" t="s">
        <v>39</v>
      </c>
      <c r="AX473" s="14" t="s">
        <v>78</v>
      </c>
      <c r="AY473" s="250" t="s">
        <v>210</v>
      </c>
    </row>
    <row r="474" s="13" customFormat="1">
      <c r="A474" s="13"/>
      <c r="B474" s="229"/>
      <c r="C474" s="230"/>
      <c r="D474" s="231" t="s">
        <v>221</v>
      </c>
      <c r="E474" s="232" t="s">
        <v>32</v>
      </c>
      <c r="F474" s="233" t="s">
        <v>562</v>
      </c>
      <c r="G474" s="230"/>
      <c r="H474" s="232" t="s">
        <v>32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9" t="s">
        <v>221</v>
      </c>
      <c r="AU474" s="239" t="s">
        <v>88</v>
      </c>
      <c r="AV474" s="13" t="s">
        <v>86</v>
      </c>
      <c r="AW474" s="13" t="s">
        <v>39</v>
      </c>
      <c r="AX474" s="13" t="s">
        <v>78</v>
      </c>
      <c r="AY474" s="239" t="s">
        <v>210</v>
      </c>
    </row>
    <row r="475" s="13" customFormat="1">
      <c r="A475" s="13"/>
      <c r="B475" s="229"/>
      <c r="C475" s="230"/>
      <c r="D475" s="231" t="s">
        <v>221</v>
      </c>
      <c r="E475" s="232" t="s">
        <v>32</v>
      </c>
      <c r="F475" s="233" t="s">
        <v>563</v>
      </c>
      <c r="G475" s="230"/>
      <c r="H475" s="232" t="s">
        <v>32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221</v>
      </c>
      <c r="AU475" s="239" t="s">
        <v>88</v>
      </c>
      <c r="AV475" s="13" t="s">
        <v>86</v>
      </c>
      <c r="AW475" s="13" t="s">
        <v>39</v>
      </c>
      <c r="AX475" s="13" t="s">
        <v>78</v>
      </c>
      <c r="AY475" s="239" t="s">
        <v>210</v>
      </c>
    </row>
    <row r="476" s="13" customFormat="1">
      <c r="A476" s="13"/>
      <c r="B476" s="229"/>
      <c r="C476" s="230"/>
      <c r="D476" s="231" t="s">
        <v>221</v>
      </c>
      <c r="E476" s="232" t="s">
        <v>32</v>
      </c>
      <c r="F476" s="233" t="s">
        <v>587</v>
      </c>
      <c r="G476" s="230"/>
      <c r="H476" s="232" t="s">
        <v>32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9" t="s">
        <v>221</v>
      </c>
      <c r="AU476" s="239" t="s">
        <v>88</v>
      </c>
      <c r="AV476" s="13" t="s">
        <v>86</v>
      </c>
      <c r="AW476" s="13" t="s">
        <v>39</v>
      </c>
      <c r="AX476" s="13" t="s">
        <v>78</v>
      </c>
      <c r="AY476" s="239" t="s">
        <v>210</v>
      </c>
    </row>
    <row r="477" s="14" customFormat="1">
      <c r="A477" s="14"/>
      <c r="B477" s="240"/>
      <c r="C477" s="241"/>
      <c r="D477" s="231" t="s">
        <v>221</v>
      </c>
      <c r="E477" s="242" t="s">
        <v>32</v>
      </c>
      <c r="F477" s="243" t="s">
        <v>588</v>
      </c>
      <c r="G477" s="241"/>
      <c r="H477" s="244">
        <v>5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0" t="s">
        <v>221</v>
      </c>
      <c r="AU477" s="250" t="s">
        <v>88</v>
      </c>
      <c r="AV477" s="14" t="s">
        <v>88</v>
      </c>
      <c r="AW477" s="14" t="s">
        <v>39</v>
      </c>
      <c r="AX477" s="14" t="s">
        <v>78</v>
      </c>
      <c r="AY477" s="250" t="s">
        <v>210</v>
      </c>
    </row>
    <row r="478" s="15" customFormat="1">
      <c r="A478" s="15"/>
      <c r="B478" s="251"/>
      <c r="C478" s="252"/>
      <c r="D478" s="231" t="s">
        <v>221</v>
      </c>
      <c r="E478" s="253" t="s">
        <v>32</v>
      </c>
      <c r="F478" s="254" t="s">
        <v>224</v>
      </c>
      <c r="G478" s="252"/>
      <c r="H478" s="255">
        <v>10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1" t="s">
        <v>221</v>
      </c>
      <c r="AU478" s="261" t="s">
        <v>88</v>
      </c>
      <c r="AV478" s="15" t="s">
        <v>96</v>
      </c>
      <c r="AW478" s="15" t="s">
        <v>39</v>
      </c>
      <c r="AX478" s="15" t="s">
        <v>86</v>
      </c>
      <c r="AY478" s="261" t="s">
        <v>210</v>
      </c>
    </row>
    <row r="479" s="2" customFormat="1" ht="16.5" customHeight="1">
      <c r="A479" s="42"/>
      <c r="B479" s="43"/>
      <c r="C479" s="211" t="s">
        <v>589</v>
      </c>
      <c r="D479" s="211" t="s">
        <v>213</v>
      </c>
      <c r="E479" s="212" t="s">
        <v>590</v>
      </c>
      <c r="F479" s="213" t="s">
        <v>591</v>
      </c>
      <c r="G479" s="214" t="s">
        <v>112</v>
      </c>
      <c r="H479" s="215">
        <v>0.42599999999999999</v>
      </c>
      <c r="I479" s="216"/>
      <c r="J479" s="217">
        <f>ROUND(I479*H479,2)</f>
        <v>0</v>
      </c>
      <c r="K479" s="213" t="s">
        <v>217</v>
      </c>
      <c r="L479" s="48"/>
      <c r="M479" s="218" t="s">
        <v>32</v>
      </c>
      <c r="N479" s="219" t="s">
        <v>49</v>
      </c>
      <c r="O479" s="88"/>
      <c r="P479" s="220">
        <f>O479*H479</f>
        <v>0</v>
      </c>
      <c r="Q479" s="220">
        <v>0.04795</v>
      </c>
      <c r="R479" s="220">
        <f>Q479*H479</f>
        <v>0.020426699999999999</v>
      </c>
      <c r="S479" s="220">
        <v>0</v>
      </c>
      <c r="T479" s="221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2" t="s">
        <v>96</v>
      </c>
      <c r="AT479" s="222" t="s">
        <v>213</v>
      </c>
      <c r="AU479" s="222" t="s">
        <v>88</v>
      </c>
      <c r="AY479" s="20" t="s">
        <v>210</v>
      </c>
      <c r="BE479" s="223">
        <f>IF(N479="základní",J479,0)</f>
        <v>0</v>
      </c>
      <c r="BF479" s="223">
        <f>IF(N479="snížená",J479,0)</f>
        <v>0</v>
      </c>
      <c r="BG479" s="223">
        <f>IF(N479="zákl. přenesená",J479,0)</f>
        <v>0</v>
      </c>
      <c r="BH479" s="223">
        <f>IF(N479="sníž. přenesená",J479,0)</f>
        <v>0</v>
      </c>
      <c r="BI479" s="223">
        <f>IF(N479="nulová",J479,0)</f>
        <v>0</v>
      </c>
      <c r="BJ479" s="20" t="s">
        <v>86</v>
      </c>
      <c r="BK479" s="223">
        <f>ROUND(I479*H479,2)</f>
        <v>0</v>
      </c>
      <c r="BL479" s="20" t="s">
        <v>96</v>
      </c>
      <c r="BM479" s="222" t="s">
        <v>592</v>
      </c>
    </row>
    <row r="480" s="2" customFormat="1">
      <c r="A480" s="42"/>
      <c r="B480" s="43"/>
      <c r="C480" s="44"/>
      <c r="D480" s="224" t="s">
        <v>219</v>
      </c>
      <c r="E480" s="44"/>
      <c r="F480" s="225" t="s">
        <v>593</v>
      </c>
      <c r="G480" s="44"/>
      <c r="H480" s="44"/>
      <c r="I480" s="226"/>
      <c r="J480" s="44"/>
      <c r="K480" s="44"/>
      <c r="L480" s="48"/>
      <c r="M480" s="227"/>
      <c r="N480" s="228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219</v>
      </c>
      <c r="AU480" s="20" t="s">
        <v>88</v>
      </c>
    </row>
    <row r="481" s="13" customFormat="1">
      <c r="A481" s="13"/>
      <c r="B481" s="229"/>
      <c r="C481" s="230"/>
      <c r="D481" s="231" t="s">
        <v>221</v>
      </c>
      <c r="E481" s="232" t="s">
        <v>32</v>
      </c>
      <c r="F481" s="233" t="s">
        <v>380</v>
      </c>
      <c r="G481" s="230"/>
      <c r="H481" s="232" t="s">
        <v>32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221</v>
      </c>
      <c r="AU481" s="239" t="s">
        <v>88</v>
      </c>
      <c r="AV481" s="13" t="s">
        <v>86</v>
      </c>
      <c r="AW481" s="13" t="s">
        <v>39</v>
      </c>
      <c r="AX481" s="13" t="s">
        <v>78</v>
      </c>
      <c r="AY481" s="239" t="s">
        <v>210</v>
      </c>
    </row>
    <row r="482" s="13" customFormat="1">
      <c r="A482" s="13"/>
      <c r="B482" s="229"/>
      <c r="C482" s="230"/>
      <c r="D482" s="231" t="s">
        <v>221</v>
      </c>
      <c r="E482" s="232" t="s">
        <v>32</v>
      </c>
      <c r="F482" s="233" t="s">
        <v>594</v>
      </c>
      <c r="G482" s="230"/>
      <c r="H482" s="232" t="s">
        <v>32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221</v>
      </c>
      <c r="AU482" s="239" t="s">
        <v>88</v>
      </c>
      <c r="AV482" s="13" t="s">
        <v>86</v>
      </c>
      <c r="AW482" s="13" t="s">
        <v>39</v>
      </c>
      <c r="AX482" s="13" t="s">
        <v>78</v>
      </c>
      <c r="AY482" s="239" t="s">
        <v>210</v>
      </c>
    </row>
    <row r="483" s="13" customFormat="1">
      <c r="A483" s="13"/>
      <c r="B483" s="229"/>
      <c r="C483" s="230"/>
      <c r="D483" s="231" t="s">
        <v>221</v>
      </c>
      <c r="E483" s="232" t="s">
        <v>32</v>
      </c>
      <c r="F483" s="233" t="s">
        <v>595</v>
      </c>
      <c r="G483" s="230"/>
      <c r="H483" s="232" t="s">
        <v>32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221</v>
      </c>
      <c r="AU483" s="239" t="s">
        <v>88</v>
      </c>
      <c r="AV483" s="13" t="s">
        <v>86</v>
      </c>
      <c r="AW483" s="13" t="s">
        <v>39</v>
      </c>
      <c r="AX483" s="13" t="s">
        <v>78</v>
      </c>
      <c r="AY483" s="239" t="s">
        <v>210</v>
      </c>
    </row>
    <row r="484" s="14" customFormat="1">
      <c r="A484" s="14"/>
      <c r="B484" s="240"/>
      <c r="C484" s="241"/>
      <c r="D484" s="231" t="s">
        <v>221</v>
      </c>
      <c r="E484" s="242" t="s">
        <v>32</v>
      </c>
      <c r="F484" s="243" t="s">
        <v>596</v>
      </c>
      <c r="G484" s="241"/>
      <c r="H484" s="244">
        <v>0.42599999999999999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221</v>
      </c>
      <c r="AU484" s="250" t="s">
        <v>88</v>
      </c>
      <c r="AV484" s="14" t="s">
        <v>88</v>
      </c>
      <c r="AW484" s="14" t="s">
        <v>39</v>
      </c>
      <c r="AX484" s="14" t="s">
        <v>78</v>
      </c>
      <c r="AY484" s="250" t="s">
        <v>210</v>
      </c>
    </row>
    <row r="485" s="15" customFormat="1">
      <c r="A485" s="15"/>
      <c r="B485" s="251"/>
      <c r="C485" s="252"/>
      <c r="D485" s="231" t="s">
        <v>221</v>
      </c>
      <c r="E485" s="253" t="s">
        <v>32</v>
      </c>
      <c r="F485" s="254" t="s">
        <v>224</v>
      </c>
      <c r="G485" s="252"/>
      <c r="H485" s="255">
        <v>0.42599999999999999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1" t="s">
        <v>221</v>
      </c>
      <c r="AU485" s="261" t="s">
        <v>88</v>
      </c>
      <c r="AV485" s="15" t="s">
        <v>96</v>
      </c>
      <c r="AW485" s="15" t="s">
        <v>39</v>
      </c>
      <c r="AX485" s="15" t="s">
        <v>86</v>
      </c>
      <c r="AY485" s="261" t="s">
        <v>210</v>
      </c>
    </row>
    <row r="486" s="2" customFormat="1" ht="16.5" customHeight="1">
      <c r="A486" s="42"/>
      <c r="B486" s="43"/>
      <c r="C486" s="211" t="s">
        <v>597</v>
      </c>
      <c r="D486" s="211" t="s">
        <v>213</v>
      </c>
      <c r="E486" s="212" t="s">
        <v>598</v>
      </c>
      <c r="F486" s="213" t="s">
        <v>599</v>
      </c>
      <c r="G486" s="214" t="s">
        <v>112</v>
      </c>
      <c r="H486" s="215">
        <v>1.5620000000000001</v>
      </c>
      <c r="I486" s="216"/>
      <c r="J486" s="217">
        <f>ROUND(I486*H486,2)</f>
        <v>0</v>
      </c>
      <c r="K486" s="213" t="s">
        <v>217</v>
      </c>
      <c r="L486" s="48"/>
      <c r="M486" s="218" t="s">
        <v>32</v>
      </c>
      <c r="N486" s="219" t="s">
        <v>49</v>
      </c>
      <c r="O486" s="88"/>
      <c r="P486" s="220">
        <f>O486*H486</f>
        <v>0</v>
      </c>
      <c r="Q486" s="220">
        <v>0.11576</v>
      </c>
      <c r="R486" s="220">
        <f>Q486*H486</f>
        <v>0.18081712</v>
      </c>
      <c r="S486" s="220">
        <v>0</v>
      </c>
      <c r="T486" s="221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2" t="s">
        <v>96</v>
      </c>
      <c r="AT486" s="222" t="s">
        <v>213</v>
      </c>
      <c r="AU486" s="222" t="s">
        <v>88</v>
      </c>
      <c r="AY486" s="20" t="s">
        <v>210</v>
      </c>
      <c r="BE486" s="223">
        <f>IF(N486="základní",J486,0)</f>
        <v>0</v>
      </c>
      <c r="BF486" s="223">
        <f>IF(N486="snížená",J486,0)</f>
        <v>0</v>
      </c>
      <c r="BG486" s="223">
        <f>IF(N486="zákl. přenesená",J486,0)</f>
        <v>0</v>
      </c>
      <c r="BH486" s="223">
        <f>IF(N486="sníž. přenesená",J486,0)</f>
        <v>0</v>
      </c>
      <c r="BI486" s="223">
        <f>IF(N486="nulová",J486,0)</f>
        <v>0</v>
      </c>
      <c r="BJ486" s="20" t="s">
        <v>86</v>
      </c>
      <c r="BK486" s="223">
        <f>ROUND(I486*H486,2)</f>
        <v>0</v>
      </c>
      <c r="BL486" s="20" t="s">
        <v>96</v>
      </c>
      <c r="BM486" s="222" t="s">
        <v>600</v>
      </c>
    </row>
    <row r="487" s="2" customFormat="1">
      <c r="A487" s="42"/>
      <c r="B487" s="43"/>
      <c r="C487" s="44"/>
      <c r="D487" s="224" t="s">
        <v>219</v>
      </c>
      <c r="E487" s="44"/>
      <c r="F487" s="225" t="s">
        <v>601</v>
      </c>
      <c r="G487" s="44"/>
      <c r="H487" s="44"/>
      <c r="I487" s="226"/>
      <c r="J487" s="44"/>
      <c r="K487" s="44"/>
      <c r="L487" s="48"/>
      <c r="M487" s="227"/>
      <c r="N487" s="228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219</v>
      </c>
      <c r="AU487" s="20" t="s">
        <v>88</v>
      </c>
    </row>
    <row r="488" s="13" customFormat="1">
      <c r="A488" s="13"/>
      <c r="B488" s="229"/>
      <c r="C488" s="230"/>
      <c r="D488" s="231" t="s">
        <v>221</v>
      </c>
      <c r="E488" s="232" t="s">
        <v>32</v>
      </c>
      <c r="F488" s="233" t="s">
        <v>380</v>
      </c>
      <c r="G488" s="230"/>
      <c r="H488" s="232" t="s">
        <v>32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221</v>
      </c>
      <c r="AU488" s="239" t="s">
        <v>88</v>
      </c>
      <c r="AV488" s="13" t="s">
        <v>86</v>
      </c>
      <c r="AW488" s="13" t="s">
        <v>39</v>
      </c>
      <c r="AX488" s="13" t="s">
        <v>78</v>
      </c>
      <c r="AY488" s="239" t="s">
        <v>210</v>
      </c>
    </row>
    <row r="489" s="13" customFormat="1">
      <c r="A489" s="13"/>
      <c r="B489" s="229"/>
      <c r="C489" s="230"/>
      <c r="D489" s="231" t="s">
        <v>221</v>
      </c>
      <c r="E489" s="232" t="s">
        <v>32</v>
      </c>
      <c r="F489" s="233" t="s">
        <v>594</v>
      </c>
      <c r="G489" s="230"/>
      <c r="H489" s="232" t="s">
        <v>32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221</v>
      </c>
      <c r="AU489" s="239" t="s">
        <v>88</v>
      </c>
      <c r="AV489" s="13" t="s">
        <v>86</v>
      </c>
      <c r="AW489" s="13" t="s">
        <v>39</v>
      </c>
      <c r="AX489" s="13" t="s">
        <v>78</v>
      </c>
      <c r="AY489" s="239" t="s">
        <v>210</v>
      </c>
    </row>
    <row r="490" s="13" customFormat="1">
      <c r="A490" s="13"/>
      <c r="B490" s="229"/>
      <c r="C490" s="230"/>
      <c r="D490" s="231" t="s">
        <v>221</v>
      </c>
      <c r="E490" s="232" t="s">
        <v>32</v>
      </c>
      <c r="F490" s="233" t="s">
        <v>595</v>
      </c>
      <c r="G490" s="230"/>
      <c r="H490" s="232" t="s">
        <v>32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221</v>
      </c>
      <c r="AU490" s="239" t="s">
        <v>88</v>
      </c>
      <c r="AV490" s="13" t="s">
        <v>86</v>
      </c>
      <c r="AW490" s="13" t="s">
        <v>39</v>
      </c>
      <c r="AX490" s="13" t="s">
        <v>78</v>
      </c>
      <c r="AY490" s="239" t="s">
        <v>210</v>
      </c>
    </row>
    <row r="491" s="14" customFormat="1">
      <c r="A491" s="14"/>
      <c r="B491" s="240"/>
      <c r="C491" s="241"/>
      <c r="D491" s="231" t="s">
        <v>221</v>
      </c>
      <c r="E491" s="242" t="s">
        <v>32</v>
      </c>
      <c r="F491" s="243" t="s">
        <v>602</v>
      </c>
      <c r="G491" s="241"/>
      <c r="H491" s="244">
        <v>1.5620000000000001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0" t="s">
        <v>221</v>
      </c>
      <c r="AU491" s="250" t="s">
        <v>88</v>
      </c>
      <c r="AV491" s="14" t="s">
        <v>88</v>
      </c>
      <c r="AW491" s="14" t="s">
        <v>39</v>
      </c>
      <c r="AX491" s="14" t="s">
        <v>78</v>
      </c>
      <c r="AY491" s="250" t="s">
        <v>210</v>
      </c>
    </row>
    <row r="492" s="15" customFormat="1">
      <c r="A492" s="15"/>
      <c r="B492" s="251"/>
      <c r="C492" s="252"/>
      <c r="D492" s="231" t="s">
        <v>221</v>
      </c>
      <c r="E492" s="253" t="s">
        <v>32</v>
      </c>
      <c r="F492" s="254" t="s">
        <v>224</v>
      </c>
      <c r="G492" s="252"/>
      <c r="H492" s="255">
        <v>1.5620000000000001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1" t="s">
        <v>221</v>
      </c>
      <c r="AU492" s="261" t="s">
        <v>88</v>
      </c>
      <c r="AV492" s="15" t="s">
        <v>96</v>
      </c>
      <c r="AW492" s="15" t="s">
        <v>39</v>
      </c>
      <c r="AX492" s="15" t="s">
        <v>86</v>
      </c>
      <c r="AY492" s="261" t="s">
        <v>210</v>
      </c>
    </row>
    <row r="493" s="2" customFormat="1" ht="24.15" customHeight="1">
      <c r="A493" s="42"/>
      <c r="B493" s="43"/>
      <c r="C493" s="211" t="s">
        <v>603</v>
      </c>
      <c r="D493" s="211" t="s">
        <v>213</v>
      </c>
      <c r="E493" s="212" t="s">
        <v>604</v>
      </c>
      <c r="F493" s="213" t="s">
        <v>605</v>
      </c>
      <c r="G493" s="214" t="s">
        <v>525</v>
      </c>
      <c r="H493" s="215">
        <v>2</v>
      </c>
      <c r="I493" s="216"/>
      <c r="J493" s="217">
        <f>ROUND(I493*H493,2)</f>
        <v>0</v>
      </c>
      <c r="K493" s="213" t="s">
        <v>217</v>
      </c>
      <c r="L493" s="48"/>
      <c r="M493" s="218" t="s">
        <v>32</v>
      </c>
      <c r="N493" s="219" t="s">
        <v>49</v>
      </c>
      <c r="O493" s="88"/>
      <c r="P493" s="220">
        <f>O493*H493</f>
        <v>0</v>
      </c>
      <c r="Q493" s="220">
        <v>0.046940000000000003</v>
      </c>
      <c r="R493" s="220">
        <f>Q493*H493</f>
        <v>0.093880000000000005</v>
      </c>
      <c r="S493" s="220">
        <v>0</v>
      </c>
      <c r="T493" s="221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2" t="s">
        <v>96</v>
      </c>
      <c r="AT493" s="222" t="s">
        <v>213</v>
      </c>
      <c r="AU493" s="222" t="s">
        <v>88</v>
      </c>
      <c r="AY493" s="20" t="s">
        <v>210</v>
      </c>
      <c r="BE493" s="223">
        <f>IF(N493="základní",J493,0)</f>
        <v>0</v>
      </c>
      <c r="BF493" s="223">
        <f>IF(N493="snížená",J493,0)</f>
        <v>0</v>
      </c>
      <c r="BG493" s="223">
        <f>IF(N493="zákl. přenesená",J493,0)</f>
        <v>0</v>
      </c>
      <c r="BH493" s="223">
        <f>IF(N493="sníž. přenesená",J493,0)</f>
        <v>0</v>
      </c>
      <c r="BI493" s="223">
        <f>IF(N493="nulová",J493,0)</f>
        <v>0</v>
      </c>
      <c r="BJ493" s="20" t="s">
        <v>86</v>
      </c>
      <c r="BK493" s="223">
        <f>ROUND(I493*H493,2)</f>
        <v>0</v>
      </c>
      <c r="BL493" s="20" t="s">
        <v>96</v>
      </c>
      <c r="BM493" s="222" t="s">
        <v>606</v>
      </c>
    </row>
    <row r="494" s="2" customFormat="1">
      <c r="A494" s="42"/>
      <c r="B494" s="43"/>
      <c r="C494" s="44"/>
      <c r="D494" s="224" t="s">
        <v>219</v>
      </c>
      <c r="E494" s="44"/>
      <c r="F494" s="225" t="s">
        <v>607</v>
      </c>
      <c r="G494" s="44"/>
      <c r="H494" s="44"/>
      <c r="I494" s="226"/>
      <c r="J494" s="44"/>
      <c r="K494" s="44"/>
      <c r="L494" s="48"/>
      <c r="M494" s="227"/>
      <c r="N494" s="228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219</v>
      </c>
      <c r="AU494" s="20" t="s">
        <v>88</v>
      </c>
    </row>
    <row r="495" s="13" customFormat="1">
      <c r="A495" s="13"/>
      <c r="B495" s="229"/>
      <c r="C495" s="230"/>
      <c r="D495" s="231" t="s">
        <v>221</v>
      </c>
      <c r="E495" s="232" t="s">
        <v>32</v>
      </c>
      <c r="F495" s="233" t="s">
        <v>608</v>
      </c>
      <c r="G495" s="230"/>
      <c r="H495" s="232" t="s">
        <v>32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9" t="s">
        <v>221</v>
      </c>
      <c r="AU495" s="239" t="s">
        <v>88</v>
      </c>
      <c r="AV495" s="13" t="s">
        <v>86</v>
      </c>
      <c r="AW495" s="13" t="s">
        <v>39</v>
      </c>
      <c r="AX495" s="13" t="s">
        <v>78</v>
      </c>
      <c r="AY495" s="239" t="s">
        <v>210</v>
      </c>
    </row>
    <row r="496" s="14" customFormat="1">
      <c r="A496" s="14"/>
      <c r="B496" s="240"/>
      <c r="C496" s="241"/>
      <c r="D496" s="231" t="s">
        <v>221</v>
      </c>
      <c r="E496" s="242" t="s">
        <v>32</v>
      </c>
      <c r="F496" s="243" t="s">
        <v>609</v>
      </c>
      <c r="G496" s="241"/>
      <c r="H496" s="244">
        <v>2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221</v>
      </c>
      <c r="AU496" s="250" t="s">
        <v>88</v>
      </c>
      <c r="AV496" s="14" t="s">
        <v>88</v>
      </c>
      <c r="AW496" s="14" t="s">
        <v>39</v>
      </c>
      <c r="AX496" s="14" t="s">
        <v>78</v>
      </c>
      <c r="AY496" s="250" t="s">
        <v>210</v>
      </c>
    </row>
    <row r="497" s="15" customFormat="1">
      <c r="A497" s="15"/>
      <c r="B497" s="251"/>
      <c r="C497" s="252"/>
      <c r="D497" s="231" t="s">
        <v>221</v>
      </c>
      <c r="E497" s="253" t="s">
        <v>32</v>
      </c>
      <c r="F497" s="254" t="s">
        <v>224</v>
      </c>
      <c r="G497" s="252"/>
      <c r="H497" s="255">
        <v>2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1" t="s">
        <v>221</v>
      </c>
      <c r="AU497" s="261" t="s">
        <v>88</v>
      </c>
      <c r="AV497" s="15" t="s">
        <v>96</v>
      </c>
      <c r="AW497" s="15" t="s">
        <v>39</v>
      </c>
      <c r="AX497" s="15" t="s">
        <v>86</v>
      </c>
      <c r="AY497" s="261" t="s">
        <v>210</v>
      </c>
    </row>
    <row r="498" s="12" customFormat="1" ht="22.8" customHeight="1">
      <c r="A498" s="12"/>
      <c r="B498" s="195"/>
      <c r="C498" s="196"/>
      <c r="D498" s="197" t="s">
        <v>77</v>
      </c>
      <c r="E498" s="209" t="s">
        <v>556</v>
      </c>
      <c r="F498" s="209" t="s">
        <v>610</v>
      </c>
      <c r="G498" s="196"/>
      <c r="H498" s="196"/>
      <c r="I498" s="199"/>
      <c r="J498" s="210">
        <f>BK498</f>
        <v>0</v>
      </c>
      <c r="K498" s="196"/>
      <c r="L498" s="201"/>
      <c r="M498" s="202"/>
      <c r="N498" s="203"/>
      <c r="O498" s="203"/>
      <c r="P498" s="204">
        <f>SUM(P499:P587)</f>
        <v>0</v>
      </c>
      <c r="Q498" s="203"/>
      <c r="R498" s="204">
        <f>SUM(R499:R587)</f>
        <v>8.2269905000000012</v>
      </c>
      <c r="S498" s="203"/>
      <c r="T498" s="205">
        <f>SUM(T499:T587)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6" t="s">
        <v>86</v>
      </c>
      <c r="AT498" s="207" t="s">
        <v>77</v>
      </c>
      <c r="AU498" s="207" t="s">
        <v>86</v>
      </c>
      <c r="AY498" s="206" t="s">
        <v>210</v>
      </c>
      <c r="BK498" s="208">
        <f>SUM(BK499:BK587)</f>
        <v>0</v>
      </c>
    </row>
    <row r="499" s="2" customFormat="1" ht="24.15" customHeight="1">
      <c r="A499" s="42"/>
      <c r="B499" s="43"/>
      <c r="C499" s="211" t="s">
        <v>29</v>
      </c>
      <c r="D499" s="211" t="s">
        <v>213</v>
      </c>
      <c r="E499" s="212" t="s">
        <v>611</v>
      </c>
      <c r="F499" s="213" t="s">
        <v>612</v>
      </c>
      <c r="G499" s="214" t="s">
        <v>112</v>
      </c>
      <c r="H499" s="215">
        <v>1.526</v>
      </c>
      <c r="I499" s="216"/>
      <c r="J499" s="217">
        <f>ROUND(I499*H499,2)</f>
        <v>0</v>
      </c>
      <c r="K499" s="213" t="s">
        <v>217</v>
      </c>
      <c r="L499" s="48"/>
      <c r="M499" s="218" t="s">
        <v>32</v>
      </c>
      <c r="N499" s="219" t="s">
        <v>49</v>
      </c>
      <c r="O499" s="88"/>
      <c r="P499" s="220">
        <f>O499*H499</f>
        <v>0</v>
      </c>
      <c r="Q499" s="220">
        <v>0.1094</v>
      </c>
      <c r="R499" s="220">
        <f>Q499*H499</f>
        <v>0.16694439999999999</v>
      </c>
      <c r="S499" s="220">
        <v>0</v>
      </c>
      <c r="T499" s="221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2" t="s">
        <v>96</v>
      </c>
      <c r="AT499" s="222" t="s">
        <v>213</v>
      </c>
      <c r="AU499" s="222" t="s">
        <v>88</v>
      </c>
      <c r="AY499" s="20" t="s">
        <v>210</v>
      </c>
      <c r="BE499" s="223">
        <f>IF(N499="základní",J499,0)</f>
        <v>0</v>
      </c>
      <c r="BF499" s="223">
        <f>IF(N499="snížená",J499,0)</f>
        <v>0</v>
      </c>
      <c r="BG499" s="223">
        <f>IF(N499="zákl. přenesená",J499,0)</f>
        <v>0</v>
      </c>
      <c r="BH499" s="223">
        <f>IF(N499="sníž. přenesená",J499,0)</f>
        <v>0</v>
      </c>
      <c r="BI499" s="223">
        <f>IF(N499="nulová",J499,0)</f>
        <v>0</v>
      </c>
      <c r="BJ499" s="20" t="s">
        <v>86</v>
      </c>
      <c r="BK499" s="223">
        <f>ROUND(I499*H499,2)</f>
        <v>0</v>
      </c>
      <c r="BL499" s="20" t="s">
        <v>96</v>
      </c>
      <c r="BM499" s="222" t="s">
        <v>613</v>
      </c>
    </row>
    <row r="500" s="2" customFormat="1">
      <c r="A500" s="42"/>
      <c r="B500" s="43"/>
      <c r="C500" s="44"/>
      <c r="D500" s="224" t="s">
        <v>219</v>
      </c>
      <c r="E500" s="44"/>
      <c r="F500" s="225" t="s">
        <v>614</v>
      </c>
      <c r="G500" s="44"/>
      <c r="H500" s="44"/>
      <c r="I500" s="226"/>
      <c r="J500" s="44"/>
      <c r="K500" s="44"/>
      <c r="L500" s="48"/>
      <c r="M500" s="227"/>
      <c r="N500" s="228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219</v>
      </c>
      <c r="AU500" s="20" t="s">
        <v>88</v>
      </c>
    </row>
    <row r="501" s="13" customFormat="1">
      <c r="A501" s="13"/>
      <c r="B501" s="229"/>
      <c r="C501" s="230"/>
      <c r="D501" s="231" t="s">
        <v>221</v>
      </c>
      <c r="E501" s="232" t="s">
        <v>32</v>
      </c>
      <c r="F501" s="233" t="s">
        <v>615</v>
      </c>
      <c r="G501" s="230"/>
      <c r="H501" s="232" t="s">
        <v>32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221</v>
      </c>
      <c r="AU501" s="239" t="s">
        <v>88</v>
      </c>
      <c r="AV501" s="13" t="s">
        <v>86</v>
      </c>
      <c r="AW501" s="13" t="s">
        <v>39</v>
      </c>
      <c r="AX501" s="13" t="s">
        <v>78</v>
      </c>
      <c r="AY501" s="239" t="s">
        <v>210</v>
      </c>
    </row>
    <row r="502" s="14" customFormat="1">
      <c r="A502" s="14"/>
      <c r="B502" s="240"/>
      <c r="C502" s="241"/>
      <c r="D502" s="231" t="s">
        <v>221</v>
      </c>
      <c r="E502" s="242" t="s">
        <v>32</v>
      </c>
      <c r="F502" s="243" t="s">
        <v>616</v>
      </c>
      <c r="G502" s="241"/>
      <c r="H502" s="244">
        <v>1.526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221</v>
      </c>
      <c r="AU502" s="250" t="s">
        <v>88</v>
      </c>
      <c r="AV502" s="14" t="s">
        <v>88</v>
      </c>
      <c r="AW502" s="14" t="s">
        <v>39</v>
      </c>
      <c r="AX502" s="14" t="s">
        <v>78</v>
      </c>
      <c r="AY502" s="250" t="s">
        <v>210</v>
      </c>
    </row>
    <row r="503" s="15" customFormat="1">
      <c r="A503" s="15"/>
      <c r="B503" s="251"/>
      <c r="C503" s="252"/>
      <c r="D503" s="231" t="s">
        <v>221</v>
      </c>
      <c r="E503" s="253" t="s">
        <v>32</v>
      </c>
      <c r="F503" s="254" t="s">
        <v>224</v>
      </c>
      <c r="G503" s="252"/>
      <c r="H503" s="255">
        <v>1.526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1" t="s">
        <v>221</v>
      </c>
      <c r="AU503" s="261" t="s">
        <v>88</v>
      </c>
      <c r="AV503" s="15" t="s">
        <v>96</v>
      </c>
      <c r="AW503" s="15" t="s">
        <v>39</v>
      </c>
      <c r="AX503" s="15" t="s">
        <v>86</v>
      </c>
      <c r="AY503" s="261" t="s">
        <v>210</v>
      </c>
    </row>
    <row r="504" s="2" customFormat="1" ht="24.15" customHeight="1">
      <c r="A504" s="42"/>
      <c r="B504" s="43"/>
      <c r="C504" s="211" t="s">
        <v>617</v>
      </c>
      <c r="D504" s="211" t="s">
        <v>213</v>
      </c>
      <c r="E504" s="212" t="s">
        <v>618</v>
      </c>
      <c r="F504" s="213" t="s">
        <v>619</v>
      </c>
      <c r="G504" s="214" t="s">
        <v>112</v>
      </c>
      <c r="H504" s="215">
        <v>33.575000000000003</v>
      </c>
      <c r="I504" s="216"/>
      <c r="J504" s="217">
        <f>ROUND(I504*H504,2)</f>
        <v>0</v>
      </c>
      <c r="K504" s="213" t="s">
        <v>217</v>
      </c>
      <c r="L504" s="48"/>
      <c r="M504" s="218" t="s">
        <v>32</v>
      </c>
      <c r="N504" s="219" t="s">
        <v>49</v>
      </c>
      <c r="O504" s="88"/>
      <c r="P504" s="220">
        <f>O504*H504</f>
        <v>0</v>
      </c>
      <c r="Q504" s="220">
        <v>0.065280000000000005</v>
      </c>
      <c r="R504" s="220">
        <f>Q504*H504</f>
        <v>2.1917760000000004</v>
      </c>
      <c r="S504" s="220">
        <v>0</v>
      </c>
      <c r="T504" s="221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2" t="s">
        <v>96</v>
      </c>
      <c r="AT504" s="222" t="s">
        <v>213</v>
      </c>
      <c r="AU504" s="222" t="s">
        <v>88</v>
      </c>
      <c r="AY504" s="20" t="s">
        <v>210</v>
      </c>
      <c r="BE504" s="223">
        <f>IF(N504="základní",J504,0)</f>
        <v>0</v>
      </c>
      <c r="BF504" s="223">
        <f>IF(N504="snížená",J504,0)</f>
        <v>0</v>
      </c>
      <c r="BG504" s="223">
        <f>IF(N504="zákl. přenesená",J504,0)</f>
        <v>0</v>
      </c>
      <c r="BH504" s="223">
        <f>IF(N504="sníž. přenesená",J504,0)</f>
        <v>0</v>
      </c>
      <c r="BI504" s="223">
        <f>IF(N504="nulová",J504,0)</f>
        <v>0</v>
      </c>
      <c r="BJ504" s="20" t="s">
        <v>86</v>
      </c>
      <c r="BK504" s="223">
        <f>ROUND(I504*H504,2)</f>
        <v>0</v>
      </c>
      <c r="BL504" s="20" t="s">
        <v>96</v>
      </c>
      <c r="BM504" s="222" t="s">
        <v>620</v>
      </c>
    </row>
    <row r="505" s="2" customFormat="1">
      <c r="A505" s="42"/>
      <c r="B505" s="43"/>
      <c r="C505" s="44"/>
      <c r="D505" s="224" t="s">
        <v>219</v>
      </c>
      <c r="E505" s="44"/>
      <c r="F505" s="225" t="s">
        <v>621</v>
      </c>
      <c r="G505" s="44"/>
      <c r="H505" s="44"/>
      <c r="I505" s="226"/>
      <c r="J505" s="44"/>
      <c r="K505" s="44"/>
      <c r="L505" s="48"/>
      <c r="M505" s="227"/>
      <c r="N505" s="228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219</v>
      </c>
      <c r="AU505" s="20" t="s">
        <v>88</v>
      </c>
    </row>
    <row r="506" s="13" customFormat="1">
      <c r="A506" s="13"/>
      <c r="B506" s="229"/>
      <c r="C506" s="230"/>
      <c r="D506" s="231" t="s">
        <v>221</v>
      </c>
      <c r="E506" s="232" t="s">
        <v>32</v>
      </c>
      <c r="F506" s="233" t="s">
        <v>622</v>
      </c>
      <c r="G506" s="230"/>
      <c r="H506" s="232" t="s">
        <v>32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221</v>
      </c>
      <c r="AU506" s="239" t="s">
        <v>88</v>
      </c>
      <c r="AV506" s="13" t="s">
        <v>86</v>
      </c>
      <c r="AW506" s="13" t="s">
        <v>39</v>
      </c>
      <c r="AX506" s="13" t="s">
        <v>78</v>
      </c>
      <c r="AY506" s="239" t="s">
        <v>210</v>
      </c>
    </row>
    <row r="507" s="13" customFormat="1">
      <c r="A507" s="13"/>
      <c r="B507" s="229"/>
      <c r="C507" s="230"/>
      <c r="D507" s="231" t="s">
        <v>221</v>
      </c>
      <c r="E507" s="232" t="s">
        <v>32</v>
      </c>
      <c r="F507" s="233" t="s">
        <v>623</v>
      </c>
      <c r="G507" s="230"/>
      <c r="H507" s="232" t="s">
        <v>32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9" t="s">
        <v>221</v>
      </c>
      <c r="AU507" s="239" t="s">
        <v>88</v>
      </c>
      <c r="AV507" s="13" t="s">
        <v>86</v>
      </c>
      <c r="AW507" s="13" t="s">
        <v>39</v>
      </c>
      <c r="AX507" s="13" t="s">
        <v>78</v>
      </c>
      <c r="AY507" s="239" t="s">
        <v>210</v>
      </c>
    </row>
    <row r="508" s="14" customFormat="1">
      <c r="A508" s="14"/>
      <c r="B508" s="240"/>
      <c r="C508" s="241"/>
      <c r="D508" s="231" t="s">
        <v>221</v>
      </c>
      <c r="E508" s="242" t="s">
        <v>32</v>
      </c>
      <c r="F508" s="243" t="s">
        <v>624</v>
      </c>
      <c r="G508" s="241"/>
      <c r="H508" s="244">
        <v>2.7709999999999999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0" t="s">
        <v>221</v>
      </c>
      <c r="AU508" s="250" t="s">
        <v>88</v>
      </c>
      <c r="AV508" s="14" t="s">
        <v>88</v>
      </c>
      <c r="AW508" s="14" t="s">
        <v>39</v>
      </c>
      <c r="AX508" s="14" t="s">
        <v>78</v>
      </c>
      <c r="AY508" s="250" t="s">
        <v>210</v>
      </c>
    </row>
    <row r="509" s="13" customFormat="1">
      <c r="A509" s="13"/>
      <c r="B509" s="229"/>
      <c r="C509" s="230"/>
      <c r="D509" s="231" t="s">
        <v>221</v>
      </c>
      <c r="E509" s="232" t="s">
        <v>32</v>
      </c>
      <c r="F509" s="233" t="s">
        <v>625</v>
      </c>
      <c r="G509" s="230"/>
      <c r="H509" s="232" t="s">
        <v>32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221</v>
      </c>
      <c r="AU509" s="239" t="s">
        <v>88</v>
      </c>
      <c r="AV509" s="13" t="s">
        <v>86</v>
      </c>
      <c r="AW509" s="13" t="s">
        <v>39</v>
      </c>
      <c r="AX509" s="13" t="s">
        <v>78</v>
      </c>
      <c r="AY509" s="239" t="s">
        <v>210</v>
      </c>
    </row>
    <row r="510" s="14" customFormat="1">
      <c r="A510" s="14"/>
      <c r="B510" s="240"/>
      <c r="C510" s="241"/>
      <c r="D510" s="231" t="s">
        <v>221</v>
      </c>
      <c r="E510" s="242" t="s">
        <v>32</v>
      </c>
      <c r="F510" s="243" t="s">
        <v>626</v>
      </c>
      <c r="G510" s="241"/>
      <c r="H510" s="244">
        <v>13.571999999999999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221</v>
      </c>
      <c r="AU510" s="250" t="s">
        <v>88</v>
      </c>
      <c r="AV510" s="14" t="s">
        <v>88</v>
      </c>
      <c r="AW510" s="14" t="s">
        <v>39</v>
      </c>
      <c r="AX510" s="14" t="s">
        <v>78</v>
      </c>
      <c r="AY510" s="250" t="s">
        <v>210</v>
      </c>
    </row>
    <row r="511" s="13" customFormat="1">
      <c r="A511" s="13"/>
      <c r="B511" s="229"/>
      <c r="C511" s="230"/>
      <c r="D511" s="231" t="s">
        <v>221</v>
      </c>
      <c r="E511" s="232" t="s">
        <v>32</v>
      </c>
      <c r="F511" s="233" t="s">
        <v>627</v>
      </c>
      <c r="G511" s="230"/>
      <c r="H511" s="232" t="s">
        <v>32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9" t="s">
        <v>221</v>
      </c>
      <c r="AU511" s="239" t="s">
        <v>88</v>
      </c>
      <c r="AV511" s="13" t="s">
        <v>86</v>
      </c>
      <c r="AW511" s="13" t="s">
        <v>39</v>
      </c>
      <c r="AX511" s="13" t="s">
        <v>78</v>
      </c>
      <c r="AY511" s="239" t="s">
        <v>210</v>
      </c>
    </row>
    <row r="512" s="14" customFormat="1">
      <c r="A512" s="14"/>
      <c r="B512" s="240"/>
      <c r="C512" s="241"/>
      <c r="D512" s="231" t="s">
        <v>221</v>
      </c>
      <c r="E512" s="242" t="s">
        <v>32</v>
      </c>
      <c r="F512" s="243" t="s">
        <v>628</v>
      </c>
      <c r="G512" s="241"/>
      <c r="H512" s="244">
        <v>5.3499999999999996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221</v>
      </c>
      <c r="AU512" s="250" t="s">
        <v>88</v>
      </c>
      <c r="AV512" s="14" t="s">
        <v>88</v>
      </c>
      <c r="AW512" s="14" t="s">
        <v>39</v>
      </c>
      <c r="AX512" s="14" t="s">
        <v>78</v>
      </c>
      <c r="AY512" s="250" t="s">
        <v>210</v>
      </c>
    </row>
    <row r="513" s="13" customFormat="1">
      <c r="A513" s="13"/>
      <c r="B513" s="229"/>
      <c r="C513" s="230"/>
      <c r="D513" s="231" t="s">
        <v>221</v>
      </c>
      <c r="E513" s="232" t="s">
        <v>32</v>
      </c>
      <c r="F513" s="233" t="s">
        <v>629</v>
      </c>
      <c r="G513" s="230"/>
      <c r="H513" s="232" t="s">
        <v>32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221</v>
      </c>
      <c r="AU513" s="239" t="s">
        <v>88</v>
      </c>
      <c r="AV513" s="13" t="s">
        <v>86</v>
      </c>
      <c r="AW513" s="13" t="s">
        <v>39</v>
      </c>
      <c r="AX513" s="13" t="s">
        <v>78</v>
      </c>
      <c r="AY513" s="239" t="s">
        <v>210</v>
      </c>
    </row>
    <row r="514" s="14" customFormat="1">
      <c r="A514" s="14"/>
      <c r="B514" s="240"/>
      <c r="C514" s="241"/>
      <c r="D514" s="231" t="s">
        <v>221</v>
      </c>
      <c r="E514" s="242" t="s">
        <v>32</v>
      </c>
      <c r="F514" s="243" t="s">
        <v>630</v>
      </c>
      <c r="G514" s="241"/>
      <c r="H514" s="244">
        <v>6.532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221</v>
      </c>
      <c r="AU514" s="250" t="s">
        <v>88</v>
      </c>
      <c r="AV514" s="14" t="s">
        <v>88</v>
      </c>
      <c r="AW514" s="14" t="s">
        <v>39</v>
      </c>
      <c r="AX514" s="14" t="s">
        <v>78</v>
      </c>
      <c r="AY514" s="250" t="s">
        <v>210</v>
      </c>
    </row>
    <row r="515" s="13" customFormat="1">
      <c r="A515" s="13"/>
      <c r="B515" s="229"/>
      <c r="C515" s="230"/>
      <c r="D515" s="231" t="s">
        <v>221</v>
      </c>
      <c r="E515" s="232" t="s">
        <v>32</v>
      </c>
      <c r="F515" s="233" t="s">
        <v>631</v>
      </c>
      <c r="G515" s="230"/>
      <c r="H515" s="232" t="s">
        <v>32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9" t="s">
        <v>221</v>
      </c>
      <c r="AU515" s="239" t="s">
        <v>88</v>
      </c>
      <c r="AV515" s="13" t="s">
        <v>86</v>
      </c>
      <c r="AW515" s="13" t="s">
        <v>39</v>
      </c>
      <c r="AX515" s="13" t="s">
        <v>78</v>
      </c>
      <c r="AY515" s="239" t="s">
        <v>210</v>
      </c>
    </row>
    <row r="516" s="14" customFormat="1">
      <c r="A516" s="14"/>
      <c r="B516" s="240"/>
      <c r="C516" s="241"/>
      <c r="D516" s="231" t="s">
        <v>221</v>
      </c>
      <c r="E516" s="242" t="s">
        <v>32</v>
      </c>
      <c r="F516" s="243" t="s">
        <v>628</v>
      </c>
      <c r="G516" s="241"/>
      <c r="H516" s="244">
        <v>5.3499999999999996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221</v>
      </c>
      <c r="AU516" s="250" t="s">
        <v>88</v>
      </c>
      <c r="AV516" s="14" t="s">
        <v>88</v>
      </c>
      <c r="AW516" s="14" t="s">
        <v>39</v>
      </c>
      <c r="AX516" s="14" t="s">
        <v>78</v>
      </c>
      <c r="AY516" s="250" t="s">
        <v>210</v>
      </c>
    </row>
    <row r="517" s="15" customFormat="1">
      <c r="A517" s="15"/>
      <c r="B517" s="251"/>
      <c r="C517" s="252"/>
      <c r="D517" s="231" t="s">
        <v>221</v>
      </c>
      <c r="E517" s="253" t="s">
        <v>32</v>
      </c>
      <c r="F517" s="254" t="s">
        <v>224</v>
      </c>
      <c r="G517" s="252"/>
      <c r="H517" s="255">
        <v>33.574999999999996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1" t="s">
        <v>221</v>
      </c>
      <c r="AU517" s="261" t="s">
        <v>88</v>
      </c>
      <c r="AV517" s="15" t="s">
        <v>96</v>
      </c>
      <c r="AW517" s="15" t="s">
        <v>39</v>
      </c>
      <c r="AX517" s="15" t="s">
        <v>86</v>
      </c>
      <c r="AY517" s="261" t="s">
        <v>210</v>
      </c>
    </row>
    <row r="518" s="2" customFormat="1" ht="24.15" customHeight="1">
      <c r="A518" s="42"/>
      <c r="B518" s="43"/>
      <c r="C518" s="211" t="s">
        <v>632</v>
      </c>
      <c r="D518" s="211" t="s">
        <v>213</v>
      </c>
      <c r="E518" s="212" t="s">
        <v>633</v>
      </c>
      <c r="F518" s="213" t="s">
        <v>634</v>
      </c>
      <c r="G518" s="214" t="s">
        <v>112</v>
      </c>
      <c r="H518" s="215">
        <v>53.289999999999999</v>
      </c>
      <c r="I518" s="216"/>
      <c r="J518" s="217">
        <f>ROUND(I518*H518,2)</f>
        <v>0</v>
      </c>
      <c r="K518" s="213" t="s">
        <v>217</v>
      </c>
      <c r="L518" s="48"/>
      <c r="M518" s="218" t="s">
        <v>32</v>
      </c>
      <c r="N518" s="219" t="s">
        <v>49</v>
      </c>
      <c r="O518" s="88"/>
      <c r="P518" s="220">
        <f>O518*H518</f>
        <v>0</v>
      </c>
      <c r="Q518" s="220">
        <v>0.10863</v>
      </c>
      <c r="R518" s="220">
        <f>Q518*H518</f>
        <v>5.7888926999999999</v>
      </c>
      <c r="S518" s="220">
        <v>0</v>
      </c>
      <c r="T518" s="221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22" t="s">
        <v>96</v>
      </c>
      <c r="AT518" s="222" t="s">
        <v>213</v>
      </c>
      <c r="AU518" s="222" t="s">
        <v>88</v>
      </c>
      <c r="AY518" s="20" t="s">
        <v>210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20" t="s">
        <v>86</v>
      </c>
      <c r="BK518" s="223">
        <f>ROUND(I518*H518,2)</f>
        <v>0</v>
      </c>
      <c r="BL518" s="20" t="s">
        <v>96</v>
      </c>
      <c r="BM518" s="222" t="s">
        <v>635</v>
      </c>
    </row>
    <row r="519" s="2" customFormat="1">
      <c r="A519" s="42"/>
      <c r="B519" s="43"/>
      <c r="C519" s="44"/>
      <c r="D519" s="224" t="s">
        <v>219</v>
      </c>
      <c r="E519" s="44"/>
      <c r="F519" s="225" t="s">
        <v>636</v>
      </c>
      <c r="G519" s="44"/>
      <c r="H519" s="44"/>
      <c r="I519" s="226"/>
      <c r="J519" s="44"/>
      <c r="K519" s="44"/>
      <c r="L519" s="48"/>
      <c r="M519" s="227"/>
      <c r="N519" s="228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219</v>
      </c>
      <c r="AU519" s="20" t="s">
        <v>88</v>
      </c>
    </row>
    <row r="520" s="13" customFormat="1">
      <c r="A520" s="13"/>
      <c r="B520" s="229"/>
      <c r="C520" s="230"/>
      <c r="D520" s="231" t="s">
        <v>221</v>
      </c>
      <c r="E520" s="232" t="s">
        <v>32</v>
      </c>
      <c r="F520" s="233" t="s">
        <v>637</v>
      </c>
      <c r="G520" s="230"/>
      <c r="H520" s="232" t="s">
        <v>32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221</v>
      </c>
      <c r="AU520" s="239" t="s">
        <v>88</v>
      </c>
      <c r="AV520" s="13" t="s">
        <v>86</v>
      </c>
      <c r="AW520" s="13" t="s">
        <v>39</v>
      </c>
      <c r="AX520" s="13" t="s">
        <v>78</v>
      </c>
      <c r="AY520" s="239" t="s">
        <v>210</v>
      </c>
    </row>
    <row r="521" s="14" customFormat="1">
      <c r="A521" s="14"/>
      <c r="B521" s="240"/>
      <c r="C521" s="241"/>
      <c r="D521" s="231" t="s">
        <v>221</v>
      </c>
      <c r="E521" s="242" t="s">
        <v>32</v>
      </c>
      <c r="F521" s="243" t="s">
        <v>638</v>
      </c>
      <c r="G521" s="241"/>
      <c r="H521" s="244">
        <v>25.879999999999999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0" t="s">
        <v>221</v>
      </c>
      <c r="AU521" s="250" t="s">
        <v>88</v>
      </c>
      <c r="AV521" s="14" t="s">
        <v>88</v>
      </c>
      <c r="AW521" s="14" t="s">
        <v>39</v>
      </c>
      <c r="AX521" s="14" t="s">
        <v>78</v>
      </c>
      <c r="AY521" s="250" t="s">
        <v>210</v>
      </c>
    </row>
    <row r="522" s="13" customFormat="1">
      <c r="A522" s="13"/>
      <c r="B522" s="229"/>
      <c r="C522" s="230"/>
      <c r="D522" s="231" t="s">
        <v>221</v>
      </c>
      <c r="E522" s="232" t="s">
        <v>32</v>
      </c>
      <c r="F522" s="233" t="s">
        <v>639</v>
      </c>
      <c r="G522" s="230"/>
      <c r="H522" s="232" t="s">
        <v>32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221</v>
      </c>
      <c r="AU522" s="239" t="s">
        <v>88</v>
      </c>
      <c r="AV522" s="13" t="s">
        <v>86</v>
      </c>
      <c r="AW522" s="13" t="s">
        <v>39</v>
      </c>
      <c r="AX522" s="13" t="s">
        <v>78</v>
      </c>
      <c r="AY522" s="239" t="s">
        <v>210</v>
      </c>
    </row>
    <row r="523" s="14" customFormat="1">
      <c r="A523" s="14"/>
      <c r="B523" s="240"/>
      <c r="C523" s="241"/>
      <c r="D523" s="231" t="s">
        <v>221</v>
      </c>
      <c r="E523" s="242" t="s">
        <v>32</v>
      </c>
      <c r="F523" s="243" t="s">
        <v>640</v>
      </c>
      <c r="G523" s="241"/>
      <c r="H523" s="244">
        <v>27.41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221</v>
      </c>
      <c r="AU523" s="250" t="s">
        <v>88</v>
      </c>
      <c r="AV523" s="14" t="s">
        <v>88</v>
      </c>
      <c r="AW523" s="14" t="s">
        <v>39</v>
      </c>
      <c r="AX523" s="14" t="s">
        <v>78</v>
      </c>
      <c r="AY523" s="250" t="s">
        <v>210</v>
      </c>
    </row>
    <row r="524" s="15" customFormat="1">
      <c r="A524" s="15"/>
      <c r="B524" s="251"/>
      <c r="C524" s="252"/>
      <c r="D524" s="231" t="s">
        <v>221</v>
      </c>
      <c r="E524" s="253" t="s">
        <v>32</v>
      </c>
      <c r="F524" s="254" t="s">
        <v>224</v>
      </c>
      <c r="G524" s="252"/>
      <c r="H524" s="255">
        <v>53.289999999999999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1" t="s">
        <v>221</v>
      </c>
      <c r="AU524" s="261" t="s">
        <v>88</v>
      </c>
      <c r="AV524" s="15" t="s">
        <v>96</v>
      </c>
      <c r="AW524" s="15" t="s">
        <v>39</v>
      </c>
      <c r="AX524" s="15" t="s">
        <v>86</v>
      </c>
      <c r="AY524" s="261" t="s">
        <v>210</v>
      </c>
    </row>
    <row r="525" s="2" customFormat="1" ht="16.5" customHeight="1">
      <c r="A525" s="42"/>
      <c r="B525" s="43"/>
      <c r="C525" s="211" t="s">
        <v>641</v>
      </c>
      <c r="D525" s="211" t="s">
        <v>213</v>
      </c>
      <c r="E525" s="212" t="s">
        <v>642</v>
      </c>
      <c r="F525" s="213" t="s">
        <v>643</v>
      </c>
      <c r="G525" s="214" t="s">
        <v>104</v>
      </c>
      <c r="H525" s="215">
        <v>14.25</v>
      </c>
      <c r="I525" s="216"/>
      <c r="J525" s="217">
        <f>ROUND(I525*H525,2)</f>
        <v>0</v>
      </c>
      <c r="K525" s="213" t="s">
        <v>217</v>
      </c>
      <c r="L525" s="48"/>
      <c r="M525" s="218" t="s">
        <v>32</v>
      </c>
      <c r="N525" s="219" t="s">
        <v>49</v>
      </c>
      <c r="O525" s="88"/>
      <c r="P525" s="220">
        <f>O525*H525</f>
        <v>0</v>
      </c>
      <c r="Q525" s="220">
        <v>8.0000000000000007E-05</v>
      </c>
      <c r="R525" s="220">
        <f>Q525*H525</f>
        <v>0.0011400000000000002</v>
      </c>
      <c r="S525" s="220">
        <v>0</v>
      </c>
      <c r="T525" s="221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22" t="s">
        <v>96</v>
      </c>
      <c r="AT525" s="222" t="s">
        <v>213</v>
      </c>
      <c r="AU525" s="222" t="s">
        <v>88</v>
      </c>
      <c r="AY525" s="20" t="s">
        <v>210</v>
      </c>
      <c r="BE525" s="223">
        <f>IF(N525="základní",J525,0)</f>
        <v>0</v>
      </c>
      <c r="BF525" s="223">
        <f>IF(N525="snížená",J525,0)</f>
        <v>0</v>
      </c>
      <c r="BG525" s="223">
        <f>IF(N525="zákl. přenesená",J525,0)</f>
        <v>0</v>
      </c>
      <c r="BH525" s="223">
        <f>IF(N525="sníž. přenesená",J525,0)</f>
        <v>0</v>
      </c>
      <c r="BI525" s="223">
        <f>IF(N525="nulová",J525,0)</f>
        <v>0</v>
      </c>
      <c r="BJ525" s="20" t="s">
        <v>86</v>
      </c>
      <c r="BK525" s="223">
        <f>ROUND(I525*H525,2)</f>
        <v>0</v>
      </c>
      <c r="BL525" s="20" t="s">
        <v>96</v>
      </c>
      <c r="BM525" s="222" t="s">
        <v>644</v>
      </c>
    </row>
    <row r="526" s="2" customFormat="1">
      <c r="A526" s="42"/>
      <c r="B526" s="43"/>
      <c r="C526" s="44"/>
      <c r="D526" s="224" t="s">
        <v>219</v>
      </c>
      <c r="E526" s="44"/>
      <c r="F526" s="225" t="s">
        <v>645</v>
      </c>
      <c r="G526" s="44"/>
      <c r="H526" s="44"/>
      <c r="I526" s="226"/>
      <c r="J526" s="44"/>
      <c r="K526" s="44"/>
      <c r="L526" s="48"/>
      <c r="M526" s="227"/>
      <c r="N526" s="228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219</v>
      </c>
      <c r="AU526" s="20" t="s">
        <v>88</v>
      </c>
    </row>
    <row r="527" s="13" customFormat="1">
      <c r="A527" s="13"/>
      <c r="B527" s="229"/>
      <c r="C527" s="230"/>
      <c r="D527" s="231" t="s">
        <v>221</v>
      </c>
      <c r="E527" s="232" t="s">
        <v>32</v>
      </c>
      <c r="F527" s="233" t="s">
        <v>623</v>
      </c>
      <c r="G527" s="230"/>
      <c r="H527" s="232" t="s">
        <v>32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221</v>
      </c>
      <c r="AU527" s="239" t="s">
        <v>88</v>
      </c>
      <c r="AV527" s="13" t="s">
        <v>86</v>
      </c>
      <c r="AW527" s="13" t="s">
        <v>39</v>
      </c>
      <c r="AX527" s="13" t="s">
        <v>78</v>
      </c>
      <c r="AY527" s="239" t="s">
        <v>210</v>
      </c>
    </row>
    <row r="528" s="14" customFormat="1">
      <c r="A528" s="14"/>
      <c r="B528" s="240"/>
      <c r="C528" s="241"/>
      <c r="D528" s="231" t="s">
        <v>221</v>
      </c>
      <c r="E528" s="242" t="s">
        <v>32</v>
      </c>
      <c r="F528" s="243" t="s">
        <v>646</v>
      </c>
      <c r="G528" s="241"/>
      <c r="H528" s="244">
        <v>1.6000000000000001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0" t="s">
        <v>221</v>
      </c>
      <c r="AU528" s="250" t="s">
        <v>88</v>
      </c>
      <c r="AV528" s="14" t="s">
        <v>88</v>
      </c>
      <c r="AW528" s="14" t="s">
        <v>39</v>
      </c>
      <c r="AX528" s="14" t="s">
        <v>78</v>
      </c>
      <c r="AY528" s="250" t="s">
        <v>210</v>
      </c>
    </row>
    <row r="529" s="13" customFormat="1">
      <c r="A529" s="13"/>
      <c r="B529" s="229"/>
      <c r="C529" s="230"/>
      <c r="D529" s="231" t="s">
        <v>221</v>
      </c>
      <c r="E529" s="232" t="s">
        <v>32</v>
      </c>
      <c r="F529" s="233" t="s">
        <v>625</v>
      </c>
      <c r="G529" s="230"/>
      <c r="H529" s="232" t="s">
        <v>32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9" t="s">
        <v>221</v>
      </c>
      <c r="AU529" s="239" t="s">
        <v>88</v>
      </c>
      <c r="AV529" s="13" t="s">
        <v>86</v>
      </c>
      <c r="AW529" s="13" t="s">
        <v>39</v>
      </c>
      <c r="AX529" s="13" t="s">
        <v>78</v>
      </c>
      <c r="AY529" s="239" t="s">
        <v>210</v>
      </c>
    </row>
    <row r="530" s="14" customFormat="1">
      <c r="A530" s="14"/>
      <c r="B530" s="240"/>
      <c r="C530" s="241"/>
      <c r="D530" s="231" t="s">
        <v>221</v>
      </c>
      <c r="E530" s="242" t="s">
        <v>32</v>
      </c>
      <c r="F530" s="243" t="s">
        <v>647</v>
      </c>
      <c r="G530" s="241"/>
      <c r="H530" s="244">
        <v>5.75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0" t="s">
        <v>221</v>
      </c>
      <c r="AU530" s="250" t="s">
        <v>88</v>
      </c>
      <c r="AV530" s="14" t="s">
        <v>88</v>
      </c>
      <c r="AW530" s="14" t="s">
        <v>39</v>
      </c>
      <c r="AX530" s="14" t="s">
        <v>78</v>
      </c>
      <c r="AY530" s="250" t="s">
        <v>210</v>
      </c>
    </row>
    <row r="531" s="13" customFormat="1">
      <c r="A531" s="13"/>
      <c r="B531" s="229"/>
      <c r="C531" s="230"/>
      <c r="D531" s="231" t="s">
        <v>221</v>
      </c>
      <c r="E531" s="232" t="s">
        <v>32</v>
      </c>
      <c r="F531" s="233" t="s">
        <v>627</v>
      </c>
      <c r="G531" s="230"/>
      <c r="H531" s="232" t="s">
        <v>32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221</v>
      </c>
      <c r="AU531" s="239" t="s">
        <v>88</v>
      </c>
      <c r="AV531" s="13" t="s">
        <v>86</v>
      </c>
      <c r="AW531" s="13" t="s">
        <v>39</v>
      </c>
      <c r="AX531" s="13" t="s">
        <v>78</v>
      </c>
      <c r="AY531" s="239" t="s">
        <v>210</v>
      </c>
    </row>
    <row r="532" s="14" customFormat="1">
      <c r="A532" s="14"/>
      <c r="B532" s="240"/>
      <c r="C532" s="241"/>
      <c r="D532" s="231" t="s">
        <v>221</v>
      </c>
      <c r="E532" s="242" t="s">
        <v>32</v>
      </c>
      <c r="F532" s="243" t="s">
        <v>648</v>
      </c>
      <c r="G532" s="241"/>
      <c r="H532" s="244">
        <v>2.2999999999999998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221</v>
      </c>
      <c r="AU532" s="250" t="s">
        <v>88</v>
      </c>
      <c r="AV532" s="14" t="s">
        <v>88</v>
      </c>
      <c r="AW532" s="14" t="s">
        <v>39</v>
      </c>
      <c r="AX532" s="14" t="s">
        <v>78</v>
      </c>
      <c r="AY532" s="250" t="s">
        <v>210</v>
      </c>
    </row>
    <row r="533" s="13" customFormat="1">
      <c r="A533" s="13"/>
      <c r="B533" s="229"/>
      <c r="C533" s="230"/>
      <c r="D533" s="231" t="s">
        <v>221</v>
      </c>
      <c r="E533" s="232" t="s">
        <v>32</v>
      </c>
      <c r="F533" s="233" t="s">
        <v>629</v>
      </c>
      <c r="G533" s="230"/>
      <c r="H533" s="232" t="s">
        <v>32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221</v>
      </c>
      <c r="AU533" s="239" t="s">
        <v>88</v>
      </c>
      <c r="AV533" s="13" t="s">
        <v>86</v>
      </c>
      <c r="AW533" s="13" t="s">
        <v>39</v>
      </c>
      <c r="AX533" s="13" t="s">
        <v>78</v>
      </c>
      <c r="AY533" s="239" t="s">
        <v>210</v>
      </c>
    </row>
    <row r="534" s="14" customFormat="1">
      <c r="A534" s="14"/>
      <c r="B534" s="240"/>
      <c r="C534" s="241"/>
      <c r="D534" s="231" t="s">
        <v>221</v>
      </c>
      <c r="E534" s="242" t="s">
        <v>32</v>
      </c>
      <c r="F534" s="243" t="s">
        <v>648</v>
      </c>
      <c r="G534" s="241"/>
      <c r="H534" s="244">
        <v>2.2999999999999998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221</v>
      </c>
      <c r="AU534" s="250" t="s">
        <v>88</v>
      </c>
      <c r="AV534" s="14" t="s">
        <v>88</v>
      </c>
      <c r="AW534" s="14" t="s">
        <v>39</v>
      </c>
      <c r="AX534" s="14" t="s">
        <v>78</v>
      </c>
      <c r="AY534" s="250" t="s">
        <v>210</v>
      </c>
    </row>
    <row r="535" s="13" customFormat="1">
      <c r="A535" s="13"/>
      <c r="B535" s="229"/>
      <c r="C535" s="230"/>
      <c r="D535" s="231" t="s">
        <v>221</v>
      </c>
      <c r="E535" s="232" t="s">
        <v>32</v>
      </c>
      <c r="F535" s="233" t="s">
        <v>631</v>
      </c>
      <c r="G535" s="230"/>
      <c r="H535" s="232" t="s">
        <v>32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221</v>
      </c>
      <c r="AU535" s="239" t="s">
        <v>88</v>
      </c>
      <c r="AV535" s="13" t="s">
        <v>86</v>
      </c>
      <c r="AW535" s="13" t="s">
        <v>39</v>
      </c>
      <c r="AX535" s="13" t="s">
        <v>78</v>
      </c>
      <c r="AY535" s="239" t="s">
        <v>210</v>
      </c>
    </row>
    <row r="536" s="14" customFormat="1">
      <c r="A536" s="14"/>
      <c r="B536" s="240"/>
      <c r="C536" s="241"/>
      <c r="D536" s="231" t="s">
        <v>221</v>
      </c>
      <c r="E536" s="242" t="s">
        <v>32</v>
      </c>
      <c r="F536" s="243" t="s">
        <v>648</v>
      </c>
      <c r="G536" s="241"/>
      <c r="H536" s="244">
        <v>2.2999999999999998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0" t="s">
        <v>221</v>
      </c>
      <c r="AU536" s="250" t="s">
        <v>88</v>
      </c>
      <c r="AV536" s="14" t="s">
        <v>88</v>
      </c>
      <c r="AW536" s="14" t="s">
        <v>39</v>
      </c>
      <c r="AX536" s="14" t="s">
        <v>78</v>
      </c>
      <c r="AY536" s="250" t="s">
        <v>210</v>
      </c>
    </row>
    <row r="537" s="15" customFormat="1">
      <c r="A537" s="15"/>
      <c r="B537" s="251"/>
      <c r="C537" s="252"/>
      <c r="D537" s="231" t="s">
        <v>221</v>
      </c>
      <c r="E537" s="253" t="s">
        <v>32</v>
      </c>
      <c r="F537" s="254" t="s">
        <v>224</v>
      </c>
      <c r="G537" s="252"/>
      <c r="H537" s="255">
        <v>14.25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1" t="s">
        <v>221</v>
      </c>
      <c r="AU537" s="261" t="s">
        <v>88</v>
      </c>
      <c r="AV537" s="15" t="s">
        <v>96</v>
      </c>
      <c r="AW537" s="15" t="s">
        <v>39</v>
      </c>
      <c r="AX537" s="15" t="s">
        <v>86</v>
      </c>
      <c r="AY537" s="261" t="s">
        <v>210</v>
      </c>
    </row>
    <row r="538" s="2" customFormat="1" ht="16.5" customHeight="1">
      <c r="A538" s="42"/>
      <c r="B538" s="43"/>
      <c r="C538" s="211" t="s">
        <v>649</v>
      </c>
      <c r="D538" s="211" t="s">
        <v>213</v>
      </c>
      <c r="E538" s="212" t="s">
        <v>650</v>
      </c>
      <c r="F538" s="213" t="s">
        <v>651</v>
      </c>
      <c r="G538" s="214" t="s">
        <v>104</v>
      </c>
      <c r="H538" s="215">
        <v>9.25</v>
      </c>
      <c r="I538" s="216"/>
      <c r="J538" s="217">
        <f>ROUND(I538*H538,2)</f>
        <v>0</v>
      </c>
      <c r="K538" s="213" t="s">
        <v>217</v>
      </c>
      <c r="L538" s="48"/>
      <c r="M538" s="218" t="s">
        <v>32</v>
      </c>
      <c r="N538" s="219" t="s">
        <v>49</v>
      </c>
      <c r="O538" s="88"/>
      <c r="P538" s="220">
        <f>O538*H538</f>
        <v>0</v>
      </c>
      <c r="Q538" s="220">
        <v>0.00012</v>
      </c>
      <c r="R538" s="220">
        <f>Q538*H538</f>
        <v>0.0011100000000000001</v>
      </c>
      <c r="S538" s="220">
        <v>0</v>
      </c>
      <c r="T538" s="221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2" t="s">
        <v>96</v>
      </c>
      <c r="AT538" s="222" t="s">
        <v>213</v>
      </c>
      <c r="AU538" s="222" t="s">
        <v>88</v>
      </c>
      <c r="AY538" s="20" t="s">
        <v>210</v>
      </c>
      <c r="BE538" s="223">
        <f>IF(N538="základní",J538,0)</f>
        <v>0</v>
      </c>
      <c r="BF538" s="223">
        <f>IF(N538="snížená",J538,0)</f>
        <v>0</v>
      </c>
      <c r="BG538" s="223">
        <f>IF(N538="zákl. přenesená",J538,0)</f>
        <v>0</v>
      </c>
      <c r="BH538" s="223">
        <f>IF(N538="sníž. přenesená",J538,0)</f>
        <v>0</v>
      </c>
      <c r="BI538" s="223">
        <f>IF(N538="nulová",J538,0)</f>
        <v>0</v>
      </c>
      <c r="BJ538" s="20" t="s">
        <v>86</v>
      </c>
      <c r="BK538" s="223">
        <f>ROUND(I538*H538,2)</f>
        <v>0</v>
      </c>
      <c r="BL538" s="20" t="s">
        <v>96</v>
      </c>
      <c r="BM538" s="222" t="s">
        <v>652</v>
      </c>
    </row>
    <row r="539" s="2" customFormat="1">
      <c r="A539" s="42"/>
      <c r="B539" s="43"/>
      <c r="C539" s="44"/>
      <c r="D539" s="224" t="s">
        <v>219</v>
      </c>
      <c r="E539" s="44"/>
      <c r="F539" s="225" t="s">
        <v>653</v>
      </c>
      <c r="G539" s="44"/>
      <c r="H539" s="44"/>
      <c r="I539" s="226"/>
      <c r="J539" s="44"/>
      <c r="K539" s="44"/>
      <c r="L539" s="48"/>
      <c r="M539" s="227"/>
      <c r="N539" s="228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219</v>
      </c>
      <c r="AU539" s="20" t="s">
        <v>88</v>
      </c>
    </row>
    <row r="540" s="13" customFormat="1">
      <c r="A540" s="13"/>
      <c r="B540" s="229"/>
      <c r="C540" s="230"/>
      <c r="D540" s="231" t="s">
        <v>221</v>
      </c>
      <c r="E540" s="232" t="s">
        <v>32</v>
      </c>
      <c r="F540" s="233" t="s">
        <v>654</v>
      </c>
      <c r="G540" s="230"/>
      <c r="H540" s="232" t="s">
        <v>32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221</v>
      </c>
      <c r="AU540" s="239" t="s">
        <v>88</v>
      </c>
      <c r="AV540" s="13" t="s">
        <v>86</v>
      </c>
      <c r="AW540" s="13" t="s">
        <v>39</v>
      </c>
      <c r="AX540" s="13" t="s">
        <v>78</v>
      </c>
      <c r="AY540" s="239" t="s">
        <v>210</v>
      </c>
    </row>
    <row r="541" s="14" customFormat="1">
      <c r="A541" s="14"/>
      <c r="B541" s="240"/>
      <c r="C541" s="241"/>
      <c r="D541" s="231" t="s">
        <v>221</v>
      </c>
      <c r="E541" s="242" t="s">
        <v>32</v>
      </c>
      <c r="F541" s="243" t="s">
        <v>655</v>
      </c>
      <c r="G541" s="241"/>
      <c r="H541" s="244">
        <v>4.8499999999999996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0" t="s">
        <v>221</v>
      </c>
      <c r="AU541" s="250" t="s">
        <v>88</v>
      </c>
      <c r="AV541" s="14" t="s">
        <v>88</v>
      </c>
      <c r="AW541" s="14" t="s">
        <v>39</v>
      </c>
      <c r="AX541" s="14" t="s">
        <v>78</v>
      </c>
      <c r="AY541" s="250" t="s">
        <v>210</v>
      </c>
    </row>
    <row r="542" s="13" customFormat="1">
      <c r="A542" s="13"/>
      <c r="B542" s="229"/>
      <c r="C542" s="230"/>
      <c r="D542" s="231" t="s">
        <v>221</v>
      </c>
      <c r="E542" s="232" t="s">
        <v>32</v>
      </c>
      <c r="F542" s="233" t="s">
        <v>656</v>
      </c>
      <c r="G542" s="230"/>
      <c r="H542" s="232" t="s">
        <v>32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9" t="s">
        <v>221</v>
      </c>
      <c r="AU542" s="239" t="s">
        <v>88</v>
      </c>
      <c r="AV542" s="13" t="s">
        <v>86</v>
      </c>
      <c r="AW542" s="13" t="s">
        <v>39</v>
      </c>
      <c r="AX542" s="13" t="s">
        <v>78</v>
      </c>
      <c r="AY542" s="239" t="s">
        <v>210</v>
      </c>
    </row>
    <row r="543" s="14" customFormat="1">
      <c r="A543" s="14"/>
      <c r="B543" s="240"/>
      <c r="C543" s="241"/>
      <c r="D543" s="231" t="s">
        <v>221</v>
      </c>
      <c r="E543" s="242" t="s">
        <v>32</v>
      </c>
      <c r="F543" s="243" t="s">
        <v>657</v>
      </c>
      <c r="G543" s="241"/>
      <c r="H543" s="244">
        <v>4.4000000000000004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221</v>
      </c>
      <c r="AU543" s="250" t="s">
        <v>88</v>
      </c>
      <c r="AV543" s="14" t="s">
        <v>88</v>
      </c>
      <c r="AW543" s="14" t="s">
        <v>39</v>
      </c>
      <c r="AX543" s="14" t="s">
        <v>78</v>
      </c>
      <c r="AY543" s="250" t="s">
        <v>210</v>
      </c>
    </row>
    <row r="544" s="15" customFormat="1">
      <c r="A544" s="15"/>
      <c r="B544" s="251"/>
      <c r="C544" s="252"/>
      <c r="D544" s="231" t="s">
        <v>221</v>
      </c>
      <c r="E544" s="253" t="s">
        <v>32</v>
      </c>
      <c r="F544" s="254" t="s">
        <v>224</v>
      </c>
      <c r="G544" s="252"/>
      <c r="H544" s="255">
        <v>9.25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1" t="s">
        <v>221</v>
      </c>
      <c r="AU544" s="261" t="s">
        <v>88</v>
      </c>
      <c r="AV544" s="15" t="s">
        <v>96</v>
      </c>
      <c r="AW544" s="15" t="s">
        <v>39</v>
      </c>
      <c r="AX544" s="15" t="s">
        <v>86</v>
      </c>
      <c r="AY544" s="261" t="s">
        <v>210</v>
      </c>
    </row>
    <row r="545" s="2" customFormat="1" ht="16.5" customHeight="1">
      <c r="A545" s="42"/>
      <c r="B545" s="43"/>
      <c r="C545" s="211" t="s">
        <v>658</v>
      </c>
      <c r="D545" s="211" t="s">
        <v>213</v>
      </c>
      <c r="E545" s="212" t="s">
        <v>659</v>
      </c>
      <c r="F545" s="213" t="s">
        <v>660</v>
      </c>
      <c r="G545" s="214" t="s">
        <v>104</v>
      </c>
      <c r="H545" s="215">
        <v>23.5</v>
      </c>
      <c r="I545" s="216"/>
      <c r="J545" s="217">
        <f>ROUND(I545*H545,2)</f>
        <v>0</v>
      </c>
      <c r="K545" s="213" t="s">
        <v>217</v>
      </c>
      <c r="L545" s="48"/>
      <c r="M545" s="218" t="s">
        <v>32</v>
      </c>
      <c r="N545" s="219" t="s">
        <v>49</v>
      </c>
      <c r="O545" s="88"/>
      <c r="P545" s="220">
        <f>O545*H545</f>
        <v>0</v>
      </c>
      <c r="Q545" s="220">
        <v>0.00012999999999999999</v>
      </c>
      <c r="R545" s="220">
        <f>Q545*H545</f>
        <v>0.0030549999999999996</v>
      </c>
      <c r="S545" s="220">
        <v>0</v>
      </c>
      <c r="T545" s="221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2" t="s">
        <v>96</v>
      </c>
      <c r="AT545" s="222" t="s">
        <v>213</v>
      </c>
      <c r="AU545" s="222" t="s">
        <v>88</v>
      </c>
      <c r="AY545" s="20" t="s">
        <v>210</v>
      </c>
      <c r="BE545" s="223">
        <f>IF(N545="základní",J545,0)</f>
        <v>0</v>
      </c>
      <c r="BF545" s="223">
        <f>IF(N545="snížená",J545,0)</f>
        <v>0</v>
      </c>
      <c r="BG545" s="223">
        <f>IF(N545="zákl. přenesená",J545,0)</f>
        <v>0</v>
      </c>
      <c r="BH545" s="223">
        <f>IF(N545="sníž. přenesená",J545,0)</f>
        <v>0</v>
      </c>
      <c r="BI545" s="223">
        <f>IF(N545="nulová",J545,0)</f>
        <v>0</v>
      </c>
      <c r="BJ545" s="20" t="s">
        <v>86</v>
      </c>
      <c r="BK545" s="223">
        <f>ROUND(I545*H545,2)</f>
        <v>0</v>
      </c>
      <c r="BL545" s="20" t="s">
        <v>96</v>
      </c>
      <c r="BM545" s="222" t="s">
        <v>661</v>
      </c>
    </row>
    <row r="546" s="2" customFormat="1">
      <c r="A546" s="42"/>
      <c r="B546" s="43"/>
      <c r="C546" s="44"/>
      <c r="D546" s="224" t="s">
        <v>219</v>
      </c>
      <c r="E546" s="44"/>
      <c r="F546" s="225" t="s">
        <v>662</v>
      </c>
      <c r="G546" s="44"/>
      <c r="H546" s="44"/>
      <c r="I546" s="226"/>
      <c r="J546" s="44"/>
      <c r="K546" s="44"/>
      <c r="L546" s="48"/>
      <c r="M546" s="227"/>
      <c r="N546" s="228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0" t="s">
        <v>219</v>
      </c>
      <c r="AU546" s="20" t="s">
        <v>88</v>
      </c>
    </row>
    <row r="547" s="13" customFormat="1">
      <c r="A547" s="13"/>
      <c r="B547" s="229"/>
      <c r="C547" s="230"/>
      <c r="D547" s="231" t="s">
        <v>221</v>
      </c>
      <c r="E547" s="232" t="s">
        <v>32</v>
      </c>
      <c r="F547" s="233" t="s">
        <v>309</v>
      </c>
      <c r="G547" s="230"/>
      <c r="H547" s="232" t="s">
        <v>32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221</v>
      </c>
      <c r="AU547" s="239" t="s">
        <v>88</v>
      </c>
      <c r="AV547" s="13" t="s">
        <v>86</v>
      </c>
      <c r="AW547" s="13" t="s">
        <v>39</v>
      </c>
      <c r="AX547" s="13" t="s">
        <v>78</v>
      </c>
      <c r="AY547" s="239" t="s">
        <v>210</v>
      </c>
    </row>
    <row r="548" s="13" customFormat="1">
      <c r="A548" s="13"/>
      <c r="B548" s="229"/>
      <c r="C548" s="230"/>
      <c r="D548" s="231" t="s">
        <v>221</v>
      </c>
      <c r="E548" s="232" t="s">
        <v>32</v>
      </c>
      <c r="F548" s="233" t="s">
        <v>574</v>
      </c>
      <c r="G548" s="230"/>
      <c r="H548" s="232" t="s">
        <v>32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9" t="s">
        <v>221</v>
      </c>
      <c r="AU548" s="239" t="s">
        <v>88</v>
      </c>
      <c r="AV548" s="13" t="s">
        <v>86</v>
      </c>
      <c r="AW548" s="13" t="s">
        <v>39</v>
      </c>
      <c r="AX548" s="13" t="s">
        <v>78</v>
      </c>
      <c r="AY548" s="239" t="s">
        <v>210</v>
      </c>
    </row>
    <row r="549" s="13" customFormat="1">
      <c r="A549" s="13"/>
      <c r="B549" s="229"/>
      <c r="C549" s="230"/>
      <c r="D549" s="231" t="s">
        <v>221</v>
      </c>
      <c r="E549" s="232" t="s">
        <v>32</v>
      </c>
      <c r="F549" s="233" t="s">
        <v>623</v>
      </c>
      <c r="G549" s="230"/>
      <c r="H549" s="232" t="s">
        <v>32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9" t="s">
        <v>221</v>
      </c>
      <c r="AU549" s="239" t="s">
        <v>88</v>
      </c>
      <c r="AV549" s="13" t="s">
        <v>86</v>
      </c>
      <c r="AW549" s="13" t="s">
        <v>39</v>
      </c>
      <c r="AX549" s="13" t="s">
        <v>78</v>
      </c>
      <c r="AY549" s="239" t="s">
        <v>210</v>
      </c>
    </row>
    <row r="550" s="14" customFormat="1">
      <c r="A550" s="14"/>
      <c r="B550" s="240"/>
      <c r="C550" s="241"/>
      <c r="D550" s="231" t="s">
        <v>221</v>
      </c>
      <c r="E550" s="242" t="s">
        <v>32</v>
      </c>
      <c r="F550" s="243" t="s">
        <v>646</v>
      </c>
      <c r="G550" s="241"/>
      <c r="H550" s="244">
        <v>1.6000000000000001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0" t="s">
        <v>221</v>
      </c>
      <c r="AU550" s="250" t="s">
        <v>88</v>
      </c>
      <c r="AV550" s="14" t="s">
        <v>88</v>
      </c>
      <c r="AW550" s="14" t="s">
        <v>39</v>
      </c>
      <c r="AX550" s="14" t="s">
        <v>78</v>
      </c>
      <c r="AY550" s="250" t="s">
        <v>210</v>
      </c>
    </row>
    <row r="551" s="13" customFormat="1">
      <c r="A551" s="13"/>
      <c r="B551" s="229"/>
      <c r="C551" s="230"/>
      <c r="D551" s="231" t="s">
        <v>221</v>
      </c>
      <c r="E551" s="232" t="s">
        <v>32</v>
      </c>
      <c r="F551" s="233" t="s">
        <v>625</v>
      </c>
      <c r="G551" s="230"/>
      <c r="H551" s="232" t="s">
        <v>32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221</v>
      </c>
      <c r="AU551" s="239" t="s">
        <v>88</v>
      </c>
      <c r="AV551" s="13" t="s">
        <v>86</v>
      </c>
      <c r="AW551" s="13" t="s">
        <v>39</v>
      </c>
      <c r="AX551" s="13" t="s">
        <v>78</v>
      </c>
      <c r="AY551" s="239" t="s">
        <v>210</v>
      </c>
    </row>
    <row r="552" s="14" customFormat="1">
      <c r="A552" s="14"/>
      <c r="B552" s="240"/>
      <c r="C552" s="241"/>
      <c r="D552" s="231" t="s">
        <v>221</v>
      </c>
      <c r="E552" s="242" t="s">
        <v>32</v>
      </c>
      <c r="F552" s="243" t="s">
        <v>647</v>
      </c>
      <c r="G552" s="241"/>
      <c r="H552" s="244">
        <v>5.75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221</v>
      </c>
      <c r="AU552" s="250" t="s">
        <v>88</v>
      </c>
      <c r="AV552" s="14" t="s">
        <v>88</v>
      </c>
      <c r="AW552" s="14" t="s">
        <v>39</v>
      </c>
      <c r="AX552" s="14" t="s">
        <v>78</v>
      </c>
      <c r="AY552" s="250" t="s">
        <v>210</v>
      </c>
    </row>
    <row r="553" s="13" customFormat="1">
      <c r="A553" s="13"/>
      <c r="B553" s="229"/>
      <c r="C553" s="230"/>
      <c r="D553" s="231" t="s">
        <v>221</v>
      </c>
      <c r="E553" s="232" t="s">
        <v>32</v>
      </c>
      <c r="F553" s="233" t="s">
        <v>627</v>
      </c>
      <c r="G553" s="230"/>
      <c r="H553" s="232" t="s">
        <v>32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9" t="s">
        <v>221</v>
      </c>
      <c r="AU553" s="239" t="s">
        <v>88</v>
      </c>
      <c r="AV553" s="13" t="s">
        <v>86</v>
      </c>
      <c r="AW553" s="13" t="s">
        <v>39</v>
      </c>
      <c r="AX553" s="13" t="s">
        <v>78</v>
      </c>
      <c r="AY553" s="239" t="s">
        <v>210</v>
      </c>
    </row>
    <row r="554" s="14" customFormat="1">
      <c r="A554" s="14"/>
      <c r="B554" s="240"/>
      <c r="C554" s="241"/>
      <c r="D554" s="231" t="s">
        <v>221</v>
      </c>
      <c r="E554" s="242" t="s">
        <v>32</v>
      </c>
      <c r="F554" s="243" t="s">
        <v>648</v>
      </c>
      <c r="G554" s="241"/>
      <c r="H554" s="244">
        <v>2.2999999999999998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0" t="s">
        <v>221</v>
      </c>
      <c r="AU554" s="250" t="s">
        <v>88</v>
      </c>
      <c r="AV554" s="14" t="s">
        <v>88</v>
      </c>
      <c r="AW554" s="14" t="s">
        <v>39</v>
      </c>
      <c r="AX554" s="14" t="s">
        <v>78</v>
      </c>
      <c r="AY554" s="250" t="s">
        <v>210</v>
      </c>
    </row>
    <row r="555" s="13" customFormat="1">
      <c r="A555" s="13"/>
      <c r="B555" s="229"/>
      <c r="C555" s="230"/>
      <c r="D555" s="231" t="s">
        <v>221</v>
      </c>
      <c r="E555" s="232" t="s">
        <v>32</v>
      </c>
      <c r="F555" s="233" t="s">
        <v>629</v>
      </c>
      <c r="G555" s="230"/>
      <c r="H555" s="232" t="s">
        <v>32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221</v>
      </c>
      <c r="AU555" s="239" t="s">
        <v>88</v>
      </c>
      <c r="AV555" s="13" t="s">
        <v>86</v>
      </c>
      <c r="AW555" s="13" t="s">
        <v>39</v>
      </c>
      <c r="AX555" s="13" t="s">
        <v>78</v>
      </c>
      <c r="AY555" s="239" t="s">
        <v>210</v>
      </c>
    </row>
    <row r="556" s="14" customFormat="1">
      <c r="A556" s="14"/>
      <c r="B556" s="240"/>
      <c r="C556" s="241"/>
      <c r="D556" s="231" t="s">
        <v>221</v>
      </c>
      <c r="E556" s="242" t="s">
        <v>32</v>
      </c>
      <c r="F556" s="243" t="s">
        <v>648</v>
      </c>
      <c r="G556" s="241"/>
      <c r="H556" s="244">
        <v>2.2999999999999998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0" t="s">
        <v>221</v>
      </c>
      <c r="AU556" s="250" t="s">
        <v>88</v>
      </c>
      <c r="AV556" s="14" t="s">
        <v>88</v>
      </c>
      <c r="AW556" s="14" t="s">
        <v>39</v>
      </c>
      <c r="AX556" s="14" t="s">
        <v>78</v>
      </c>
      <c r="AY556" s="250" t="s">
        <v>210</v>
      </c>
    </row>
    <row r="557" s="13" customFormat="1">
      <c r="A557" s="13"/>
      <c r="B557" s="229"/>
      <c r="C557" s="230"/>
      <c r="D557" s="231" t="s">
        <v>221</v>
      </c>
      <c r="E557" s="232" t="s">
        <v>32</v>
      </c>
      <c r="F557" s="233" t="s">
        <v>631</v>
      </c>
      <c r="G557" s="230"/>
      <c r="H557" s="232" t="s">
        <v>32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9" t="s">
        <v>221</v>
      </c>
      <c r="AU557" s="239" t="s">
        <v>88</v>
      </c>
      <c r="AV557" s="13" t="s">
        <v>86</v>
      </c>
      <c r="AW557" s="13" t="s">
        <v>39</v>
      </c>
      <c r="AX557" s="13" t="s">
        <v>78</v>
      </c>
      <c r="AY557" s="239" t="s">
        <v>210</v>
      </c>
    </row>
    <row r="558" s="14" customFormat="1">
      <c r="A558" s="14"/>
      <c r="B558" s="240"/>
      <c r="C558" s="241"/>
      <c r="D558" s="231" t="s">
        <v>221</v>
      </c>
      <c r="E558" s="242" t="s">
        <v>32</v>
      </c>
      <c r="F558" s="243" t="s">
        <v>648</v>
      </c>
      <c r="G558" s="241"/>
      <c r="H558" s="244">
        <v>2.2999999999999998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0" t="s">
        <v>221</v>
      </c>
      <c r="AU558" s="250" t="s">
        <v>88</v>
      </c>
      <c r="AV558" s="14" t="s">
        <v>88</v>
      </c>
      <c r="AW558" s="14" t="s">
        <v>39</v>
      </c>
      <c r="AX558" s="14" t="s">
        <v>78</v>
      </c>
      <c r="AY558" s="250" t="s">
        <v>210</v>
      </c>
    </row>
    <row r="559" s="16" customFormat="1">
      <c r="A559" s="16"/>
      <c r="B559" s="262"/>
      <c r="C559" s="263"/>
      <c r="D559" s="231" t="s">
        <v>221</v>
      </c>
      <c r="E559" s="264" t="s">
        <v>32</v>
      </c>
      <c r="F559" s="265" t="s">
        <v>247</v>
      </c>
      <c r="G559" s="263"/>
      <c r="H559" s="266">
        <v>14.25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72" t="s">
        <v>221</v>
      </c>
      <c r="AU559" s="272" t="s">
        <v>88</v>
      </c>
      <c r="AV559" s="16" t="s">
        <v>93</v>
      </c>
      <c r="AW559" s="16" t="s">
        <v>39</v>
      </c>
      <c r="AX559" s="16" t="s">
        <v>78</v>
      </c>
      <c r="AY559" s="272" t="s">
        <v>210</v>
      </c>
    </row>
    <row r="560" s="13" customFormat="1">
      <c r="A560" s="13"/>
      <c r="B560" s="229"/>
      <c r="C560" s="230"/>
      <c r="D560" s="231" t="s">
        <v>221</v>
      </c>
      <c r="E560" s="232" t="s">
        <v>32</v>
      </c>
      <c r="F560" s="233" t="s">
        <v>654</v>
      </c>
      <c r="G560" s="230"/>
      <c r="H560" s="232" t="s">
        <v>32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9" t="s">
        <v>221</v>
      </c>
      <c r="AU560" s="239" t="s">
        <v>88</v>
      </c>
      <c r="AV560" s="13" t="s">
        <v>86</v>
      </c>
      <c r="AW560" s="13" t="s">
        <v>39</v>
      </c>
      <c r="AX560" s="13" t="s">
        <v>78</v>
      </c>
      <c r="AY560" s="239" t="s">
        <v>210</v>
      </c>
    </row>
    <row r="561" s="14" customFormat="1">
      <c r="A561" s="14"/>
      <c r="B561" s="240"/>
      <c r="C561" s="241"/>
      <c r="D561" s="231" t="s">
        <v>221</v>
      </c>
      <c r="E561" s="242" t="s">
        <v>32</v>
      </c>
      <c r="F561" s="243" t="s">
        <v>655</v>
      </c>
      <c r="G561" s="241"/>
      <c r="H561" s="244">
        <v>4.8499999999999996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0" t="s">
        <v>221</v>
      </c>
      <c r="AU561" s="250" t="s">
        <v>88</v>
      </c>
      <c r="AV561" s="14" t="s">
        <v>88</v>
      </c>
      <c r="AW561" s="14" t="s">
        <v>39</v>
      </c>
      <c r="AX561" s="14" t="s">
        <v>78</v>
      </c>
      <c r="AY561" s="250" t="s">
        <v>210</v>
      </c>
    </row>
    <row r="562" s="13" customFormat="1">
      <c r="A562" s="13"/>
      <c r="B562" s="229"/>
      <c r="C562" s="230"/>
      <c r="D562" s="231" t="s">
        <v>221</v>
      </c>
      <c r="E562" s="232" t="s">
        <v>32</v>
      </c>
      <c r="F562" s="233" t="s">
        <v>656</v>
      </c>
      <c r="G562" s="230"/>
      <c r="H562" s="232" t="s">
        <v>32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9" t="s">
        <v>221</v>
      </c>
      <c r="AU562" s="239" t="s">
        <v>88</v>
      </c>
      <c r="AV562" s="13" t="s">
        <v>86</v>
      </c>
      <c r="AW562" s="13" t="s">
        <v>39</v>
      </c>
      <c r="AX562" s="13" t="s">
        <v>78</v>
      </c>
      <c r="AY562" s="239" t="s">
        <v>210</v>
      </c>
    </row>
    <row r="563" s="14" customFormat="1">
      <c r="A563" s="14"/>
      <c r="B563" s="240"/>
      <c r="C563" s="241"/>
      <c r="D563" s="231" t="s">
        <v>221</v>
      </c>
      <c r="E563" s="242" t="s">
        <v>32</v>
      </c>
      <c r="F563" s="243" t="s">
        <v>657</v>
      </c>
      <c r="G563" s="241"/>
      <c r="H563" s="244">
        <v>4.4000000000000004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0" t="s">
        <v>221</v>
      </c>
      <c r="AU563" s="250" t="s">
        <v>88</v>
      </c>
      <c r="AV563" s="14" t="s">
        <v>88</v>
      </c>
      <c r="AW563" s="14" t="s">
        <v>39</v>
      </c>
      <c r="AX563" s="14" t="s">
        <v>78</v>
      </c>
      <c r="AY563" s="250" t="s">
        <v>210</v>
      </c>
    </row>
    <row r="564" s="16" customFormat="1">
      <c r="A564" s="16"/>
      <c r="B564" s="262"/>
      <c r="C564" s="263"/>
      <c r="D564" s="231" t="s">
        <v>221</v>
      </c>
      <c r="E564" s="264" t="s">
        <v>32</v>
      </c>
      <c r="F564" s="265" t="s">
        <v>247</v>
      </c>
      <c r="G564" s="263"/>
      <c r="H564" s="266">
        <v>9.25</v>
      </c>
      <c r="I564" s="267"/>
      <c r="J564" s="263"/>
      <c r="K564" s="263"/>
      <c r="L564" s="268"/>
      <c r="M564" s="269"/>
      <c r="N564" s="270"/>
      <c r="O564" s="270"/>
      <c r="P564" s="270"/>
      <c r="Q564" s="270"/>
      <c r="R564" s="270"/>
      <c r="S564" s="270"/>
      <c r="T564" s="271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72" t="s">
        <v>221</v>
      </c>
      <c r="AU564" s="272" t="s">
        <v>88</v>
      </c>
      <c r="AV564" s="16" t="s">
        <v>93</v>
      </c>
      <c r="AW564" s="16" t="s">
        <v>39</v>
      </c>
      <c r="AX564" s="16" t="s">
        <v>78</v>
      </c>
      <c r="AY564" s="272" t="s">
        <v>210</v>
      </c>
    </row>
    <row r="565" s="15" customFormat="1">
      <c r="A565" s="15"/>
      <c r="B565" s="251"/>
      <c r="C565" s="252"/>
      <c r="D565" s="231" t="s">
        <v>221</v>
      </c>
      <c r="E565" s="253" t="s">
        <v>32</v>
      </c>
      <c r="F565" s="254" t="s">
        <v>224</v>
      </c>
      <c r="G565" s="252"/>
      <c r="H565" s="255">
        <v>23.5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1" t="s">
        <v>221</v>
      </c>
      <c r="AU565" s="261" t="s">
        <v>88</v>
      </c>
      <c r="AV565" s="15" t="s">
        <v>96</v>
      </c>
      <c r="AW565" s="15" t="s">
        <v>39</v>
      </c>
      <c r="AX565" s="15" t="s">
        <v>86</v>
      </c>
      <c r="AY565" s="261" t="s">
        <v>210</v>
      </c>
    </row>
    <row r="566" s="2" customFormat="1" ht="16.5" customHeight="1">
      <c r="A566" s="42"/>
      <c r="B566" s="43"/>
      <c r="C566" s="211" t="s">
        <v>663</v>
      </c>
      <c r="D566" s="211" t="s">
        <v>213</v>
      </c>
      <c r="E566" s="212" t="s">
        <v>664</v>
      </c>
      <c r="F566" s="213" t="s">
        <v>665</v>
      </c>
      <c r="G566" s="214" t="s">
        <v>104</v>
      </c>
      <c r="H566" s="215">
        <v>10.75</v>
      </c>
      <c r="I566" s="216"/>
      <c r="J566" s="217">
        <f>ROUND(I566*H566,2)</f>
        <v>0</v>
      </c>
      <c r="K566" s="213" t="s">
        <v>217</v>
      </c>
      <c r="L566" s="48"/>
      <c r="M566" s="218" t="s">
        <v>32</v>
      </c>
      <c r="N566" s="219" t="s">
        <v>49</v>
      </c>
      <c r="O566" s="88"/>
      <c r="P566" s="220">
        <f>O566*H566</f>
        <v>0</v>
      </c>
      <c r="Q566" s="220">
        <v>0.0020400000000000001</v>
      </c>
      <c r="R566" s="220">
        <f>Q566*H566</f>
        <v>0.021930000000000002</v>
      </c>
      <c r="S566" s="220">
        <v>0</v>
      </c>
      <c r="T566" s="221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2" t="s">
        <v>96</v>
      </c>
      <c r="AT566" s="222" t="s">
        <v>213</v>
      </c>
      <c r="AU566" s="222" t="s">
        <v>88</v>
      </c>
      <c r="AY566" s="20" t="s">
        <v>210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20" t="s">
        <v>86</v>
      </c>
      <c r="BK566" s="223">
        <f>ROUND(I566*H566,2)</f>
        <v>0</v>
      </c>
      <c r="BL566" s="20" t="s">
        <v>96</v>
      </c>
      <c r="BM566" s="222" t="s">
        <v>666</v>
      </c>
    </row>
    <row r="567" s="2" customFormat="1">
      <c r="A567" s="42"/>
      <c r="B567" s="43"/>
      <c r="C567" s="44"/>
      <c r="D567" s="224" t="s">
        <v>219</v>
      </c>
      <c r="E567" s="44"/>
      <c r="F567" s="225" t="s">
        <v>667</v>
      </c>
      <c r="G567" s="44"/>
      <c r="H567" s="44"/>
      <c r="I567" s="226"/>
      <c r="J567" s="44"/>
      <c r="K567" s="44"/>
      <c r="L567" s="48"/>
      <c r="M567" s="227"/>
      <c r="N567" s="228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219</v>
      </c>
      <c r="AU567" s="20" t="s">
        <v>88</v>
      </c>
    </row>
    <row r="568" s="13" customFormat="1">
      <c r="A568" s="13"/>
      <c r="B568" s="229"/>
      <c r="C568" s="230"/>
      <c r="D568" s="231" t="s">
        <v>221</v>
      </c>
      <c r="E568" s="232" t="s">
        <v>32</v>
      </c>
      <c r="F568" s="233" t="s">
        <v>668</v>
      </c>
      <c r="G568" s="230"/>
      <c r="H568" s="232" t="s">
        <v>32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221</v>
      </c>
      <c r="AU568" s="239" t="s">
        <v>88</v>
      </c>
      <c r="AV568" s="13" t="s">
        <v>86</v>
      </c>
      <c r="AW568" s="13" t="s">
        <v>39</v>
      </c>
      <c r="AX568" s="13" t="s">
        <v>78</v>
      </c>
      <c r="AY568" s="239" t="s">
        <v>210</v>
      </c>
    </row>
    <row r="569" s="13" customFormat="1">
      <c r="A569" s="13"/>
      <c r="B569" s="229"/>
      <c r="C569" s="230"/>
      <c r="D569" s="231" t="s">
        <v>221</v>
      </c>
      <c r="E569" s="232" t="s">
        <v>32</v>
      </c>
      <c r="F569" s="233" t="s">
        <v>623</v>
      </c>
      <c r="G569" s="230"/>
      <c r="H569" s="232" t="s">
        <v>32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221</v>
      </c>
      <c r="AU569" s="239" t="s">
        <v>88</v>
      </c>
      <c r="AV569" s="13" t="s">
        <v>86</v>
      </c>
      <c r="AW569" s="13" t="s">
        <v>39</v>
      </c>
      <c r="AX569" s="13" t="s">
        <v>78</v>
      </c>
      <c r="AY569" s="239" t="s">
        <v>210</v>
      </c>
    </row>
    <row r="570" s="14" customFormat="1">
      <c r="A570" s="14"/>
      <c r="B570" s="240"/>
      <c r="C570" s="241"/>
      <c r="D570" s="231" t="s">
        <v>221</v>
      </c>
      <c r="E570" s="242" t="s">
        <v>32</v>
      </c>
      <c r="F570" s="243" t="s">
        <v>669</v>
      </c>
      <c r="G570" s="241"/>
      <c r="H570" s="244">
        <v>0.69999999999999996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221</v>
      </c>
      <c r="AU570" s="250" t="s">
        <v>88</v>
      </c>
      <c r="AV570" s="14" t="s">
        <v>88</v>
      </c>
      <c r="AW570" s="14" t="s">
        <v>39</v>
      </c>
      <c r="AX570" s="14" t="s">
        <v>78</v>
      </c>
      <c r="AY570" s="250" t="s">
        <v>210</v>
      </c>
    </row>
    <row r="571" s="13" customFormat="1">
      <c r="A571" s="13"/>
      <c r="B571" s="229"/>
      <c r="C571" s="230"/>
      <c r="D571" s="231" t="s">
        <v>221</v>
      </c>
      <c r="E571" s="232" t="s">
        <v>32</v>
      </c>
      <c r="F571" s="233" t="s">
        <v>625</v>
      </c>
      <c r="G571" s="230"/>
      <c r="H571" s="232" t="s">
        <v>32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221</v>
      </c>
      <c r="AU571" s="239" t="s">
        <v>88</v>
      </c>
      <c r="AV571" s="13" t="s">
        <v>86</v>
      </c>
      <c r="AW571" s="13" t="s">
        <v>39</v>
      </c>
      <c r="AX571" s="13" t="s">
        <v>78</v>
      </c>
      <c r="AY571" s="239" t="s">
        <v>210</v>
      </c>
    </row>
    <row r="572" s="14" customFormat="1">
      <c r="A572" s="14"/>
      <c r="B572" s="240"/>
      <c r="C572" s="241"/>
      <c r="D572" s="231" t="s">
        <v>221</v>
      </c>
      <c r="E572" s="242" t="s">
        <v>32</v>
      </c>
      <c r="F572" s="243" t="s">
        <v>670</v>
      </c>
      <c r="G572" s="241"/>
      <c r="H572" s="244">
        <v>4.3499999999999996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221</v>
      </c>
      <c r="AU572" s="250" t="s">
        <v>88</v>
      </c>
      <c r="AV572" s="14" t="s">
        <v>88</v>
      </c>
      <c r="AW572" s="14" t="s">
        <v>39</v>
      </c>
      <c r="AX572" s="14" t="s">
        <v>78</v>
      </c>
      <c r="AY572" s="250" t="s">
        <v>210</v>
      </c>
    </row>
    <row r="573" s="13" customFormat="1">
      <c r="A573" s="13"/>
      <c r="B573" s="229"/>
      <c r="C573" s="230"/>
      <c r="D573" s="231" t="s">
        <v>221</v>
      </c>
      <c r="E573" s="232" t="s">
        <v>32</v>
      </c>
      <c r="F573" s="233" t="s">
        <v>627</v>
      </c>
      <c r="G573" s="230"/>
      <c r="H573" s="232" t="s">
        <v>32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9" t="s">
        <v>221</v>
      </c>
      <c r="AU573" s="239" t="s">
        <v>88</v>
      </c>
      <c r="AV573" s="13" t="s">
        <v>86</v>
      </c>
      <c r="AW573" s="13" t="s">
        <v>39</v>
      </c>
      <c r="AX573" s="13" t="s">
        <v>78</v>
      </c>
      <c r="AY573" s="239" t="s">
        <v>210</v>
      </c>
    </row>
    <row r="574" s="14" customFormat="1">
      <c r="A574" s="14"/>
      <c r="B574" s="240"/>
      <c r="C574" s="241"/>
      <c r="D574" s="231" t="s">
        <v>221</v>
      </c>
      <c r="E574" s="242" t="s">
        <v>32</v>
      </c>
      <c r="F574" s="243" t="s">
        <v>671</v>
      </c>
      <c r="G574" s="241"/>
      <c r="H574" s="244">
        <v>1.7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0" t="s">
        <v>221</v>
      </c>
      <c r="AU574" s="250" t="s">
        <v>88</v>
      </c>
      <c r="AV574" s="14" t="s">
        <v>88</v>
      </c>
      <c r="AW574" s="14" t="s">
        <v>39</v>
      </c>
      <c r="AX574" s="14" t="s">
        <v>78</v>
      </c>
      <c r="AY574" s="250" t="s">
        <v>210</v>
      </c>
    </row>
    <row r="575" s="13" customFormat="1">
      <c r="A575" s="13"/>
      <c r="B575" s="229"/>
      <c r="C575" s="230"/>
      <c r="D575" s="231" t="s">
        <v>221</v>
      </c>
      <c r="E575" s="232" t="s">
        <v>32</v>
      </c>
      <c r="F575" s="233" t="s">
        <v>629</v>
      </c>
      <c r="G575" s="230"/>
      <c r="H575" s="232" t="s">
        <v>32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221</v>
      </c>
      <c r="AU575" s="239" t="s">
        <v>88</v>
      </c>
      <c r="AV575" s="13" t="s">
        <v>86</v>
      </c>
      <c r="AW575" s="13" t="s">
        <v>39</v>
      </c>
      <c r="AX575" s="13" t="s">
        <v>78</v>
      </c>
      <c r="AY575" s="239" t="s">
        <v>210</v>
      </c>
    </row>
    <row r="576" s="14" customFormat="1">
      <c r="A576" s="14"/>
      <c r="B576" s="240"/>
      <c r="C576" s="241"/>
      <c r="D576" s="231" t="s">
        <v>221</v>
      </c>
      <c r="E576" s="242" t="s">
        <v>32</v>
      </c>
      <c r="F576" s="243" t="s">
        <v>648</v>
      </c>
      <c r="G576" s="241"/>
      <c r="H576" s="244">
        <v>2.2999999999999998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0" t="s">
        <v>221</v>
      </c>
      <c r="AU576" s="250" t="s">
        <v>88</v>
      </c>
      <c r="AV576" s="14" t="s">
        <v>88</v>
      </c>
      <c r="AW576" s="14" t="s">
        <v>39</v>
      </c>
      <c r="AX576" s="14" t="s">
        <v>78</v>
      </c>
      <c r="AY576" s="250" t="s">
        <v>210</v>
      </c>
    </row>
    <row r="577" s="13" customFormat="1">
      <c r="A577" s="13"/>
      <c r="B577" s="229"/>
      <c r="C577" s="230"/>
      <c r="D577" s="231" t="s">
        <v>221</v>
      </c>
      <c r="E577" s="232" t="s">
        <v>32</v>
      </c>
      <c r="F577" s="233" t="s">
        <v>631</v>
      </c>
      <c r="G577" s="230"/>
      <c r="H577" s="232" t="s">
        <v>32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9" t="s">
        <v>221</v>
      </c>
      <c r="AU577" s="239" t="s">
        <v>88</v>
      </c>
      <c r="AV577" s="13" t="s">
        <v>86</v>
      </c>
      <c r="AW577" s="13" t="s">
        <v>39</v>
      </c>
      <c r="AX577" s="13" t="s">
        <v>78</v>
      </c>
      <c r="AY577" s="239" t="s">
        <v>210</v>
      </c>
    </row>
    <row r="578" s="14" customFormat="1">
      <c r="A578" s="14"/>
      <c r="B578" s="240"/>
      <c r="C578" s="241"/>
      <c r="D578" s="231" t="s">
        <v>221</v>
      </c>
      <c r="E578" s="242" t="s">
        <v>32</v>
      </c>
      <c r="F578" s="243" t="s">
        <v>671</v>
      </c>
      <c r="G578" s="241"/>
      <c r="H578" s="244">
        <v>1.7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0" t="s">
        <v>221</v>
      </c>
      <c r="AU578" s="250" t="s">
        <v>88</v>
      </c>
      <c r="AV578" s="14" t="s">
        <v>88</v>
      </c>
      <c r="AW578" s="14" t="s">
        <v>39</v>
      </c>
      <c r="AX578" s="14" t="s">
        <v>78</v>
      </c>
      <c r="AY578" s="250" t="s">
        <v>210</v>
      </c>
    </row>
    <row r="579" s="15" customFormat="1">
      <c r="A579" s="15"/>
      <c r="B579" s="251"/>
      <c r="C579" s="252"/>
      <c r="D579" s="231" t="s">
        <v>221</v>
      </c>
      <c r="E579" s="253" t="s">
        <v>32</v>
      </c>
      <c r="F579" s="254" t="s">
        <v>224</v>
      </c>
      <c r="G579" s="252"/>
      <c r="H579" s="255">
        <v>10.75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1" t="s">
        <v>221</v>
      </c>
      <c r="AU579" s="261" t="s">
        <v>88</v>
      </c>
      <c r="AV579" s="15" t="s">
        <v>96</v>
      </c>
      <c r="AW579" s="15" t="s">
        <v>39</v>
      </c>
      <c r="AX579" s="15" t="s">
        <v>86</v>
      </c>
      <c r="AY579" s="261" t="s">
        <v>210</v>
      </c>
    </row>
    <row r="580" s="2" customFormat="1" ht="16.5" customHeight="1">
      <c r="A580" s="42"/>
      <c r="B580" s="43"/>
      <c r="C580" s="211" t="s">
        <v>672</v>
      </c>
      <c r="D580" s="211" t="s">
        <v>213</v>
      </c>
      <c r="E580" s="212" t="s">
        <v>673</v>
      </c>
      <c r="F580" s="213" t="s">
        <v>674</v>
      </c>
      <c r="G580" s="214" t="s">
        <v>104</v>
      </c>
      <c r="H580" s="215">
        <v>17.039999999999999</v>
      </c>
      <c r="I580" s="216"/>
      <c r="J580" s="217">
        <f>ROUND(I580*H580,2)</f>
        <v>0</v>
      </c>
      <c r="K580" s="213" t="s">
        <v>217</v>
      </c>
      <c r="L580" s="48"/>
      <c r="M580" s="218" t="s">
        <v>32</v>
      </c>
      <c r="N580" s="219" t="s">
        <v>49</v>
      </c>
      <c r="O580" s="88"/>
      <c r="P580" s="220">
        <f>O580*H580</f>
        <v>0</v>
      </c>
      <c r="Q580" s="220">
        <v>0.0030599999999999998</v>
      </c>
      <c r="R580" s="220">
        <f>Q580*H580</f>
        <v>0.052142399999999992</v>
      </c>
      <c r="S580" s="220">
        <v>0</v>
      </c>
      <c r="T580" s="221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2" t="s">
        <v>96</v>
      </c>
      <c r="AT580" s="222" t="s">
        <v>213</v>
      </c>
      <c r="AU580" s="222" t="s">
        <v>88</v>
      </c>
      <c r="AY580" s="20" t="s">
        <v>210</v>
      </c>
      <c r="BE580" s="223">
        <f>IF(N580="základní",J580,0)</f>
        <v>0</v>
      </c>
      <c r="BF580" s="223">
        <f>IF(N580="snížená",J580,0)</f>
        <v>0</v>
      </c>
      <c r="BG580" s="223">
        <f>IF(N580="zákl. přenesená",J580,0)</f>
        <v>0</v>
      </c>
      <c r="BH580" s="223">
        <f>IF(N580="sníž. přenesená",J580,0)</f>
        <v>0</v>
      </c>
      <c r="BI580" s="223">
        <f>IF(N580="nulová",J580,0)</f>
        <v>0</v>
      </c>
      <c r="BJ580" s="20" t="s">
        <v>86</v>
      </c>
      <c r="BK580" s="223">
        <f>ROUND(I580*H580,2)</f>
        <v>0</v>
      </c>
      <c r="BL580" s="20" t="s">
        <v>96</v>
      </c>
      <c r="BM580" s="222" t="s">
        <v>675</v>
      </c>
    </row>
    <row r="581" s="2" customFormat="1">
      <c r="A581" s="42"/>
      <c r="B581" s="43"/>
      <c r="C581" s="44"/>
      <c r="D581" s="224" t="s">
        <v>219</v>
      </c>
      <c r="E581" s="44"/>
      <c r="F581" s="225" t="s">
        <v>676</v>
      </c>
      <c r="G581" s="44"/>
      <c r="H581" s="44"/>
      <c r="I581" s="226"/>
      <c r="J581" s="44"/>
      <c r="K581" s="44"/>
      <c r="L581" s="48"/>
      <c r="M581" s="227"/>
      <c r="N581" s="228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219</v>
      </c>
      <c r="AU581" s="20" t="s">
        <v>88</v>
      </c>
    </row>
    <row r="582" s="13" customFormat="1">
      <c r="A582" s="13"/>
      <c r="B582" s="229"/>
      <c r="C582" s="230"/>
      <c r="D582" s="231" t="s">
        <v>221</v>
      </c>
      <c r="E582" s="232" t="s">
        <v>32</v>
      </c>
      <c r="F582" s="233" t="s">
        <v>668</v>
      </c>
      <c r="G582" s="230"/>
      <c r="H582" s="232" t="s">
        <v>32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9" t="s">
        <v>221</v>
      </c>
      <c r="AU582" s="239" t="s">
        <v>88</v>
      </c>
      <c r="AV582" s="13" t="s">
        <v>86</v>
      </c>
      <c r="AW582" s="13" t="s">
        <v>39</v>
      </c>
      <c r="AX582" s="13" t="s">
        <v>78</v>
      </c>
      <c r="AY582" s="239" t="s">
        <v>210</v>
      </c>
    </row>
    <row r="583" s="13" customFormat="1">
      <c r="A583" s="13"/>
      <c r="B583" s="229"/>
      <c r="C583" s="230"/>
      <c r="D583" s="231" t="s">
        <v>221</v>
      </c>
      <c r="E583" s="232" t="s">
        <v>32</v>
      </c>
      <c r="F583" s="233" t="s">
        <v>677</v>
      </c>
      <c r="G583" s="230"/>
      <c r="H583" s="232" t="s">
        <v>32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9" t="s">
        <v>221</v>
      </c>
      <c r="AU583" s="239" t="s">
        <v>88</v>
      </c>
      <c r="AV583" s="13" t="s">
        <v>86</v>
      </c>
      <c r="AW583" s="13" t="s">
        <v>39</v>
      </c>
      <c r="AX583" s="13" t="s">
        <v>78</v>
      </c>
      <c r="AY583" s="239" t="s">
        <v>210</v>
      </c>
    </row>
    <row r="584" s="14" customFormat="1">
      <c r="A584" s="14"/>
      <c r="B584" s="240"/>
      <c r="C584" s="241"/>
      <c r="D584" s="231" t="s">
        <v>221</v>
      </c>
      <c r="E584" s="242" t="s">
        <v>32</v>
      </c>
      <c r="F584" s="243" t="s">
        <v>678</v>
      </c>
      <c r="G584" s="241"/>
      <c r="H584" s="244">
        <v>8.3350000000000009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0" t="s">
        <v>221</v>
      </c>
      <c r="AU584" s="250" t="s">
        <v>88</v>
      </c>
      <c r="AV584" s="14" t="s">
        <v>88</v>
      </c>
      <c r="AW584" s="14" t="s">
        <v>39</v>
      </c>
      <c r="AX584" s="14" t="s">
        <v>78</v>
      </c>
      <c r="AY584" s="250" t="s">
        <v>210</v>
      </c>
    </row>
    <row r="585" s="13" customFormat="1">
      <c r="A585" s="13"/>
      <c r="B585" s="229"/>
      <c r="C585" s="230"/>
      <c r="D585" s="231" t="s">
        <v>221</v>
      </c>
      <c r="E585" s="232" t="s">
        <v>32</v>
      </c>
      <c r="F585" s="233" t="s">
        <v>654</v>
      </c>
      <c r="G585" s="230"/>
      <c r="H585" s="232" t="s">
        <v>32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9" t="s">
        <v>221</v>
      </c>
      <c r="AU585" s="239" t="s">
        <v>88</v>
      </c>
      <c r="AV585" s="13" t="s">
        <v>86</v>
      </c>
      <c r="AW585" s="13" t="s">
        <v>39</v>
      </c>
      <c r="AX585" s="13" t="s">
        <v>78</v>
      </c>
      <c r="AY585" s="239" t="s">
        <v>210</v>
      </c>
    </row>
    <row r="586" s="14" customFormat="1">
      <c r="A586" s="14"/>
      <c r="B586" s="240"/>
      <c r="C586" s="241"/>
      <c r="D586" s="231" t="s">
        <v>221</v>
      </c>
      <c r="E586" s="242" t="s">
        <v>32</v>
      </c>
      <c r="F586" s="243" t="s">
        <v>679</v>
      </c>
      <c r="G586" s="241"/>
      <c r="H586" s="244">
        <v>8.7050000000000001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0" t="s">
        <v>221</v>
      </c>
      <c r="AU586" s="250" t="s">
        <v>88</v>
      </c>
      <c r="AV586" s="14" t="s">
        <v>88</v>
      </c>
      <c r="AW586" s="14" t="s">
        <v>39</v>
      </c>
      <c r="AX586" s="14" t="s">
        <v>78</v>
      </c>
      <c r="AY586" s="250" t="s">
        <v>210</v>
      </c>
    </row>
    <row r="587" s="15" customFormat="1">
      <c r="A587" s="15"/>
      <c r="B587" s="251"/>
      <c r="C587" s="252"/>
      <c r="D587" s="231" t="s">
        <v>221</v>
      </c>
      <c r="E587" s="253" t="s">
        <v>32</v>
      </c>
      <c r="F587" s="254" t="s">
        <v>224</v>
      </c>
      <c r="G587" s="252"/>
      <c r="H587" s="255">
        <v>17.039999999999999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1" t="s">
        <v>221</v>
      </c>
      <c r="AU587" s="261" t="s">
        <v>88</v>
      </c>
      <c r="AV587" s="15" t="s">
        <v>96</v>
      </c>
      <c r="AW587" s="15" t="s">
        <v>39</v>
      </c>
      <c r="AX587" s="15" t="s">
        <v>86</v>
      </c>
      <c r="AY587" s="261" t="s">
        <v>210</v>
      </c>
    </row>
    <row r="588" s="12" customFormat="1" ht="22.8" customHeight="1">
      <c r="A588" s="12"/>
      <c r="B588" s="195"/>
      <c r="C588" s="196"/>
      <c r="D588" s="197" t="s">
        <v>77</v>
      </c>
      <c r="E588" s="209" t="s">
        <v>96</v>
      </c>
      <c r="F588" s="209" t="s">
        <v>680</v>
      </c>
      <c r="G588" s="196"/>
      <c r="H588" s="196"/>
      <c r="I588" s="199"/>
      <c r="J588" s="210">
        <f>BK588</f>
        <v>0</v>
      </c>
      <c r="K588" s="196"/>
      <c r="L588" s="201"/>
      <c r="M588" s="202"/>
      <c r="N588" s="203"/>
      <c r="O588" s="203"/>
      <c r="P588" s="204">
        <f>SUM(P589:P709)</f>
        <v>0</v>
      </c>
      <c r="Q588" s="203"/>
      <c r="R588" s="204">
        <f>SUM(R589:R709)</f>
        <v>150.20636022000002</v>
      </c>
      <c r="S588" s="203"/>
      <c r="T588" s="205">
        <f>SUM(T589:T709)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6" t="s">
        <v>86</v>
      </c>
      <c r="AT588" s="207" t="s">
        <v>77</v>
      </c>
      <c r="AU588" s="207" t="s">
        <v>86</v>
      </c>
      <c r="AY588" s="206" t="s">
        <v>210</v>
      </c>
      <c r="BK588" s="208">
        <f>SUM(BK589:BK709)</f>
        <v>0</v>
      </c>
    </row>
    <row r="589" s="2" customFormat="1" ht="49.05" customHeight="1">
      <c r="A589" s="42"/>
      <c r="B589" s="43"/>
      <c r="C589" s="211" t="s">
        <v>681</v>
      </c>
      <c r="D589" s="211" t="s">
        <v>213</v>
      </c>
      <c r="E589" s="212" t="s">
        <v>682</v>
      </c>
      <c r="F589" s="213" t="s">
        <v>683</v>
      </c>
      <c r="G589" s="214" t="s">
        <v>112</v>
      </c>
      <c r="H589" s="215">
        <v>152.95599999999999</v>
      </c>
      <c r="I589" s="216"/>
      <c r="J589" s="217">
        <f>ROUND(I589*H589,2)</f>
        <v>0</v>
      </c>
      <c r="K589" s="213" t="s">
        <v>217</v>
      </c>
      <c r="L589" s="48"/>
      <c r="M589" s="218" t="s">
        <v>32</v>
      </c>
      <c r="N589" s="219" t="s">
        <v>49</v>
      </c>
      <c r="O589" s="88"/>
      <c r="P589" s="220">
        <f>O589*H589</f>
        <v>0</v>
      </c>
      <c r="Q589" s="220">
        <v>0.38828000000000001</v>
      </c>
      <c r="R589" s="220">
        <f>Q589*H589</f>
        <v>59.38975568</v>
      </c>
      <c r="S589" s="220">
        <v>0</v>
      </c>
      <c r="T589" s="221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2" t="s">
        <v>96</v>
      </c>
      <c r="AT589" s="222" t="s">
        <v>213</v>
      </c>
      <c r="AU589" s="222" t="s">
        <v>88</v>
      </c>
      <c r="AY589" s="20" t="s">
        <v>210</v>
      </c>
      <c r="BE589" s="223">
        <f>IF(N589="základní",J589,0)</f>
        <v>0</v>
      </c>
      <c r="BF589" s="223">
        <f>IF(N589="snížená",J589,0)</f>
        <v>0</v>
      </c>
      <c r="BG589" s="223">
        <f>IF(N589="zákl. přenesená",J589,0)</f>
        <v>0</v>
      </c>
      <c r="BH589" s="223">
        <f>IF(N589="sníž. přenesená",J589,0)</f>
        <v>0</v>
      </c>
      <c r="BI589" s="223">
        <f>IF(N589="nulová",J589,0)</f>
        <v>0</v>
      </c>
      <c r="BJ589" s="20" t="s">
        <v>86</v>
      </c>
      <c r="BK589" s="223">
        <f>ROUND(I589*H589,2)</f>
        <v>0</v>
      </c>
      <c r="BL589" s="20" t="s">
        <v>96</v>
      </c>
      <c r="BM589" s="222" t="s">
        <v>684</v>
      </c>
    </row>
    <row r="590" s="2" customFormat="1">
      <c r="A590" s="42"/>
      <c r="B590" s="43"/>
      <c r="C590" s="44"/>
      <c r="D590" s="224" t="s">
        <v>219</v>
      </c>
      <c r="E590" s="44"/>
      <c r="F590" s="225" t="s">
        <v>685</v>
      </c>
      <c r="G590" s="44"/>
      <c r="H590" s="44"/>
      <c r="I590" s="226"/>
      <c r="J590" s="44"/>
      <c r="K590" s="44"/>
      <c r="L590" s="48"/>
      <c r="M590" s="227"/>
      <c r="N590" s="228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219</v>
      </c>
      <c r="AU590" s="20" t="s">
        <v>88</v>
      </c>
    </row>
    <row r="591" s="13" customFormat="1">
      <c r="A591" s="13"/>
      <c r="B591" s="229"/>
      <c r="C591" s="230"/>
      <c r="D591" s="231" t="s">
        <v>221</v>
      </c>
      <c r="E591" s="232" t="s">
        <v>32</v>
      </c>
      <c r="F591" s="233" t="s">
        <v>686</v>
      </c>
      <c r="G591" s="230"/>
      <c r="H591" s="232" t="s">
        <v>32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221</v>
      </c>
      <c r="AU591" s="239" t="s">
        <v>88</v>
      </c>
      <c r="AV591" s="13" t="s">
        <v>86</v>
      </c>
      <c r="AW591" s="13" t="s">
        <v>39</v>
      </c>
      <c r="AX591" s="13" t="s">
        <v>78</v>
      </c>
      <c r="AY591" s="239" t="s">
        <v>210</v>
      </c>
    </row>
    <row r="592" s="14" customFormat="1">
      <c r="A592" s="14"/>
      <c r="B592" s="240"/>
      <c r="C592" s="241"/>
      <c r="D592" s="231" t="s">
        <v>221</v>
      </c>
      <c r="E592" s="242" t="s">
        <v>32</v>
      </c>
      <c r="F592" s="243" t="s">
        <v>687</v>
      </c>
      <c r="G592" s="241"/>
      <c r="H592" s="244">
        <v>58.453000000000003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0" t="s">
        <v>221</v>
      </c>
      <c r="AU592" s="250" t="s">
        <v>88</v>
      </c>
      <c r="AV592" s="14" t="s">
        <v>88</v>
      </c>
      <c r="AW592" s="14" t="s">
        <v>39</v>
      </c>
      <c r="AX592" s="14" t="s">
        <v>78</v>
      </c>
      <c r="AY592" s="250" t="s">
        <v>210</v>
      </c>
    </row>
    <row r="593" s="14" customFormat="1">
      <c r="A593" s="14"/>
      <c r="B593" s="240"/>
      <c r="C593" s="241"/>
      <c r="D593" s="231" t="s">
        <v>221</v>
      </c>
      <c r="E593" s="242" t="s">
        <v>32</v>
      </c>
      <c r="F593" s="243" t="s">
        <v>688</v>
      </c>
      <c r="G593" s="241"/>
      <c r="H593" s="244">
        <v>33.218000000000004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0" t="s">
        <v>221</v>
      </c>
      <c r="AU593" s="250" t="s">
        <v>88</v>
      </c>
      <c r="AV593" s="14" t="s">
        <v>88</v>
      </c>
      <c r="AW593" s="14" t="s">
        <v>39</v>
      </c>
      <c r="AX593" s="14" t="s">
        <v>78</v>
      </c>
      <c r="AY593" s="250" t="s">
        <v>210</v>
      </c>
    </row>
    <row r="594" s="14" customFormat="1">
      <c r="A594" s="14"/>
      <c r="B594" s="240"/>
      <c r="C594" s="241"/>
      <c r="D594" s="231" t="s">
        <v>221</v>
      </c>
      <c r="E594" s="242" t="s">
        <v>32</v>
      </c>
      <c r="F594" s="243" t="s">
        <v>689</v>
      </c>
      <c r="G594" s="241"/>
      <c r="H594" s="244">
        <v>61.284999999999997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0" t="s">
        <v>221</v>
      </c>
      <c r="AU594" s="250" t="s">
        <v>88</v>
      </c>
      <c r="AV594" s="14" t="s">
        <v>88</v>
      </c>
      <c r="AW594" s="14" t="s">
        <v>39</v>
      </c>
      <c r="AX594" s="14" t="s">
        <v>78</v>
      </c>
      <c r="AY594" s="250" t="s">
        <v>210</v>
      </c>
    </row>
    <row r="595" s="15" customFormat="1">
      <c r="A595" s="15"/>
      <c r="B595" s="251"/>
      <c r="C595" s="252"/>
      <c r="D595" s="231" t="s">
        <v>221</v>
      </c>
      <c r="E595" s="253" t="s">
        <v>32</v>
      </c>
      <c r="F595" s="254" t="s">
        <v>224</v>
      </c>
      <c r="G595" s="252"/>
      <c r="H595" s="255">
        <v>152.95600000000002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1" t="s">
        <v>221</v>
      </c>
      <c r="AU595" s="261" t="s">
        <v>88</v>
      </c>
      <c r="AV595" s="15" t="s">
        <v>96</v>
      </c>
      <c r="AW595" s="15" t="s">
        <v>39</v>
      </c>
      <c r="AX595" s="15" t="s">
        <v>86</v>
      </c>
      <c r="AY595" s="261" t="s">
        <v>210</v>
      </c>
    </row>
    <row r="596" s="2" customFormat="1" ht="24.15" customHeight="1">
      <c r="A596" s="42"/>
      <c r="B596" s="43"/>
      <c r="C596" s="211" t="s">
        <v>690</v>
      </c>
      <c r="D596" s="211" t="s">
        <v>213</v>
      </c>
      <c r="E596" s="212" t="s">
        <v>691</v>
      </c>
      <c r="F596" s="213" t="s">
        <v>692</v>
      </c>
      <c r="G596" s="214" t="s">
        <v>216</v>
      </c>
      <c r="H596" s="215">
        <v>12.1</v>
      </c>
      <c r="I596" s="216"/>
      <c r="J596" s="217">
        <f>ROUND(I596*H596,2)</f>
        <v>0</v>
      </c>
      <c r="K596" s="213" t="s">
        <v>217</v>
      </c>
      <c r="L596" s="48"/>
      <c r="M596" s="218" t="s">
        <v>32</v>
      </c>
      <c r="N596" s="219" t="s">
        <v>49</v>
      </c>
      <c r="O596" s="88"/>
      <c r="P596" s="220">
        <f>O596*H596</f>
        <v>0</v>
      </c>
      <c r="Q596" s="220">
        <v>2.5020099999999998</v>
      </c>
      <c r="R596" s="220">
        <f>Q596*H596</f>
        <v>30.274320999999997</v>
      </c>
      <c r="S596" s="220">
        <v>0</v>
      </c>
      <c r="T596" s="221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2" t="s">
        <v>96</v>
      </c>
      <c r="AT596" s="222" t="s">
        <v>213</v>
      </c>
      <c r="AU596" s="222" t="s">
        <v>88</v>
      </c>
      <c r="AY596" s="20" t="s">
        <v>210</v>
      </c>
      <c r="BE596" s="223">
        <f>IF(N596="základní",J596,0)</f>
        <v>0</v>
      </c>
      <c r="BF596" s="223">
        <f>IF(N596="snížená",J596,0)</f>
        <v>0</v>
      </c>
      <c r="BG596" s="223">
        <f>IF(N596="zákl. přenesená",J596,0)</f>
        <v>0</v>
      </c>
      <c r="BH596" s="223">
        <f>IF(N596="sníž. přenesená",J596,0)</f>
        <v>0</v>
      </c>
      <c r="BI596" s="223">
        <f>IF(N596="nulová",J596,0)</f>
        <v>0</v>
      </c>
      <c r="BJ596" s="20" t="s">
        <v>86</v>
      </c>
      <c r="BK596" s="223">
        <f>ROUND(I596*H596,2)</f>
        <v>0</v>
      </c>
      <c r="BL596" s="20" t="s">
        <v>96</v>
      </c>
      <c r="BM596" s="222" t="s">
        <v>693</v>
      </c>
    </row>
    <row r="597" s="2" customFormat="1">
      <c r="A597" s="42"/>
      <c r="B597" s="43"/>
      <c r="C597" s="44"/>
      <c r="D597" s="224" t="s">
        <v>219</v>
      </c>
      <c r="E597" s="44"/>
      <c r="F597" s="225" t="s">
        <v>694</v>
      </c>
      <c r="G597" s="44"/>
      <c r="H597" s="44"/>
      <c r="I597" s="226"/>
      <c r="J597" s="44"/>
      <c r="K597" s="44"/>
      <c r="L597" s="48"/>
      <c r="M597" s="227"/>
      <c r="N597" s="228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219</v>
      </c>
      <c r="AU597" s="20" t="s">
        <v>88</v>
      </c>
    </row>
    <row r="598" s="13" customFormat="1">
      <c r="A598" s="13"/>
      <c r="B598" s="229"/>
      <c r="C598" s="230"/>
      <c r="D598" s="231" t="s">
        <v>221</v>
      </c>
      <c r="E598" s="232" t="s">
        <v>32</v>
      </c>
      <c r="F598" s="233" t="s">
        <v>695</v>
      </c>
      <c r="G598" s="230"/>
      <c r="H598" s="232" t="s">
        <v>32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9" t="s">
        <v>221</v>
      </c>
      <c r="AU598" s="239" t="s">
        <v>88</v>
      </c>
      <c r="AV598" s="13" t="s">
        <v>86</v>
      </c>
      <c r="AW598" s="13" t="s">
        <v>39</v>
      </c>
      <c r="AX598" s="13" t="s">
        <v>78</v>
      </c>
      <c r="AY598" s="239" t="s">
        <v>210</v>
      </c>
    </row>
    <row r="599" s="14" customFormat="1">
      <c r="A599" s="14"/>
      <c r="B599" s="240"/>
      <c r="C599" s="241"/>
      <c r="D599" s="231" t="s">
        <v>221</v>
      </c>
      <c r="E599" s="242" t="s">
        <v>32</v>
      </c>
      <c r="F599" s="243" t="s">
        <v>696</v>
      </c>
      <c r="G599" s="241"/>
      <c r="H599" s="244">
        <v>2.7999999999999998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0" t="s">
        <v>221</v>
      </c>
      <c r="AU599" s="250" t="s">
        <v>88</v>
      </c>
      <c r="AV599" s="14" t="s">
        <v>88</v>
      </c>
      <c r="AW599" s="14" t="s">
        <v>39</v>
      </c>
      <c r="AX599" s="14" t="s">
        <v>78</v>
      </c>
      <c r="AY599" s="250" t="s">
        <v>210</v>
      </c>
    </row>
    <row r="600" s="14" customFormat="1">
      <c r="A600" s="14"/>
      <c r="B600" s="240"/>
      <c r="C600" s="241"/>
      <c r="D600" s="231" t="s">
        <v>221</v>
      </c>
      <c r="E600" s="242" t="s">
        <v>32</v>
      </c>
      <c r="F600" s="243" t="s">
        <v>697</v>
      </c>
      <c r="G600" s="241"/>
      <c r="H600" s="244">
        <v>9.3000000000000007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0" t="s">
        <v>221</v>
      </c>
      <c r="AU600" s="250" t="s">
        <v>88</v>
      </c>
      <c r="AV600" s="14" t="s">
        <v>88</v>
      </c>
      <c r="AW600" s="14" t="s">
        <v>39</v>
      </c>
      <c r="AX600" s="14" t="s">
        <v>78</v>
      </c>
      <c r="AY600" s="250" t="s">
        <v>210</v>
      </c>
    </row>
    <row r="601" s="15" customFormat="1">
      <c r="A601" s="15"/>
      <c r="B601" s="251"/>
      <c r="C601" s="252"/>
      <c r="D601" s="231" t="s">
        <v>221</v>
      </c>
      <c r="E601" s="253" t="s">
        <v>32</v>
      </c>
      <c r="F601" s="254" t="s">
        <v>224</v>
      </c>
      <c r="G601" s="252"/>
      <c r="H601" s="255">
        <v>12.100000000000001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1" t="s">
        <v>221</v>
      </c>
      <c r="AU601" s="261" t="s">
        <v>88</v>
      </c>
      <c r="AV601" s="15" t="s">
        <v>96</v>
      </c>
      <c r="AW601" s="15" t="s">
        <v>39</v>
      </c>
      <c r="AX601" s="15" t="s">
        <v>86</v>
      </c>
      <c r="AY601" s="261" t="s">
        <v>210</v>
      </c>
    </row>
    <row r="602" s="2" customFormat="1" ht="21.75" customHeight="1">
      <c r="A602" s="42"/>
      <c r="B602" s="43"/>
      <c r="C602" s="211" t="s">
        <v>698</v>
      </c>
      <c r="D602" s="211" t="s">
        <v>213</v>
      </c>
      <c r="E602" s="212" t="s">
        <v>699</v>
      </c>
      <c r="F602" s="213" t="s">
        <v>700</v>
      </c>
      <c r="G602" s="214" t="s">
        <v>112</v>
      </c>
      <c r="H602" s="215">
        <v>61.372</v>
      </c>
      <c r="I602" s="216"/>
      <c r="J602" s="217">
        <f>ROUND(I602*H602,2)</f>
        <v>0</v>
      </c>
      <c r="K602" s="213" t="s">
        <v>217</v>
      </c>
      <c r="L602" s="48"/>
      <c r="M602" s="218" t="s">
        <v>32</v>
      </c>
      <c r="N602" s="219" t="s">
        <v>49</v>
      </c>
      <c r="O602" s="88"/>
      <c r="P602" s="220">
        <f>O602*H602</f>
        <v>0</v>
      </c>
      <c r="Q602" s="220">
        <v>0.0053299999999999997</v>
      </c>
      <c r="R602" s="220">
        <f>Q602*H602</f>
        <v>0.32711276</v>
      </c>
      <c r="S602" s="220">
        <v>0</v>
      </c>
      <c r="T602" s="221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2" t="s">
        <v>96</v>
      </c>
      <c r="AT602" s="222" t="s">
        <v>213</v>
      </c>
      <c r="AU602" s="222" t="s">
        <v>88</v>
      </c>
      <c r="AY602" s="20" t="s">
        <v>210</v>
      </c>
      <c r="BE602" s="223">
        <f>IF(N602="základní",J602,0)</f>
        <v>0</v>
      </c>
      <c r="BF602" s="223">
        <f>IF(N602="snížená",J602,0)</f>
        <v>0</v>
      </c>
      <c r="BG602" s="223">
        <f>IF(N602="zákl. přenesená",J602,0)</f>
        <v>0</v>
      </c>
      <c r="BH602" s="223">
        <f>IF(N602="sníž. přenesená",J602,0)</f>
        <v>0</v>
      </c>
      <c r="BI602" s="223">
        <f>IF(N602="nulová",J602,0)</f>
        <v>0</v>
      </c>
      <c r="BJ602" s="20" t="s">
        <v>86</v>
      </c>
      <c r="BK602" s="223">
        <f>ROUND(I602*H602,2)</f>
        <v>0</v>
      </c>
      <c r="BL602" s="20" t="s">
        <v>96</v>
      </c>
      <c r="BM602" s="222" t="s">
        <v>701</v>
      </c>
    </row>
    <row r="603" s="2" customFormat="1">
      <c r="A603" s="42"/>
      <c r="B603" s="43"/>
      <c r="C603" s="44"/>
      <c r="D603" s="224" t="s">
        <v>219</v>
      </c>
      <c r="E603" s="44"/>
      <c r="F603" s="225" t="s">
        <v>702</v>
      </c>
      <c r="G603" s="44"/>
      <c r="H603" s="44"/>
      <c r="I603" s="226"/>
      <c r="J603" s="44"/>
      <c r="K603" s="44"/>
      <c r="L603" s="48"/>
      <c r="M603" s="227"/>
      <c r="N603" s="228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0" t="s">
        <v>219</v>
      </c>
      <c r="AU603" s="20" t="s">
        <v>88</v>
      </c>
    </row>
    <row r="604" s="14" customFormat="1">
      <c r="A604" s="14"/>
      <c r="B604" s="240"/>
      <c r="C604" s="241"/>
      <c r="D604" s="231" t="s">
        <v>221</v>
      </c>
      <c r="E604" s="242" t="s">
        <v>32</v>
      </c>
      <c r="F604" s="243" t="s">
        <v>703</v>
      </c>
      <c r="G604" s="241"/>
      <c r="H604" s="244">
        <v>48.554000000000002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221</v>
      </c>
      <c r="AU604" s="250" t="s">
        <v>88</v>
      </c>
      <c r="AV604" s="14" t="s">
        <v>88</v>
      </c>
      <c r="AW604" s="14" t="s">
        <v>39</v>
      </c>
      <c r="AX604" s="14" t="s">
        <v>78</v>
      </c>
      <c r="AY604" s="250" t="s">
        <v>210</v>
      </c>
    </row>
    <row r="605" s="14" customFormat="1">
      <c r="A605" s="14"/>
      <c r="B605" s="240"/>
      <c r="C605" s="241"/>
      <c r="D605" s="231" t="s">
        <v>221</v>
      </c>
      <c r="E605" s="242" t="s">
        <v>32</v>
      </c>
      <c r="F605" s="243" t="s">
        <v>704</v>
      </c>
      <c r="G605" s="241"/>
      <c r="H605" s="244">
        <v>12.818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0" t="s">
        <v>221</v>
      </c>
      <c r="AU605" s="250" t="s">
        <v>88</v>
      </c>
      <c r="AV605" s="14" t="s">
        <v>88</v>
      </c>
      <c r="AW605" s="14" t="s">
        <v>39</v>
      </c>
      <c r="AX605" s="14" t="s">
        <v>78</v>
      </c>
      <c r="AY605" s="250" t="s">
        <v>210</v>
      </c>
    </row>
    <row r="606" s="15" customFormat="1">
      <c r="A606" s="15"/>
      <c r="B606" s="251"/>
      <c r="C606" s="252"/>
      <c r="D606" s="231" t="s">
        <v>221</v>
      </c>
      <c r="E606" s="253" t="s">
        <v>32</v>
      </c>
      <c r="F606" s="254" t="s">
        <v>224</v>
      </c>
      <c r="G606" s="252"/>
      <c r="H606" s="255">
        <v>61.372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1" t="s">
        <v>221</v>
      </c>
      <c r="AU606" s="261" t="s">
        <v>88</v>
      </c>
      <c r="AV606" s="15" t="s">
        <v>96</v>
      </c>
      <c r="AW606" s="15" t="s">
        <v>39</v>
      </c>
      <c r="AX606" s="15" t="s">
        <v>86</v>
      </c>
      <c r="AY606" s="261" t="s">
        <v>210</v>
      </c>
    </row>
    <row r="607" s="2" customFormat="1" ht="24.15" customHeight="1">
      <c r="A607" s="42"/>
      <c r="B607" s="43"/>
      <c r="C607" s="211" t="s">
        <v>705</v>
      </c>
      <c r="D607" s="211" t="s">
        <v>213</v>
      </c>
      <c r="E607" s="212" t="s">
        <v>706</v>
      </c>
      <c r="F607" s="213" t="s">
        <v>707</v>
      </c>
      <c r="G607" s="214" t="s">
        <v>112</v>
      </c>
      <c r="H607" s="215">
        <v>61.372</v>
      </c>
      <c r="I607" s="216"/>
      <c r="J607" s="217">
        <f>ROUND(I607*H607,2)</f>
        <v>0</v>
      </c>
      <c r="K607" s="213" t="s">
        <v>217</v>
      </c>
      <c r="L607" s="48"/>
      <c r="M607" s="218" t="s">
        <v>32</v>
      </c>
      <c r="N607" s="219" t="s">
        <v>49</v>
      </c>
      <c r="O607" s="88"/>
      <c r="P607" s="220">
        <f>O607*H607</f>
        <v>0</v>
      </c>
      <c r="Q607" s="220">
        <v>0</v>
      </c>
      <c r="R607" s="220">
        <f>Q607*H607</f>
        <v>0</v>
      </c>
      <c r="S607" s="220">
        <v>0</v>
      </c>
      <c r="T607" s="221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2" t="s">
        <v>96</v>
      </c>
      <c r="AT607" s="222" t="s">
        <v>213</v>
      </c>
      <c r="AU607" s="222" t="s">
        <v>88</v>
      </c>
      <c r="AY607" s="20" t="s">
        <v>210</v>
      </c>
      <c r="BE607" s="223">
        <f>IF(N607="základní",J607,0)</f>
        <v>0</v>
      </c>
      <c r="BF607" s="223">
        <f>IF(N607="snížená",J607,0)</f>
        <v>0</v>
      </c>
      <c r="BG607" s="223">
        <f>IF(N607="zákl. přenesená",J607,0)</f>
        <v>0</v>
      </c>
      <c r="BH607" s="223">
        <f>IF(N607="sníž. přenesená",J607,0)</f>
        <v>0</v>
      </c>
      <c r="BI607" s="223">
        <f>IF(N607="nulová",J607,0)</f>
        <v>0</v>
      </c>
      <c r="BJ607" s="20" t="s">
        <v>86</v>
      </c>
      <c r="BK607" s="223">
        <f>ROUND(I607*H607,2)</f>
        <v>0</v>
      </c>
      <c r="BL607" s="20" t="s">
        <v>96</v>
      </c>
      <c r="BM607" s="222" t="s">
        <v>708</v>
      </c>
    </row>
    <row r="608" s="2" customFormat="1">
      <c r="A608" s="42"/>
      <c r="B608" s="43"/>
      <c r="C608" s="44"/>
      <c r="D608" s="224" t="s">
        <v>219</v>
      </c>
      <c r="E608" s="44"/>
      <c r="F608" s="225" t="s">
        <v>709</v>
      </c>
      <c r="G608" s="44"/>
      <c r="H608" s="44"/>
      <c r="I608" s="226"/>
      <c r="J608" s="44"/>
      <c r="K608" s="44"/>
      <c r="L608" s="48"/>
      <c r="M608" s="227"/>
      <c r="N608" s="228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T608" s="20" t="s">
        <v>219</v>
      </c>
      <c r="AU608" s="20" t="s">
        <v>88</v>
      </c>
    </row>
    <row r="609" s="14" customFormat="1">
      <c r="A609" s="14"/>
      <c r="B609" s="240"/>
      <c r="C609" s="241"/>
      <c r="D609" s="231" t="s">
        <v>221</v>
      </c>
      <c r="E609" s="242" t="s">
        <v>32</v>
      </c>
      <c r="F609" s="243" t="s">
        <v>710</v>
      </c>
      <c r="G609" s="241"/>
      <c r="H609" s="244">
        <v>61.372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0" t="s">
        <v>221</v>
      </c>
      <c r="AU609" s="250" t="s">
        <v>88</v>
      </c>
      <c r="AV609" s="14" t="s">
        <v>88</v>
      </c>
      <c r="AW609" s="14" t="s">
        <v>39</v>
      </c>
      <c r="AX609" s="14" t="s">
        <v>78</v>
      </c>
      <c r="AY609" s="250" t="s">
        <v>210</v>
      </c>
    </row>
    <row r="610" s="13" customFormat="1">
      <c r="A610" s="13"/>
      <c r="B610" s="229"/>
      <c r="C610" s="230"/>
      <c r="D610" s="231" t="s">
        <v>221</v>
      </c>
      <c r="E610" s="232" t="s">
        <v>32</v>
      </c>
      <c r="F610" s="233" t="s">
        <v>711</v>
      </c>
      <c r="G610" s="230"/>
      <c r="H610" s="232" t="s">
        <v>32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221</v>
      </c>
      <c r="AU610" s="239" t="s">
        <v>88</v>
      </c>
      <c r="AV610" s="13" t="s">
        <v>86</v>
      </c>
      <c r="AW610" s="13" t="s">
        <v>39</v>
      </c>
      <c r="AX610" s="13" t="s">
        <v>78</v>
      </c>
      <c r="AY610" s="239" t="s">
        <v>210</v>
      </c>
    </row>
    <row r="611" s="15" customFormat="1">
      <c r="A611" s="15"/>
      <c r="B611" s="251"/>
      <c r="C611" s="252"/>
      <c r="D611" s="231" t="s">
        <v>221</v>
      </c>
      <c r="E611" s="253" t="s">
        <v>32</v>
      </c>
      <c r="F611" s="254" t="s">
        <v>224</v>
      </c>
      <c r="G611" s="252"/>
      <c r="H611" s="255">
        <v>61.372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1" t="s">
        <v>221</v>
      </c>
      <c r="AU611" s="261" t="s">
        <v>88</v>
      </c>
      <c r="AV611" s="15" t="s">
        <v>96</v>
      </c>
      <c r="AW611" s="15" t="s">
        <v>39</v>
      </c>
      <c r="AX611" s="15" t="s">
        <v>86</v>
      </c>
      <c r="AY611" s="261" t="s">
        <v>210</v>
      </c>
    </row>
    <row r="612" s="2" customFormat="1" ht="44.25" customHeight="1">
      <c r="A612" s="42"/>
      <c r="B612" s="43"/>
      <c r="C612" s="211" t="s">
        <v>712</v>
      </c>
      <c r="D612" s="211" t="s">
        <v>213</v>
      </c>
      <c r="E612" s="212" t="s">
        <v>713</v>
      </c>
      <c r="F612" s="213" t="s">
        <v>714</v>
      </c>
      <c r="G612" s="214" t="s">
        <v>407</v>
      </c>
      <c r="H612" s="215">
        <v>1.21</v>
      </c>
      <c r="I612" s="216"/>
      <c r="J612" s="217">
        <f>ROUND(I612*H612,2)</f>
        <v>0</v>
      </c>
      <c r="K612" s="213" t="s">
        <v>217</v>
      </c>
      <c r="L612" s="48"/>
      <c r="M612" s="218" t="s">
        <v>32</v>
      </c>
      <c r="N612" s="219" t="s">
        <v>49</v>
      </c>
      <c r="O612" s="88"/>
      <c r="P612" s="220">
        <f>O612*H612</f>
        <v>0</v>
      </c>
      <c r="Q612" s="220">
        <v>1.06277</v>
      </c>
      <c r="R612" s="220">
        <f>Q612*H612</f>
        <v>1.2859517</v>
      </c>
      <c r="S612" s="220">
        <v>0</v>
      </c>
      <c r="T612" s="221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2" t="s">
        <v>96</v>
      </c>
      <c r="AT612" s="222" t="s">
        <v>213</v>
      </c>
      <c r="AU612" s="222" t="s">
        <v>88</v>
      </c>
      <c r="AY612" s="20" t="s">
        <v>210</v>
      </c>
      <c r="BE612" s="223">
        <f>IF(N612="základní",J612,0)</f>
        <v>0</v>
      </c>
      <c r="BF612" s="223">
        <f>IF(N612="snížená",J612,0)</f>
        <v>0</v>
      </c>
      <c r="BG612" s="223">
        <f>IF(N612="zákl. přenesená",J612,0)</f>
        <v>0</v>
      </c>
      <c r="BH612" s="223">
        <f>IF(N612="sníž. přenesená",J612,0)</f>
        <v>0</v>
      </c>
      <c r="BI612" s="223">
        <f>IF(N612="nulová",J612,0)</f>
        <v>0</v>
      </c>
      <c r="BJ612" s="20" t="s">
        <v>86</v>
      </c>
      <c r="BK612" s="223">
        <f>ROUND(I612*H612,2)</f>
        <v>0</v>
      </c>
      <c r="BL612" s="20" t="s">
        <v>96</v>
      </c>
      <c r="BM612" s="222" t="s">
        <v>715</v>
      </c>
    </row>
    <row r="613" s="2" customFormat="1">
      <c r="A613" s="42"/>
      <c r="B613" s="43"/>
      <c r="C613" s="44"/>
      <c r="D613" s="224" t="s">
        <v>219</v>
      </c>
      <c r="E613" s="44"/>
      <c r="F613" s="225" t="s">
        <v>716</v>
      </c>
      <c r="G613" s="44"/>
      <c r="H613" s="44"/>
      <c r="I613" s="226"/>
      <c r="J613" s="44"/>
      <c r="K613" s="44"/>
      <c r="L613" s="48"/>
      <c r="M613" s="227"/>
      <c r="N613" s="228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219</v>
      </c>
      <c r="AU613" s="20" t="s">
        <v>88</v>
      </c>
    </row>
    <row r="614" s="14" customFormat="1">
      <c r="A614" s="14"/>
      <c r="B614" s="240"/>
      <c r="C614" s="241"/>
      <c r="D614" s="231" t="s">
        <v>221</v>
      </c>
      <c r="E614" s="242" t="s">
        <v>32</v>
      </c>
      <c r="F614" s="243" t="s">
        <v>717</v>
      </c>
      <c r="G614" s="241"/>
      <c r="H614" s="244">
        <v>1.21</v>
      </c>
      <c r="I614" s="245"/>
      <c r="J614" s="241"/>
      <c r="K614" s="241"/>
      <c r="L614" s="246"/>
      <c r="M614" s="247"/>
      <c r="N614" s="248"/>
      <c r="O614" s="248"/>
      <c r="P614" s="248"/>
      <c r="Q614" s="248"/>
      <c r="R614" s="248"/>
      <c r="S614" s="248"/>
      <c r="T614" s="24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0" t="s">
        <v>221</v>
      </c>
      <c r="AU614" s="250" t="s">
        <v>88</v>
      </c>
      <c r="AV614" s="14" t="s">
        <v>88</v>
      </c>
      <c r="AW614" s="14" t="s">
        <v>39</v>
      </c>
      <c r="AX614" s="14" t="s">
        <v>78</v>
      </c>
      <c r="AY614" s="250" t="s">
        <v>210</v>
      </c>
    </row>
    <row r="615" s="13" customFormat="1">
      <c r="A615" s="13"/>
      <c r="B615" s="229"/>
      <c r="C615" s="230"/>
      <c r="D615" s="231" t="s">
        <v>221</v>
      </c>
      <c r="E615" s="232" t="s">
        <v>32</v>
      </c>
      <c r="F615" s="233" t="s">
        <v>718</v>
      </c>
      <c r="G615" s="230"/>
      <c r="H615" s="232" t="s">
        <v>32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9" t="s">
        <v>221</v>
      </c>
      <c r="AU615" s="239" t="s">
        <v>88</v>
      </c>
      <c r="AV615" s="13" t="s">
        <v>86</v>
      </c>
      <c r="AW615" s="13" t="s">
        <v>39</v>
      </c>
      <c r="AX615" s="13" t="s">
        <v>78</v>
      </c>
      <c r="AY615" s="239" t="s">
        <v>210</v>
      </c>
    </row>
    <row r="616" s="15" customFormat="1">
      <c r="A616" s="15"/>
      <c r="B616" s="251"/>
      <c r="C616" s="252"/>
      <c r="D616" s="231" t="s">
        <v>221</v>
      </c>
      <c r="E616" s="253" t="s">
        <v>32</v>
      </c>
      <c r="F616" s="254" t="s">
        <v>224</v>
      </c>
      <c r="G616" s="252"/>
      <c r="H616" s="255">
        <v>1.21</v>
      </c>
      <c r="I616" s="256"/>
      <c r="J616" s="252"/>
      <c r="K616" s="252"/>
      <c r="L616" s="257"/>
      <c r="M616" s="258"/>
      <c r="N616" s="259"/>
      <c r="O616" s="259"/>
      <c r="P616" s="259"/>
      <c r="Q616" s="259"/>
      <c r="R616" s="259"/>
      <c r="S616" s="259"/>
      <c r="T616" s="26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1" t="s">
        <v>221</v>
      </c>
      <c r="AU616" s="261" t="s">
        <v>88</v>
      </c>
      <c r="AV616" s="15" t="s">
        <v>96</v>
      </c>
      <c r="AW616" s="15" t="s">
        <v>39</v>
      </c>
      <c r="AX616" s="15" t="s">
        <v>86</v>
      </c>
      <c r="AY616" s="261" t="s">
        <v>210</v>
      </c>
    </row>
    <row r="617" s="2" customFormat="1" ht="21.75" customHeight="1">
      <c r="A617" s="42"/>
      <c r="B617" s="43"/>
      <c r="C617" s="211" t="s">
        <v>719</v>
      </c>
      <c r="D617" s="211" t="s">
        <v>213</v>
      </c>
      <c r="E617" s="212" t="s">
        <v>720</v>
      </c>
      <c r="F617" s="213" t="s">
        <v>721</v>
      </c>
      <c r="G617" s="214" t="s">
        <v>407</v>
      </c>
      <c r="H617" s="215">
        <v>1.7909999999999999</v>
      </c>
      <c r="I617" s="216"/>
      <c r="J617" s="217">
        <f>ROUND(I617*H617,2)</f>
        <v>0</v>
      </c>
      <c r="K617" s="213" t="s">
        <v>217</v>
      </c>
      <c r="L617" s="48"/>
      <c r="M617" s="218" t="s">
        <v>32</v>
      </c>
      <c r="N617" s="219" t="s">
        <v>49</v>
      </c>
      <c r="O617" s="88"/>
      <c r="P617" s="220">
        <f>O617*H617</f>
        <v>0</v>
      </c>
      <c r="Q617" s="220">
        <v>0.01221</v>
      </c>
      <c r="R617" s="220">
        <f>Q617*H617</f>
        <v>0.02186811</v>
      </c>
      <c r="S617" s="220">
        <v>0</v>
      </c>
      <c r="T617" s="221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2" t="s">
        <v>96</v>
      </c>
      <c r="AT617" s="222" t="s">
        <v>213</v>
      </c>
      <c r="AU617" s="222" t="s">
        <v>88</v>
      </c>
      <c r="AY617" s="20" t="s">
        <v>210</v>
      </c>
      <c r="BE617" s="223">
        <f>IF(N617="základní",J617,0)</f>
        <v>0</v>
      </c>
      <c r="BF617" s="223">
        <f>IF(N617="snížená",J617,0)</f>
        <v>0</v>
      </c>
      <c r="BG617" s="223">
        <f>IF(N617="zákl. přenesená",J617,0)</f>
        <v>0</v>
      </c>
      <c r="BH617" s="223">
        <f>IF(N617="sníž. přenesená",J617,0)</f>
        <v>0</v>
      </c>
      <c r="BI617" s="223">
        <f>IF(N617="nulová",J617,0)</f>
        <v>0</v>
      </c>
      <c r="BJ617" s="20" t="s">
        <v>86</v>
      </c>
      <c r="BK617" s="223">
        <f>ROUND(I617*H617,2)</f>
        <v>0</v>
      </c>
      <c r="BL617" s="20" t="s">
        <v>96</v>
      </c>
      <c r="BM617" s="222" t="s">
        <v>722</v>
      </c>
    </row>
    <row r="618" s="2" customFormat="1">
      <c r="A618" s="42"/>
      <c r="B618" s="43"/>
      <c r="C618" s="44"/>
      <c r="D618" s="224" t="s">
        <v>219</v>
      </c>
      <c r="E618" s="44"/>
      <c r="F618" s="225" t="s">
        <v>723</v>
      </c>
      <c r="G618" s="44"/>
      <c r="H618" s="44"/>
      <c r="I618" s="226"/>
      <c r="J618" s="44"/>
      <c r="K618" s="44"/>
      <c r="L618" s="48"/>
      <c r="M618" s="227"/>
      <c r="N618" s="228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0" t="s">
        <v>219</v>
      </c>
      <c r="AU618" s="20" t="s">
        <v>88</v>
      </c>
    </row>
    <row r="619" s="13" customFormat="1">
      <c r="A619" s="13"/>
      <c r="B619" s="229"/>
      <c r="C619" s="230"/>
      <c r="D619" s="231" t="s">
        <v>221</v>
      </c>
      <c r="E619" s="232" t="s">
        <v>32</v>
      </c>
      <c r="F619" s="233" t="s">
        <v>724</v>
      </c>
      <c r="G619" s="230"/>
      <c r="H619" s="232" t="s">
        <v>32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221</v>
      </c>
      <c r="AU619" s="239" t="s">
        <v>88</v>
      </c>
      <c r="AV619" s="13" t="s">
        <v>86</v>
      </c>
      <c r="AW619" s="13" t="s">
        <v>39</v>
      </c>
      <c r="AX619" s="13" t="s">
        <v>78</v>
      </c>
      <c r="AY619" s="239" t="s">
        <v>210</v>
      </c>
    </row>
    <row r="620" s="14" customFormat="1">
      <c r="A620" s="14"/>
      <c r="B620" s="240"/>
      <c r="C620" s="241"/>
      <c r="D620" s="231" t="s">
        <v>221</v>
      </c>
      <c r="E620" s="242" t="s">
        <v>32</v>
      </c>
      <c r="F620" s="243" t="s">
        <v>725</v>
      </c>
      <c r="G620" s="241"/>
      <c r="H620" s="244">
        <v>0.44500000000000001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0" t="s">
        <v>221</v>
      </c>
      <c r="AU620" s="250" t="s">
        <v>88</v>
      </c>
      <c r="AV620" s="14" t="s">
        <v>88</v>
      </c>
      <c r="AW620" s="14" t="s">
        <v>39</v>
      </c>
      <c r="AX620" s="14" t="s">
        <v>78</v>
      </c>
      <c r="AY620" s="250" t="s">
        <v>210</v>
      </c>
    </row>
    <row r="621" s="14" customFormat="1">
      <c r="A621" s="14"/>
      <c r="B621" s="240"/>
      <c r="C621" s="241"/>
      <c r="D621" s="231" t="s">
        <v>221</v>
      </c>
      <c r="E621" s="242" t="s">
        <v>32</v>
      </c>
      <c r="F621" s="243" t="s">
        <v>726</v>
      </c>
      <c r="G621" s="241"/>
      <c r="H621" s="244">
        <v>0.40999999999999998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0" t="s">
        <v>221</v>
      </c>
      <c r="AU621" s="250" t="s">
        <v>88</v>
      </c>
      <c r="AV621" s="14" t="s">
        <v>88</v>
      </c>
      <c r="AW621" s="14" t="s">
        <v>39</v>
      </c>
      <c r="AX621" s="14" t="s">
        <v>78</v>
      </c>
      <c r="AY621" s="250" t="s">
        <v>210</v>
      </c>
    </row>
    <row r="622" s="14" customFormat="1">
      <c r="A622" s="14"/>
      <c r="B622" s="240"/>
      <c r="C622" s="241"/>
      <c r="D622" s="231" t="s">
        <v>221</v>
      </c>
      <c r="E622" s="242" t="s">
        <v>32</v>
      </c>
      <c r="F622" s="243" t="s">
        <v>727</v>
      </c>
      <c r="G622" s="241"/>
      <c r="H622" s="244">
        <v>0.40999999999999998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0" t="s">
        <v>221</v>
      </c>
      <c r="AU622" s="250" t="s">
        <v>88</v>
      </c>
      <c r="AV622" s="14" t="s">
        <v>88</v>
      </c>
      <c r="AW622" s="14" t="s">
        <v>39</v>
      </c>
      <c r="AX622" s="14" t="s">
        <v>78</v>
      </c>
      <c r="AY622" s="250" t="s">
        <v>210</v>
      </c>
    </row>
    <row r="623" s="14" customFormat="1">
      <c r="A623" s="14"/>
      <c r="B623" s="240"/>
      <c r="C623" s="241"/>
      <c r="D623" s="231" t="s">
        <v>221</v>
      </c>
      <c r="E623" s="242" t="s">
        <v>32</v>
      </c>
      <c r="F623" s="243" t="s">
        <v>728</v>
      </c>
      <c r="G623" s="241"/>
      <c r="H623" s="244">
        <v>0.52600000000000002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0" t="s">
        <v>221</v>
      </c>
      <c r="AU623" s="250" t="s">
        <v>88</v>
      </c>
      <c r="AV623" s="14" t="s">
        <v>88</v>
      </c>
      <c r="AW623" s="14" t="s">
        <v>39</v>
      </c>
      <c r="AX623" s="14" t="s">
        <v>78</v>
      </c>
      <c r="AY623" s="250" t="s">
        <v>210</v>
      </c>
    </row>
    <row r="624" s="15" customFormat="1">
      <c r="A624" s="15"/>
      <c r="B624" s="251"/>
      <c r="C624" s="252"/>
      <c r="D624" s="231" t="s">
        <v>221</v>
      </c>
      <c r="E624" s="253" t="s">
        <v>32</v>
      </c>
      <c r="F624" s="254" t="s">
        <v>224</v>
      </c>
      <c r="G624" s="252"/>
      <c r="H624" s="255">
        <v>1.7909999999999999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1" t="s">
        <v>221</v>
      </c>
      <c r="AU624" s="261" t="s">
        <v>88</v>
      </c>
      <c r="AV624" s="15" t="s">
        <v>96</v>
      </c>
      <c r="AW624" s="15" t="s">
        <v>39</v>
      </c>
      <c r="AX624" s="15" t="s">
        <v>86</v>
      </c>
      <c r="AY624" s="261" t="s">
        <v>210</v>
      </c>
    </row>
    <row r="625" s="2" customFormat="1" ht="16.5" customHeight="1">
      <c r="A625" s="42"/>
      <c r="B625" s="43"/>
      <c r="C625" s="273" t="s">
        <v>729</v>
      </c>
      <c r="D625" s="273" t="s">
        <v>325</v>
      </c>
      <c r="E625" s="274" t="s">
        <v>730</v>
      </c>
      <c r="F625" s="275" t="s">
        <v>731</v>
      </c>
      <c r="G625" s="276" t="s">
        <v>407</v>
      </c>
      <c r="H625" s="277">
        <v>1.9690000000000001</v>
      </c>
      <c r="I625" s="278"/>
      <c r="J625" s="279">
        <f>ROUND(I625*H625,2)</f>
        <v>0</v>
      </c>
      <c r="K625" s="275" t="s">
        <v>217</v>
      </c>
      <c r="L625" s="280"/>
      <c r="M625" s="281" t="s">
        <v>32</v>
      </c>
      <c r="N625" s="282" t="s">
        <v>49</v>
      </c>
      <c r="O625" s="88"/>
      <c r="P625" s="220">
        <f>O625*H625</f>
        <v>0</v>
      </c>
      <c r="Q625" s="220">
        <v>1</v>
      </c>
      <c r="R625" s="220">
        <f>Q625*H625</f>
        <v>1.9690000000000001</v>
      </c>
      <c r="S625" s="220">
        <v>0</v>
      </c>
      <c r="T625" s="221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22" t="s">
        <v>302</v>
      </c>
      <c r="AT625" s="222" t="s">
        <v>325</v>
      </c>
      <c r="AU625" s="222" t="s">
        <v>88</v>
      </c>
      <c r="AY625" s="20" t="s">
        <v>210</v>
      </c>
      <c r="BE625" s="223">
        <f>IF(N625="základní",J625,0)</f>
        <v>0</v>
      </c>
      <c r="BF625" s="223">
        <f>IF(N625="snížená",J625,0)</f>
        <v>0</v>
      </c>
      <c r="BG625" s="223">
        <f>IF(N625="zákl. přenesená",J625,0)</f>
        <v>0</v>
      </c>
      <c r="BH625" s="223">
        <f>IF(N625="sníž. přenesená",J625,0)</f>
        <v>0</v>
      </c>
      <c r="BI625" s="223">
        <f>IF(N625="nulová",J625,0)</f>
        <v>0</v>
      </c>
      <c r="BJ625" s="20" t="s">
        <v>86</v>
      </c>
      <c r="BK625" s="223">
        <f>ROUND(I625*H625,2)</f>
        <v>0</v>
      </c>
      <c r="BL625" s="20" t="s">
        <v>96</v>
      </c>
      <c r="BM625" s="222" t="s">
        <v>732</v>
      </c>
    </row>
    <row r="626" s="13" customFormat="1">
      <c r="A626" s="13"/>
      <c r="B626" s="229"/>
      <c r="C626" s="230"/>
      <c r="D626" s="231" t="s">
        <v>221</v>
      </c>
      <c r="E626" s="232" t="s">
        <v>32</v>
      </c>
      <c r="F626" s="233" t="s">
        <v>329</v>
      </c>
      <c r="G626" s="230"/>
      <c r="H626" s="232" t="s">
        <v>32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9" t="s">
        <v>221</v>
      </c>
      <c r="AU626" s="239" t="s">
        <v>88</v>
      </c>
      <c r="AV626" s="13" t="s">
        <v>86</v>
      </c>
      <c r="AW626" s="13" t="s">
        <v>39</v>
      </c>
      <c r="AX626" s="13" t="s">
        <v>78</v>
      </c>
      <c r="AY626" s="239" t="s">
        <v>210</v>
      </c>
    </row>
    <row r="627" s="14" customFormat="1">
      <c r="A627" s="14"/>
      <c r="B627" s="240"/>
      <c r="C627" s="241"/>
      <c r="D627" s="231" t="s">
        <v>221</v>
      </c>
      <c r="E627" s="242" t="s">
        <v>32</v>
      </c>
      <c r="F627" s="243" t="s">
        <v>733</v>
      </c>
      <c r="G627" s="241"/>
      <c r="H627" s="244">
        <v>1.9690000000000001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0" t="s">
        <v>221</v>
      </c>
      <c r="AU627" s="250" t="s">
        <v>88</v>
      </c>
      <c r="AV627" s="14" t="s">
        <v>88</v>
      </c>
      <c r="AW627" s="14" t="s">
        <v>39</v>
      </c>
      <c r="AX627" s="14" t="s">
        <v>78</v>
      </c>
      <c r="AY627" s="250" t="s">
        <v>210</v>
      </c>
    </row>
    <row r="628" s="15" customFormat="1">
      <c r="A628" s="15"/>
      <c r="B628" s="251"/>
      <c r="C628" s="252"/>
      <c r="D628" s="231" t="s">
        <v>221</v>
      </c>
      <c r="E628" s="253" t="s">
        <v>32</v>
      </c>
      <c r="F628" s="254" t="s">
        <v>224</v>
      </c>
      <c r="G628" s="252"/>
      <c r="H628" s="255">
        <v>1.9690000000000001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1" t="s">
        <v>221</v>
      </c>
      <c r="AU628" s="261" t="s">
        <v>88</v>
      </c>
      <c r="AV628" s="15" t="s">
        <v>96</v>
      </c>
      <c r="AW628" s="15" t="s">
        <v>39</v>
      </c>
      <c r="AX628" s="15" t="s">
        <v>86</v>
      </c>
      <c r="AY628" s="261" t="s">
        <v>210</v>
      </c>
    </row>
    <row r="629" s="2" customFormat="1" ht="16.5" customHeight="1">
      <c r="A629" s="42"/>
      <c r="B629" s="43"/>
      <c r="C629" s="211" t="s">
        <v>734</v>
      </c>
      <c r="D629" s="211" t="s">
        <v>213</v>
      </c>
      <c r="E629" s="212" t="s">
        <v>735</v>
      </c>
      <c r="F629" s="213" t="s">
        <v>736</v>
      </c>
      <c r="G629" s="214" t="s">
        <v>407</v>
      </c>
      <c r="H629" s="215">
        <v>1.3100000000000001</v>
      </c>
      <c r="I629" s="216"/>
      <c r="J629" s="217">
        <f>ROUND(I629*H629,2)</f>
        <v>0</v>
      </c>
      <c r="K629" s="213" t="s">
        <v>217</v>
      </c>
      <c r="L629" s="48"/>
      <c r="M629" s="218" t="s">
        <v>32</v>
      </c>
      <c r="N629" s="219" t="s">
        <v>49</v>
      </c>
      <c r="O629" s="88"/>
      <c r="P629" s="220">
        <f>O629*H629</f>
        <v>0</v>
      </c>
      <c r="Q629" s="220">
        <v>0.0085500000000000003</v>
      </c>
      <c r="R629" s="220">
        <f>Q629*H629</f>
        <v>0.0112005</v>
      </c>
      <c r="S629" s="220">
        <v>0</v>
      </c>
      <c r="T629" s="221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2" t="s">
        <v>96</v>
      </c>
      <c r="AT629" s="222" t="s">
        <v>213</v>
      </c>
      <c r="AU629" s="222" t="s">
        <v>88</v>
      </c>
      <c r="AY629" s="20" t="s">
        <v>210</v>
      </c>
      <c r="BE629" s="223">
        <f>IF(N629="základní",J629,0)</f>
        <v>0</v>
      </c>
      <c r="BF629" s="223">
        <f>IF(N629="snížená",J629,0)</f>
        <v>0</v>
      </c>
      <c r="BG629" s="223">
        <f>IF(N629="zákl. přenesená",J629,0)</f>
        <v>0</v>
      </c>
      <c r="BH629" s="223">
        <f>IF(N629="sníž. přenesená",J629,0)</f>
        <v>0</v>
      </c>
      <c r="BI629" s="223">
        <f>IF(N629="nulová",J629,0)</f>
        <v>0</v>
      </c>
      <c r="BJ629" s="20" t="s">
        <v>86</v>
      </c>
      <c r="BK629" s="223">
        <f>ROUND(I629*H629,2)</f>
        <v>0</v>
      </c>
      <c r="BL629" s="20" t="s">
        <v>96</v>
      </c>
      <c r="BM629" s="222" t="s">
        <v>737</v>
      </c>
    </row>
    <row r="630" s="2" customFormat="1">
      <c r="A630" s="42"/>
      <c r="B630" s="43"/>
      <c r="C630" s="44"/>
      <c r="D630" s="224" t="s">
        <v>219</v>
      </c>
      <c r="E630" s="44"/>
      <c r="F630" s="225" t="s">
        <v>738</v>
      </c>
      <c r="G630" s="44"/>
      <c r="H630" s="44"/>
      <c r="I630" s="226"/>
      <c r="J630" s="44"/>
      <c r="K630" s="44"/>
      <c r="L630" s="48"/>
      <c r="M630" s="227"/>
      <c r="N630" s="228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0" t="s">
        <v>219</v>
      </c>
      <c r="AU630" s="20" t="s">
        <v>88</v>
      </c>
    </row>
    <row r="631" s="14" customFormat="1">
      <c r="A631" s="14"/>
      <c r="B631" s="240"/>
      <c r="C631" s="241"/>
      <c r="D631" s="231" t="s">
        <v>221</v>
      </c>
      <c r="E631" s="242" t="s">
        <v>32</v>
      </c>
      <c r="F631" s="243" t="s">
        <v>739</v>
      </c>
      <c r="G631" s="241"/>
      <c r="H631" s="244">
        <v>0.64500000000000002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0" t="s">
        <v>221</v>
      </c>
      <c r="AU631" s="250" t="s">
        <v>88</v>
      </c>
      <c r="AV631" s="14" t="s">
        <v>88</v>
      </c>
      <c r="AW631" s="14" t="s">
        <v>39</v>
      </c>
      <c r="AX631" s="14" t="s">
        <v>78</v>
      </c>
      <c r="AY631" s="250" t="s">
        <v>210</v>
      </c>
    </row>
    <row r="632" s="14" customFormat="1">
      <c r="A632" s="14"/>
      <c r="B632" s="240"/>
      <c r="C632" s="241"/>
      <c r="D632" s="231" t="s">
        <v>221</v>
      </c>
      <c r="E632" s="242" t="s">
        <v>32</v>
      </c>
      <c r="F632" s="243" t="s">
        <v>740</v>
      </c>
      <c r="G632" s="241"/>
      <c r="H632" s="244">
        <v>0.66500000000000004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0" t="s">
        <v>221</v>
      </c>
      <c r="AU632" s="250" t="s">
        <v>88</v>
      </c>
      <c r="AV632" s="14" t="s">
        <v>88</v>
      </c>
      <c r="AW632" s="14" t="s">
        <v>39</v>
      </c>
      <c r="AX632" s="14" t="s">
        <v>78</v>
      </c>
      <c r="AY632" s="250" t="s">
        <v>210</v>
      </c>
    </row>
    <row r="633" s="15" customFormat="1">
      <c r="A633" s="15"/>
      <c r="B633" s="251"/>
      <c r="C633" s="252"/>
      <c r="D633" s="231" t="s">
        <v>221</v>
      </c>
      <c r="E633" s="253" t="s">
        <v>32</v>
      </c>
      <c r="F633" s="254" t="s">
        <v>224</v>
      </c>
      <c r="G633" s="252"/>
      <c r="H633" s="255">
        <v>1.3100000000000001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1" t="s">
        <v>221</v>
      </c>
      <c r="AU633" s="261" t="s">
        <v>88</v>
      </c>
      <c r="AV633" s="15" t="s">
        <v>96</v>
      </c>
      <c r="AW633" s="15" t="s">
        <v>39</v>
      </c>
      <c r="AX633" s="15" t="s">
        <v>86</v>
      </c>
      <c r="AY633" s="261" t="s">
        <v>210</v>
      </c>
    </row>
    <row r="634" s="2" customFormat="1" ht="16.5" customHeight="1">
      <c r="A634" s="42"/>
      <c r="B634" s="43"/>
      <c r="C634" s="273" t="s">
        <v>741</v>
      </c>
      <c r="D634" s="273" t="s">
        <v>325</v>
      </c>
      <c r="E634" s="274" t="s">
        <v>742</v>
      </c>
      <c r="F634" s="275" t="s">
        <v>743</v>
      </c>
      <c r="G634" s="276" t="s">
        <v>407</v>
      </c>
      <c r="H634" s="277">
        <v>1.4299999999999999</v>
      </c>
      <c r="I634" s="278"/>
      <c r="J634" s="279">
        <f>ROUND(I634*H634,2)</f>
        <v>0</v>
      </c>
      <c r="K634" s="275" t="s">
        <v>217</v>
      </c>
      <c r="L634" s="280"/>
      <c r="M634" s="281" t="s">
        <v>32</v>
      </c>
      <c r="N634" s="282" t="s">
        <v>49</v>
      </c>
      <c r="O634" s="88"/>
      <c r="P634" s="220">
        <f>O634*H634</f>
        <v>0</v>
      </c>
      <c r="Q634" s="220">
        <v>1</v>
      </c>
      <c r="R634" s="220">
        <f>Q634*H634</f>
        <v>1.4299999999999999</v>
      </c>
      <c r="S634" s="220">
        <v>0</v>
      </c>
      <c r="T634" s="221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2" t="s">
        <v>302</v>
      </c>
      <c r="AT634" s="222" t="s">
        <v>325</v>
      </c>
      <c r="AU634" s="222" t="s">
        <v>88</v>
      </c>
      <c r="AY634" s="20" t="s">
        <v>210</v>
      </c>
      <c r="BE634" s="223">
        <f>IF(N634="základní",J634,0)</f>
        <v>0</v>
      </c>
      <c r="BF634" s="223">
        <f>IF(N634="snížená",J634,0)</f>
        <v>0</v>
      </c>
      <c r="BG634" s="223">
        <f>IF(N634="zákl. přenesená",J634,0)</f>
        <v>0</v>
      </c>
      <c r="BH634" s="223">
        <f>IF(N634="sníž. přenesená",J634,0)</f>
        <v>0</v>
      </c>
      <c r="BI634" s="223">
        <f>IF(N634="nulová",J634,0)</f>
        <v>0</v>
      </c>
      <c r="BJ634" s="20" t="s">
        <v>86</v>
      </c>
      <c r="BK634" s="223">
        <f>ROUND(I634*H634,2)</f>
        <v>0</v>
      </c>
      <c r="BL634" s="20" t="s">
        <v>96</v>
      </c>
      <c r="BM634" s="222" t="s">
        <v>744</v>
      </c>
    </row>
    <row r="635" s="13" customFormat="1">
      <c r="A635" s="13"/>
      <c r="B635" s="229"/>
      <c r="C635" s="230"/>
      <c r="D635" s="231" t="s">
        <v>221</v>
      </c>
      <c r="E635" s="232" t="s">
        <v>32</v>
      </c>
      <c r="F635" s="233" t="s">
        <v>745</v>
      </c>
      <c r="G635" s="230"/>
      <c r="H635" s="232" t="s">
        <v>32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9" t="s">
        <v>221</v>
      </c>
      <c r="AU635" s="239" t="s">
        <v>88</v>
      </c>
      <c r="AV635" s="13" t="s">
        <v>86</v>
      </c>
      <c r="AW635" s="13" t="s">
        <v>39</v>
      </c>
      <c r="AX635" s="13" t="s">
        <v>78</v>
      </c>
      <c r="AY635" s="239" t="s">
        <v>210</v>
      </c>
    </row>
    <row r="636" s="14" customFormat="1">
      <c r="A636" s="14"/>
      <c r="B636" s="240"/>
      <c r="C636" s="241"/>
      <c r="D636" s="231" t="s">
        <v>221</v>
      </c>
      <c r="E636" s="242" t="s">
        <v>32</v>
      </c>
      <c r="F636" s="243" t="s">
        <v>746</v>
      </c>
      <c r="G636" s="241"/>
      <c r="H636" s="244">
        <v>1.4299999999999999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221</v>
      </c>
      <c r="AU636" s="250" t="s">
        <v>88</v>
      </c>
      <c r="AV636" s="14" t="s">
        <v>88</v>
      </c>
      <c r="AW636" s="14" t="s">
        <v>39</v>
      </c>
      <c r="AX636" s="14" t="s">
        <v>86</v>
      </c>
      <c r="AY636" s="250" t="s">
        <v>210</v>
      </c>
    </row>
    <row r="637" s="2" customFormat="1" ht="16.5" customHeight="1">
      <c r="A637" s="42"/>
      <c r="B637" s="43"/>
      <c r="C637" s="211" t="s">
        <v>747</v>
      </c>
      <c r="D637" s="211" t="s">
        <v>213</v>
      </c>
      <c r="E637" s="212" t="s">
        <v>748</v>
      </c>
      <c r="F637" s="213" t="s">
        <v>749</v>
      </c>
      <c r="G637" s="214" t="s">
        <v>216</v>
      </c>
      <c r="H637" s="215">
        <v>18.542000000000002</v>
      </c>
      <c r="I637" s="216"/>
      <c r="J637" s="217">
        <f>ROUND(I637*H637,2)</f>
        <v>0</v>
      </c>
      <c r="K637" s="213" t="s">
        <v>217</v>
      </c>
      <c r="L637" s="48"/>
      <c r="M637" s="218" t="s">
        <v>32</v>
      </c>
      <c r="N637" s="219" t="s">
        <v>49</v>
      </c>
      <c r="O637" s="88"/>
      <c r="P637" s="220">
        <f>O637*H637</f>
        <v>0</v>
      </c>
      <c r="Q637" s="220">
        <v>2.5019800000000001</v>
      </c>
      <c r="R637" s="220">
        <f>Q637*H637</f>
        <v>46.391713160000009</v>
      </c>
      <c r="S637" s="220">
        <v>0</v>
      </c>
      <c r="T637" s="221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2" t="s">
        <v>96</v>
      </c>
      <c r="AT637" s="222" t="s">
        <v>213</v>
      </c>
      <c r="AU637" s="222" t="s">
        <v>88</v>
      </c>
      <c r="AY637" s="20" t="s">
        <v>210</v>
      </c>
      <c r="BE637" s="223">
        <f>IF(N637="základní",J637,0)</f>
        <v>0</v>
      </c>
      <c r="BF637" s="223">
        <f>IF(N637="snížená",J637,0)</f>
        <v>0</v>
      </c>
      <c r="BG637" s="223">
        <f>IF(N637="zákl. přenesená",J637,0)</f>
        <v>0</v>
      </c>
      <c r="BH637" s="223">
        <f>IF(N637="sníž. přenesená",J637,0)</f>
        <v>0</v>
      </c>
      <c r="BI637" s="223">
        <f>IF(N637="nulová",J637,0)</f>
        <v>0</v>
      </c>
      <c r="BJ637" s="20" t="s">
        <v>86</v>
      </c>
      <c r="BK637" s="223">
        <f>ROUND(I637*H637,2)</f>
        <v>0</v>
      </c>
      <c r="BL637" s="20" t="s">
        <v>96</v>
      </c>
      <c r="BM637" s="222" t="s">
        <v>750</v>
      </c>
    </row>
    <row r="638" s="2" customFormat="1">
      <c r="A638" s="42"/>
      <c r="B638" s="43"/>
      <c r="C638" s="44"/>
      <c r="D638" s="224" t="s">
        <v>219</v>
      </c>
      <c r="E638" s="44"/>
      <c r="F638" s="225" t="s">
        <v>751</v>
      </c>
      <c r="G638" s="44"/>
      <c r="H638" s="44"/>
      <c r="I638" s="226"/>
      <c r="J638" s="44"/>
      <c r="K638" s="44"/>
      <c r="L638" s="48"/>
      <c r="M638" s="227"/>
      <c r="N638" s="228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219</v>
      </c>
      <c r="AU638" s="20" t="s">
        <v>88</v>
      </c>
    </row>
    <row r="639" s="13" customFormat="1">
      <c r="A639" s="13"/>
      <c r="B639" s="229"/>
      <c r="C639" s="230"/>
      <c r="D639" s="231" t="s">
        <v>221</v>
      </c>
      <c r="E639" s="232" t="s">
        <v>32</v>
      </c>
      <c r="F639" s="233" t="s">
        <v>752</v>
      </c>
      <c r="G639" s="230"/>
      <c r="H639" s="232" t="s">
        <v>32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9" t="s">
        <v>221</v>
      </c>
      <c r="AU639" s="239" t="s">
        <v>88</v>
      </c>
      <c r="AV639" s="13" t="s">
        <v>86</v>
      </c>
      <c r="AW639" s="13" t="s">
        <v>39</v>
      </c>
      <c r="AX639" s="13" t="s">
        <v>78</v>
      </c>
      <c r="AY639" s="239" t="s">
        <v>210</v>
      </c>
    </row>
    <row r="640" s="14" customFormat="1">
      <c r="A640" s="14"/>
      <c r="B640" s="240"/>
      <c r="C640" s="241"/>
      <c r="D640" s="231" t="s">
        <v>221</v>
      </c>
      <c r="E640" s="242" t="s">
        <v>32</v>
      </c>
      <c r="F640" s="243" t="s">
        <v>753</v>
      </c>
      <c r="G640" s="241"/>
      <c r="H640" s="244">
        <v>0.65000000000000002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221</v>
      </c>
      <c r="AU640" s="250" t="s">
        <v>88</v>
      </c>
      <c r="AV640" s="14" t="s">
        <v>88</v>
      </c>
      <c r="AW640" s="14" t="s">
        <v>39</v>
      </c>
      <c r="AX640" s="14" t="s">
        <v>78</v>
      </c>
      <c r="AY640" s="250" t="s">
        <v>210</v>
      </c>
    </row>
    <row r="641" s="14" customFormat="1">
      <c r="A641" s="14"/>
      <c r="B641" s="240"/>
      <c r="C641" s="241"/>
      <c r="D641" s="231" t="s">
        <v>221</v>
      </c>
      <c r="E641" s="242" t="s">
        <v>32</v>
      </c>
      <c r="F641" s="243" t="s">
        <v>754</v>
      </c>
      <c r="G641" s="241"/>
      <c r="H641" s="244">
        <v>1.6499999999999999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0" t="s">
        <v>221</v>
      </c>
      <c r="AU641" s="250" t="s">
        <v>88</v>
      </c>
      <c r="AV641" s="14" t="s">
        <v>88</v>
      </c>
      <c r="AW641" s="14" t="s">
        <v>39</v>
      </c>
      <c r="AX641" s="14" t="s">
        <v>78</v>
      </c>
      <c r="AY641" s="250" t="s">
        <v>210</v>
      </c>
    </row>
    <row r="642" s="14" customFormat="1">
      <c r="A642" s="14"/>
      <c r="B642" s="240"/>
      <c r="C642" s="241"/>
      <c r="D642" s="231" t="s">
        <v>221</v>
      </c>
      <c r="E642" s="242" t="s">
        <v>32</v>
      </c>
      <c r="F642" s="243" t="s">
        <v>755</v>
      </c>
      <c r="G642" s="241"/>
      <c r="H642" s="244">
        <v>0.5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0" t="s">
        <v>221</v>
      </c>
      <c r="AU642" s="250" t="s">
        <v>88</v>
      </c>
      <c r="AV642" s="14" t="s">
        <v>88</v>
      </c>
      <c r="AW642" s="14" t="s">
        <v>39</v>
      </c>
      <c r="AX642" s="14" t="s">
        <v>78</v>
      </c>
      <c r="AY642" s="250" t="s">
        <v>210</v>
      </c>
    </row>
    <row r="643" s="16" customFormat="1">
      <c r="A643" s="16"/>
      <c r="B643" s="262"/>
      <c r="C643" s="263"/>
      <c r="D643" s="231" t="s">
        <v>221</v>
      </c>
      <c r="E643" s="264" t="s">
        <v>32</v>
      </c>
      <c r="F643" s="265" t="s">
        <v>247</v>
      </c>
      <c r="G643" s="263"/>
      <c r="H643" s="266">
        <v>2.7999999999999998</v>
      </c>
      <c r="I643" s="267"/>
      <c r="J643" s="263"/>
      <c r="K643" s="263"/>
      <c r="L643" s="268"/>
      <c r="M643" s="269"/>
      <c r="N643" s="270"/>
      <c r="O643" s="270"/>
      <c r="P643" s="270"/>
      <c r="Q643" s="270"/>
      <c r="R643" s="270"/>
      <c r="S643" s="270"/>
      <c r="T643" s="271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2" t="s">
        <v>221</v>
      </c>
      <c r="AU643" s="272" t="s">
        <v>88</v>
      </c>
      <c r="AV643" s="16" t="s">
        <v>93</v>
      </c>
      <c r="AW643" s="16" t="s">
        <v>39</v>
      </c>
      <c r="AX643" s="16" t="s">
        <v>78</v>
      </c>
      <c r="AY643" s="272" t="s">
        <v>210</v>
      </c>
    </row>
    <row r="644" s="13" customFormat="1">
      <c r="A644" s="13"/>
      <c r="B644" s="229"/>
      <c r="C644" s="230"/>
      <c r="D644" s="231" t="s">
        <v>221</v>
      </c>
      <c r="E644" s="232" t="s">
        <v>32</v>
      </c>
      <c r="F644" s="233" t="s">
        <v>756</v>
      </c>
      <c r="G644" s="230"/>
      <c r="H644" s="232" t="s">
        <v>32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9" t="s">
        <v>221</v>
      </c>
      <c r="AU644" s="239" t="s">
        <v>88</v>
      </c>
      <c r="AV644" s="13" t="s">
        <v>86</v>
      </c>
      <c r="AW644" s="13" t="s">
        <v>39</v>
      </c>
      <c r="AX644" s="13" t="s">
        <v>78</v>
      </c>
      <c r="AY644" s="239" t="s">
        <v>210</v>
      </c>
    </row>
    <row r="645" s="14" customFormat="1">
      <c r="A645" s="14"/>
      <c r="B645" s="240"/>
      <c r="C645" s="241"/>
      <c r="D645" s="231" t="s">
        <v>221</v>
      </c>
      <c r="E645" s="242" t="s">
        <v>32</v>
      </c>
      <c r="F645" s="243" t="s">
        <v>757</v>
      </c>
      <c r="G645" s="241"/>
      <c r="H645" s="244">
        <v>1.8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221</v>
      </c>
      <c r="AU645" s="250" t="s">
        <v>88</v>
      </c>
      <c r="AV645" s="14" t="s">
        <v>88</v>
      </c>
      <c r="AW645" s="14" t="s">
        <v>39</v>
      </c>
      <c r="AX645" s="14" t="s">
        <v>78</v>
      </c>
      <c r="AY645" s="250" t="s">
        <v>210</v>
      </c>
    </row>
    <row r="646" s="14" customFormat="1">
      <c r="A646" s="14"/>
      <c r="B646" s="240"/>
      <c r="C646" s="241"/>
      <c r="D646" s="231" t="s">
        <v>221</v>
      </c>
      <c r="E646" s="242" t="s">
        <v>32</v>
      </c>
      <c r="F646" s="243" t="s">
        <v>758</v>
      </c>
      <c r="G646" s="241"/>
      <c r="H646" s="244">
        <v>1.3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0" t="s">
        <v>221</v>
      </c>
      <c r="AU646" s="250" t="s">
        <v>88</v>
      </c>
      <c r="AV646" s="14" t="s">
        <v>88</v>
      </c>
      <c r="AW646" s="14" t="s">
        <v>39</v>
      </c>
      <c r="AX646" s="14" t="s">
        <v>78</v>
      </c>
      <c r="AY646" s="250" t="s">
        <v>210</v>
      </c>
    </row>
    <row r="647" s="16" customFormat="1">
      <c r="A647" s="16"/>
      <c r="B647" s="262"/>
      <c r="C647" s="263"/>
      <c r="D647" s="231" t="s">
        <v>221</v>
      </c>
      <c r="E647" s="264" t="s">
        <v>32</v>
      </c>
      <c r="F647" s="265" t="s">
        <v>247</v>
      </c>
      <c r="G647" s="263"/>
      <c r="H647" s="266">
        <v>3.1000000000000001</v>
      </c>
      <c r="I647" s="267"/>
      <c r="J647" s="263"/>
      <c r="K647" s="263"/>
      <c r="L647" s="268"/>
      <c r="M647" s="269"/>
      <c r="N647" s="270"/>
      <c r="O647" s="270"/>
      <c r="P647" s="270"/>
      <c r="Q647" s="270"/>
      <c r="R647" s="270"/>
      <c r="S647" s="270"/>
      <c r="T647" s="271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2" t="s">
        <v>221</v>
      </c>
      <c r="AU647" s="272" t="s">
        <v>88</v>
      </c>
      <c r="AV647" s="16" t="s">
        <v>93</v>
      </c>
      <c r="AW647" s="16" t="s">
        <v>39</v>
      </c>
      <c r="AX647" s="16" t="s">
        <v>78</v>
      </c>
      <c r="AY647" s="272" t="s">
        <v>210</v>
      </c>
    </row>
    <row r="648" s="14" customFormat="1">
      <c r="A648" s="14"/>
      <c r="B648" s="240"/>
      <c r="C648" s="241"/>
      <c r="D648" s="231" t="s">
        <v>221</v>
      </c>
      <c r="E648" s="242" t="s">
        <v>32</v>
      </c>
      <c r="F648" s="243" t="s">
        <v>759</v>
      </c>
      <c r="G648" s="241"/>
      <c r="H648" s="244">
        <v>8.5860000000000003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0" t="s">
        <v>221</v>
      </c>
      <c r="AU648" s="250" t="s">
        <v>88</v>
      </c>
      <c r="AV648" s="14" t="s">
        <v>88</v>
      </c>
      <c r="AW648" s="14" t="s">
        <v>39</v>
      </c>
      <c r="AX648" s="14" t="s">
        <v>78</v>
      </c>
      <c r="AY648" s="250" t="s">
        <v>210</v>
      </c>
    </row>
    <row r="649" s="14" customFormat="1">
      <c r="A649" s="14"/>
      <c r="B649" s="240"/>
      <c r="C649" s="241"/>
      <c r="D649" s="231" t="s">
        <v>221</v>
      </c>
      <c r="E649" s="242" t="s">
        <v>32</v>
      </c>
      <c r="F649" s="243" t="s">
        <v>760</v>
      </c>
      <c r="G649" s="241"/>
      <c r="H649" s="244">
        <v>0.35999999999999999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0" t="s">
        <v>221</v>
      </c>
      <c r="AU649" s="250" t="s">
        <v>88</v>
      </c>
      <c r="AV649" s="14" t="s">
        <v>88</v>
      </c>
      <c r="AW649" s="14" t="s">
        <v>39</v>
      </c>
      <c r="AX649" s="14" t="s">
        <v>78</v>
      </c>
      <c r="AY649" s="250" t="s">
        <v>210</v>
      </c>
    </row>
    <row r="650" s="14" customFormat="1">
      <c r="A650" s="14"/>
      <c r="B650" s="240"/>
      <c r="C650" s="241"/>
      <c r="D650" s="231" t="s">
        <v>221</v>
      </c>
      <c r="E650" s="242" t="s">
        <v>32</v>
      </c>
      <c r="F650" s="243" t="s">
        <v>761</v>
      </c>
      <c r="G650" s="241"/>
      <c r="H650" s="244">
        <v>3.6960000000000002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221</v>
      </c>
      <c r="AU650" s="250" t="s">
        <v>88</v>
      </c>
      <c r="AV650" s="14" t="s">
        <v>88</v>
      </c>
      <c r="AW650" s="14" t="s">
        <v>39</v>
      </c>
      <c r="AX650" s="14" t="s">
        <v>78</v>
      </c>
      <c r="AY650" s="250" t="s">
        <v>210</v>
      </c>
    </row>
    <row r="651" s="15" customFormat="1">
      <c r="A651" s="15"/>
      <c r="B651" s="251"/>
      <c r="C651" s="252"/>
      <c r="D651" s="231" t="s">
        <v>221</v>
      </c>
      <c r="E651" s="253" t="s">
        <v>32</v>
      </c>
      <c r="F651" s="254" t="s">
        <v>224</v>
      </c>
      <c r="G651" s="252"/>
      <c r="H651" s="255">
        <v>18.542000000000002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1" t="s">
        <v>221</v>
      </c>
      <c r="AU651" s="261" t="s">
        <v>88</v>
      </c>
      <c r="AV651" s="15" t="s">
        <v>96</v>
      </c>
      <c r="AW651" s="15" t="s">
        <v>39</v>
      </c>
      <c r="AX651" s="15" t="s">
        <v>86</v>
      </c>
      <c r="AY651" s="261" t="s">
        <v>210</v>
      </c>
    </row>
    <row r="652" s="2" customFormat="1" ht="16.5" customHeight="1">
      <c r="A652" s="42"/>
      <c r="B652" s="43"/>
      <c r="C652" s="211" t="s">
        <v>762</v>
      </c>
      <c r="D652" s="211" t="s">
        <v>213</v>
      </c>
      <c r="E652" s="212" t="s">
        <v>763</v>
      </c>
      <c r="F652" s="213" t="s">
        <v>764</v>
      </c>
      <c r="G652" s="214" t="s">
        <v>112</v>
      </c>
      <c r="H652" s="215">
        <v>59.896000000000001</v>
      </c>
      <c r="I652" s="216"/>
      <c r="J652" s="217">
        <f>ROUND(I652*H652,2)</f>
        <v>0</v>
      </c>
      <c r="K652" s="213" t="s">
        <v>217</v>
      </c>
      <c r="L652" s="48"/>
      <c r="M652" s="218" t="s">
        <v>32</v>
      </c>
      <c r="N652" s="219" t="s">
        <v>49</v>
      </c>
      <c r="O652" s="88"/>
      <c r="P652" s="220">
        <f>O652*H652</f>
        <v>0</v>
      </c>
      <c r="Q652" s="220">
        <v>0.0057600000000000004</v>
      </c>
      <c r="R652" s="220">
        <f>Q652*H652</f>
        <v>0.34500096000000002</v>
      </c>
      <c r="S652" s="220">
        <v>0</v>
      </c>
      <c r="T652" s="221">
        <f>S652*H652</f>
        <v>0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2" t="s">
        <v>96</v>
      </c>
      <c r="AT652" s="222" t="s">
        <v>213</v>
      </c>
      <c r="AU652" s="222" t="s">
        <v>88</v>
      </c>
      <c r="AY652" s="20" t="s">
        <v>210</v>
      </c>
      <c r="BE652" s="223">
        <f>IF(N652="základní",J652,0)</f>
        <v>0</v>
      </c>
      <c r="BF652" s="223">
        <f>IF(N652="snížená",J652,0)</f>
        <v>0</v>
      </c>
      <c r="BG652" s="223">
        <f>IF(N652="zákl. přenesená",J652,0)</f>
        <v>0</v>
      </c>
      <c r="BH652" s="223">
        <f>IF(N652="sníž. přenesená",J652,0)</f>
        <v>0</v>
      </c>
      <c r="BI652" s="223">
        <f>IF(N652="nulová",J652,0)</f>
        <v>0</v>
      </c>
      <c r="BJ652" s="20" t="s">
        <v>86</v>
      </c>
      <c r="BK652" s="223">
        <f>ROUND(I652*H652,2)</f>
        <v>0</v>
      </c>
      <c r="BL652" s="20" t="s">
        <v>96</v>
      </c>
      <c r="BM652" s="222" t="s">
        <v>765</v>
      </c>
    </row>
    <row r="653" s="2" customFormat="1">
      <c r="A653" s="42"/>
      <c r="B653" s="43"/>
      <c r="C653" s="44"/>
      <c r="D653" s="224" t="s">
        <v>219</v>
      </c>
      <c r="E653" s="44"/>
      <c r="F653" s="225" t="s">
        <v>766</v>
      </c>
      <c r="G653" s="44"/>
      <c r="H653" s="44"/>
      <c r="I653" s="226"/>
      <c r="J653" s="44"/>
      <c r="K653" s="44"/>
      <c r="L653" s="48"/>
      <c r="M653" s="227"/>
      <c r="N653" s="228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0" t="s">
        <v>219</v>
      </c>
      <c r="AU653" s="20" t="s">
        <v>88</v>
      </c>
    </row>
    <row r="654" s="14" customFormat="1">
      <c r="A654" s="14"/>
      <c r="B654" s="240"/>
      <c r="C654" s="241"/>
      <c r="D654" s="231" t="s">
        <v>221</v>
      </c>
      <c r="E654" s="242" t="s">
        <v>32</v>
      </c>
      <c r="F654" s="243" t="s">
        <v>767</v>
      </c>
      <c r="G654" s="241"/>
      <c r="H654" s="244">
        <v>6.4000000000000004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0" t="s">
        <v>221</v>
      </c>
      <c r="AU654" s="250" t="s">
        <v>88</v>
      </c>
      <c r="AV654" s="14" t="s">
        <v>88</v>
      </c>
      <c r="AW654" s="14" t="s">
        <v>39</v>
      </c>
      <c r="AX654" s="14" t="s">
        <v>78</v>
      </c>
      <c r="AY654" s="250" t="s">
        <v>210</v>
      </c>
    </row>
    <row r="655" s="14" customFormat="1">
      <c r="A655" s="14"/>
      <c r="B655" s="240"/>
      <c r="C655" s="241"/>
      <c r="D655" s="231" t="s">
        <v>221</v>
      </c>
      <c r="E655" s="242" t="s">
        <v>32</v>
      </c>
      <c r="F655" s="243" t="s">
        <v>768</v>
      </c>
      <c r="G655" s="241"/>
      <c r="H655" s="244">
        <v>8.2400000000000002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0" t="s">
        <v>221</v>
      </c>
      <c r="AU655" s="250" t="s">
        <v>88</v>
      </c>
      <c r="AV655" s="14" t="s">
        <v>88</v>
      </c>
      <c r="AW655" s="14" t="s">
        <v>39</v>
      </c>
      <c r="AX655" s="14" t="s">
        <v>78</v>
      </c>
      <c r="AY655" s="250" t="s">
        <v>210</v>
      </c>
    </row>
    <row r="656" s="14" customFormat="1">
      <c r="A656" s="14"/>
      <c r="B656" s="240"/>
      <c r="C656" s="241"/>
      <c r="D656" s="231" t="s">
        <v>221</v>
      </c>
      <c r="E656" s="242" t="s">
        <v>32</v>
      </c>
      <c r="F656" s="243" t="s">
        <v>769</v>
      </c>
      <c r="G656" s="241"/>
      <c r="H656" s="244">
        <v>3.48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0" t="s">
        <v>221</v>
      </c>
      <c r="AU656" s="250" t="s">
        <v>88</v>
      </c>
      <c r="AV656" s="14" t="s">
        <v>88</v>
      </c>
      <c r="AW656" s="14" t="s">
        <v>39</v>
      </c>
      <c r="AX656" s="14" t="s">
        <v>78</v>
      </c>
      <c r="AY656" s="250" t="s">
        <v>210</v>
      </c>
    </row>
    <row r="657" s="16" customFormat="1">
      <c r="A657" s="16"/>
      <c r="B657" s="262"/>
      <c r="C657" s="263"/>
      <c r="D657" s="231" t="s">
        <v>221</v>
      </c>
      <c r="E657" s="264" t="s">
        <v>32</v>
      </c>
      <c r="F657" s="265" t="s">
        <v>247</v>
      </c>
      <c r="G657" s="263"/>
      <c r="H657" s="266">
        <v>18.120000000000001</v>
      </c>
      <c r="I657" s="267"/>
      <c r="J657" s="263"/>
      <c r="K657" s="263"/>
      <c r="L657" s="268"/>
      <c r="M657" s="269"/>
      <c r="N657" s="270"/>
      <c r="O657" s="270"/>
      <c r="P657" s="270"/>
      <c r="Q657" s="270"/>
      <c r="R657" s="270"/>
      <c r="S657" s="270"/>
      <c r="T657" s="271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2" t="s">
        <v>221</v>
      </c>
      <c r="AU657" s="272" t="s">
        <v>88</v>
      </c>
      <c r="AV657" s="16" t="s">
        <v>93</v>
      </c>
      <c r="AW657" s="16" t="s">
        <v>39</v>
      </c>
      <c r="AX657" s="16" t="s">
        <v>78</v>
      </c>
      <c r="AY657" s="272" t="s">
        <v>210</v>
      </c>
    </row>
    <row r="658" s="13" customFormat="1">
      <c r="A658" s="13"/>
      <c r="B658" s="229"/>
      <c r="C658" s="230"/>
      <c r="D658" s="231" t="s">
        <v>221</v>
      </c>
      <c r="E658" s="232" t="s">
        <v>32</v>
      </c>
      <c r="F658" s="233" t="s">
        <v>770</v>
      </c>
      <c r="G658" s="230"/>
      <c r="H658" s="232" t="s">
        <v>32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9" t="s">
        <v>221</v>
      </c>
      <c r="AU658" s="239" t="s">
        <v>88</v>
      </c>
      <c r="AV658" s="13" t="s">
        <v>86</v>
      </c>
      <c r="AW658" s="13" t="s">
        <v>39</v>
      </c>
      <c r="AX658" s="13" t="s">
        <v>78</v>
      </c>
      <c r="AY658" s="239" t="s">
        <v>210</v>
      </c>
    </row>
    <row r="659" s="14" customFormat="1">
      <c r="A659" s="14"/>
      <c r="B659" s="240"/>
      <c r="C659" s="241"/>
      <c r="D659" s="231" t="s">
        <v>221</v>
      </c>
      <c r="E659" s="242" t="s">
        <v>32</v>
      </c>
      <c r="F659" s="243" t="s">
        <v>771</v>
      </c>
      <c r="G659" s="241"/>
      <c r="H659" s="244">
        <v>10.24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0" t="s">
        <v>221</v>
      </c>
      <c r="AU659" s="250" t="s">
        <v>88</v>
      </c>
      <c r="AV659" s="14" t="s">
        <v>88</v>
      </c>
      <c r="AW659" s="14" t="s">
        <v>39</v>
      </c>
      <c r="AX659" s="14" t="s">
        <v>78</v>
      </c>
      <c r="AY659" s="250" t="s">
        <v>210</v>
      </c>
    </row>
    <row r="660" s="14" customFormat="1">
      <c r="A660" s="14"/>
      <c r="B660" s="240"/>
      <c r="C660" s="241"/>
      <c r="D660" s="231" t="s">
        <v>221</v>
      </c>
      <c r="E660" s="242" t="s">
        <v>32</v>
      </c>
      <c r="F660" s="243" t="s">
        <v>772</v>
      </c>
      <c r="G660" s="241"/>
      <c r="H660" s="244">
        <v>8.4000000000000004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221</v>
      </c>
      <c r="AU660" s="250" t="s">
        <v>88</v>
      </c>
      <c r="AV660" s="14" t="s">
        <v>88</v>
      </c>
      <c r="AW660" s="14" t="s">
        <v>39</v>
      </c>
      <c r="AX660" s="14" t="s">
        <v>78</v>
      </c>
      <c r="AY660" s="250" t="s">
        <v>210</v>
      </c>
    </row>
    <row r="661" s="16" customFormat="1">
      <c r="A661" s="16"/>
      <c r="B661" s="262"/>
      <c r="C661" s="263"/>
      <c r="D661" s="231" t="s">
        <v>221</v>
      </c>
      <c r="E661" s="264" t="s">
        <v>32</v>
      </c>
      <c r="F661" s="265" t="s">
        <v>247</v>
      </c>
      <c r="G661" s="263"/>
      <c r="H661" s="266">
        <v>18.640000000000001</v>
      </c>
      <c r="I661" s="267"/>
      <c r="J661" s="263"/>
      <c r="K661" s="263"/>
      <c r="L661" s="268"/>
      <c r="M661" s="269"/>
      <c r="N661" s="270"/>
      <c r="O661" s="270"/>
      <c r="P661" s="270"/>
      <c r="Q661" s="270"/>
      <c r="R661" s="270"/>
      <c r="S661" s="270"/>
      <c r="T661" s="271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2" t="s">
        <v>221</v>
      </c>
      <c r="AU661" s="272" t="s">
        <v>88</v>
      </c>
      <c r="AV661" s="16" t="s">
        <v>93</v>
      </c>
      <c r="AW661" s="16" t="s">
        <v>39</v>
      </c>
      <c r="AX661" s="16" t="s">
        <v>78</v>
      </c>
      <c r="AY661" s="272" t="s">
        <v>210</v>
      </c>
    </row>
    <row r="662" s="14" customFormat="1">
      <c r="A662" s="14"/>
      <c r="B662" s="240"/>
      <c r="C662" s="241"/>
      <c r="D662" s="231" t="s">
        <v>221</v>
      </c>
      <c r="E662" s="242" t="s">
        <v>32</v>
      </c>
      <c r="F662" s="243" t="s">
        <v>773</v>
      </c>
      <c r="G662" s="241"/>
      <c r="H662" s="244">
        <v>19.079999999999998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221</v>
      </c>
      <c r="AU662" s="250" t="s">
        <v>88</v>
      </c>
      <c r="AV662" s="14" t="s">
        <v>88</v>
      </c>
      <c r="AW662" s="14" t="s">
        <v>39</v>
      </c>
      <c r="AX662" s="14" t="s">
        <v>78</v>
      </c>
      <c r="AY662" s="250" t="s">
        <v>210</v>
      </c>
    </row>
    <row r="663" s="14" customFormat="1">
      <c r="A663" s="14"/>
      <c r="B663" s="240"/>
      <c r="C663" s="241"/>
      <c r="D663" s="231" t="s">
        <v>221</v>
      </c>
      <c r="E663" s="242" t="s">
        <v>32</v>
      </c>
      <c r="F663" s="243" t="s">
        <v>774</v>
      </c>
      <c r="G663" s="241"/>
      <c r="H663" s="244">
        <v>0.35999999999999999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0" t="s">
        <v>221</v>
      </c>
      <c r="AU663" s="250" t="s">
        <v>88</v>
      </c>
      <c r="AV663" s="14" t="s">
        <v>88</v>
      </c>
      <c r="AW663" s="14" t="s">
        <v>39</v>
      </c>
      <c r="AX663" s="14" t="s">
        <v>78</v>
      </c>
      <c r="AY663" s="250" t="s">
        <v>210</v>
      </c>
    </row>
    <row r="664" s="14" customFormat="1">
      <c r="A664" s="14"/>
      <c r="B664" s="240"/>
      <c r="C664" s="241"/>
      <c r="D664" s="231" t="s">
        <v>221</v>
      </c>
      <c r="E664" s="242" t="s">
        <v>32</v>
      </c>
      <c r="F664" s="243" t="s">
        <v>775</v>
      </c>
      <c r="G664" s="241"/>
      <c r="H664" s="244">
        <v>3.6960000000000002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0" t="s">
        <v>221</v>
      </c>
      <c r="AU664" s="250" t="s">
        <v>88</v>
      </c>
      <c r="AV664" s="14" t="s">
        <v>88</v>
      </c>
      <c r="AW664" s="14" t="s">
        <v>39</v>
      </c>
      <c r="AX664" s="14" t="s">
        <v>78</v>
      </c>
      <c r="AY664" s="250" t="s">
        <v>210</v>
      </c>
    </row>
    <row r="665" s="15" customFormat="1">
      <c r="A665" s="15"/>
      <c r="B665" s="251"/>
      <c r="C665" s="252"/>
      <c r="D665" s="231" t="s">
        <v>221</v>
      </c>
      <c r="E665" s="253" t="s">
        <v>32</v>
      </c>
      <c r="F665" s="254" t="s">
        <v>224</v>
      </c>
      <c r="G665" s="252"/>
      <c r="H665" s="255">
        <v>59.895999999999994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1" t="s">
        <v>221</v>
      </c>
      <c r="AU665" s="261" t="s">
        <v>88</v>
      </c>
      <c r="AV665" s="15" t="s">
        <v>96</v>
      </c>
      <c r="AW665" s="15" t="s">
        <v>39</v>
      </c>
      <c r="AX665" s="15" t="s">
        <v>86</v>
      </c>
      <c r="AY665" s="261" t="s">
        <v>210</v>
      </c>
    </row>
    <row r="666" s="2" customFormat="1" ht="16.5" customHeight="1">
      <c r="A666" s="42"/>
      <c r="B666" s="43"/>
      <c r="C666" s="211" t="s">
        <v>776</v>
      </c>
      <c r="D666" s="211" t="s">
        <v>213</v>
      </c>
      <c r="E666" s="212" t="s">
        <v>777</v>
      </c>
      <c r="F666" s="213" t="s">
        <v>778</v>
      </c>
      <c r="G666" s="214" t="s">
        <v>112</v>
      </c>
      <c r="H666" s="215">
        <v>59.896000000000001</v>
      </c>
      <c r="I666" s="216"/>
      <c r="J666" s="217">
        <f>ROUND(I666*H666,2)</f>
        <v>0</v>
      </c>
      <c r="K666" s="213" t="s">
        <v>217</v>
      </c>
      <c r="L666" s="48"/>
      <c r="M666" s="218" t="s">
        <v>32</v>
      </c>
      <c r="N666" s="219" t="s">
        <v>49</v>
      </c>
      <c r="O666" s="88"/>
      <c r="P666" s="220">
        <f>O666*H666</f>
        <v>0</v>
      </c>
      <c r="Q666" s="220">
        <v>0</v>
      </c>
      <c r="R666" s="220">
        <f>Q666*H666</f>
        <v>0</v>
      </c>
      <c r="S666" s="220">
        <v>0</v>
      </c>
      <c r="T666" s="221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22" t="s">
        <v>96</v>
      </c>
      <c r="AT666" s="222" t="s">
        <v>213</v>
      </c>
      <c r="AU666" s="222" t="s">
        <v>88</v>
      </c>
      <c r="AY666" s="20" t="s">
        <v>210</v>
      </c>
      <c r="BE666" s="223">
        <f>IF(N666="základní",J666,0)</f>
        <v>0</v>
      </c>
      <c r="BF666" s="223">
        <f>IF(N666="snížená",J666,0)</f>
        <v>0</v>
      </c>
      <c r="BG666" s="223">
        <f>IF(N666="zákl. přenesená",J666,0)</f>
        <v>0</v>
      </c>
      <c r="BH666" s="223">
        <f>IF(N666="sníž. přenesená",J666,0)</f>
        <v>0</v>
      </c>
      <c r="BI666" s="223">
        <f>IF(N666="nulová",J666,0)</f>
        <v>0</v>
      </c>
      <c r="BJ666" s="20" t="s">
        <v>86</v>
      </c>
      <c r="BK666" s="223">
        <f>ROUND(I666*H666,2)</f>
        <v>0</v>
      </c>
      <c r="BL666" s="20" t="s">
        <v>96</v>
      </c>
      <c r="BM666" s="222" t="s">
        <v>779</v>
      </c>
    </row>
    <row r="667" s="2" customFormat="1">
      <c r="A667" s="42"/>
      <c r="B667" s="43"/>
      <c r="C667" s="44"/>
      <c r="D667" s="224" t="s">
        <v>219</v>
      </c>
      <c r="E667" s="44"/>
      <c r="F667" s="225" t="s">
        <v>780</v>
      </c>
      <c r="G667" s="44"/>
      <c r="H667" s="44"/>
      <c r="I667" s="226"/>
      <c r="J667" s="44"/>
      <c r="K667" s="44"/>
      <c r="L667" s="48"/>
      <c r="M667" s="227"/>
      <c r="N667" s="228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0" t="s">
        <v>219</v>
      </c>
      <c r="AU667" s="20" t="s">
        <v>88</v>
      </c>
    </row>
    <row r="668" s="14" customFormat="1">
      <c r="A668" s="14"/>
      <c r="B668" s="240"/>
      <c r="C668" s="241"/>
      <c r="D668" s="231" t="s">
        <v>221</v>
      </c>
      <c r="E668" s="242" t="s">
        <v>32</v>
      </c>
      <c r="F668" s="243" t="s">
        <v>767</v>
      </c>
      <c r="G668" s="241"/>
      <c r="H668" s="244">
        <v>6.4000000000000004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0" t="s">
        <v>221</v>
      </c>
      <c r="AU668" s="250" t="s">
        <v>88</v>
      </c>
      <c r="AV668" s="14" t="s">
        <v>88</v>
      </c>
      <c r="AW668" s="14" t="s">
        <v>39</v>
      </c>
      <c r="AX668" s="14" t="s">
        <v>78</v>
      </c>
      <c r="AY668" s="250" t="s">
        <v>210</v>
      </c>
    </row>
    <row r="669" s="14" customFormat="1">
      <c r="A669" s="14"/>
      <c r="B669" s="240"/>
      <c r="C669" s="241"/>
      <c r="D669" s="231" t="s">
        <v>221</v>
      </c>
      <c r="E669" s="242" t="s">
        <v>32</v>
      </c>
      <c r="F669" s="243" t="s">
        <v>768</v>
      </c>
      <c r="G669" s="241"/>
      <c r="H669" s="244">
        <v>8.2400000000000002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0" t="s">
        <v>221</v>
      </c>
      <c r="AU669" s="250" t="s">
        <v>88</v>
      </c>
      <c r="AV669" s="14" t="s">
        <v>88</v>
      </c>
      <c r="AW669" s="14" t="s">
        <v>39</v>
      </c>
      <c r="AX669" s="14" t="s">
        <v>78</v>
      </c>
      <c r="AY669" s="250" t="s">
        <v>210</v>
      </c>
    </row>
    <row r="670" s="14" customFormat="1">
      <c r="A670" s="14"/>
      <c r="B670" s="240"/>
      <c r="C670" s="241"/>
      <c r="D670" s="231" t="s">
        <v>221</v>
      </c>
      <c r="E670" s="242" t="s">
        <v>32</v>
      </c>
      <c r="F670" s="243" t="s">
        <v>769</v>
      </c>
      <c r="G670" s="241"/>
      <c r="H670" s="244">
        <v>3.48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0" t="s">
        <v>221</v>
      </c>
      <c r="AU670" s="250" t="s">
        <v>88</v>
      </c>
      <c r="AV670" s="14" t="s">
        <v>88</v>
      </c>
      <c r="AW670" s="14" t="s">
        <v>39</v>
      </c>
      <c r="AX670" s="14" t="s">
        <v>78</v>
      </c>
      <c r="AY670" s="250" t="s">
        <v>210</v>
      </c>
    </row>
    <row r="671" s="16" customFormat="1">
      <c r="A671" s="16"/>
      <c r="B671" s="262"/>
      <c r="C671" s="263"/>
      <c r="D671" s="231" t="s">
        <v>221</v>
      </c>
      <c r="E671" s="264" t="s">
        <v>32</v>
      </c>
      <c r="F671" s="265" t="s">
        <v>247</v>
      </c>
      <c r="G671" s="263"/>
      <c r="H671" s="266">
        <v>18.120000000000001</v>
      </c>
      <c r="I671" s="267"/>
      <c r="J671" s="263"/>
      <c r="K671" s="263"/>
      <c r="L671" s="268"/>
      <c r="M671" s="269"/>
      <c r="N671" s="270"/>
      <c r="O671" s="270"/>
      <c r="P671" s="270"/>
      <c r="Q671" s="270"/>
      <c r="R671" s="270"/>
      <c r="S671" s="270"/>
      <c r="T671" s="271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72" t="s">
        <v>221</v>
      </c>
      <c r="AU671" s="272" t="s">
        <v>88</v>
      </c>
      <c r="AV671" s="16" t="s">
        <v>93</v>
      </c>
      <c r="AW671" s="16" t="s">
        <v>39</v>
      </c>
      <c r="AX671" s="16" t="s">
        <v>78</v>
      </c>
      <c r="AY671" s="272" t="s">
        <v>210</v>
      </c>
    </row>
    <row r="672" s="13" customFormat="1">
      <c r="A672" s="13"/>
      <c r="B672" s="229"/>
      <c r="C672" s="230"/>
      <c r="D672" s="231" t="s">
        <v>221</v>
      </c>
      <c r="E672" s="232" t="s">
        <v>32</v>
      </c>
      <c r="F672" s="233" t="s">
        <v>770</v>
      </c>
      <c r="G672" s="230"/>
      <c r="H672" s="232" t="s">
        <v>32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9" t="s">
        <v>221</v>
      </c>
      <c r="AU672" s="239" t="s">
        <v>88</v>
      </c>
      <c r="AV672" s="13" t="s">
        <v>86</v>
      </c>
      <c r="AW672" s="13" t="s">
        <v>39</v>
      </c>
      <c r="AX672" s="13" t="s">
        <v>78</v>
      </c>
      <c r="AY672" s="239" t="s">
        <v>210</v>
      </c>
    </row>
    <row r="673" s="14" customFormat="1">
      <c r="A673" s="14"/>
      <c r="B673" s="240"/>
      <c r="C673" s="241"/>
      <c r="D673" s="231" t="s">
        <v>221</v>
      </c>
      <c r="E673" s="242" t="s">
        <v>32</v>
      </c>
      <c r="F673" s="243" t="s">
        <v>771</v>
      </c>
      <c r="G673" s="241"/>
      <c r="H673" s="244">
        <v>10.24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0" t="s">
        <v>221</v>
      </c>
      <c r="AU673" s="250" t="s">
        <v>88</v>
      </c>
      <c r="AV673" s="14" t="s">
        <v>88</v>
      </c>
      <c r="AW673" s="14" t="s">
        <v>39</v>
      </c>
      <c r="AX673" s="14" t="s">
        <v>78</v>
      </c>
      <c r="AY673" s="250" t="s">
        <v>210</v>
      </c>
    </row>
    <row r="674" s="14" customFormat="1">
      <c r="A674" s="14"/>
      <c r="B674" s="240"/>
      <c r="C674" s="241"/>
      <c r="D674" s="231" t="s">
        <v>221</v>
      </c>
      <c r="E674" s="242" t="s">
        <v>32</v>
      </c>
      <c r="F674" s="243" t="s">
        <v>772</v>
      </c>
      <c r="G674" s="241"/>
      <c r="H674" s="244">
        <v>8.4000000000000004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0" t="s">
        <v>221</v>
      </c>
      <c r="AU674" s="250" t="s">
        <v>88</v>
      </c>
      <c r="AV674" s="14" t="s">
        <v>88</v>
      </c>
      <c r="AW674" s="14" t="s">
        <v>39</v>
      </c>
      <c r="AX674" s="14" t="s">
        <v>78</v>
      </c>
      <c r="AY674" s="250" t="s">
        <v>210</v>
      </c>
    </row>
    <row r="675" s="16" customFormat="1">
      <c r="A675" s="16"/>
      <c r="B675" s="262"/>
      <c r="C675" s="263"/>
      <c r="D675" s="231" t="s">
        <v>221</v>
      </c>
      <c r="E675" s="264" t="s">
        <v>32</v>
      </c>
      <c r="F675" s="265" t="s">
        <v>247</v>
      </c>
      <c r="G675" s="263"/>
      <c r="H675" s="266">
        <v>18.640000000000001</v>
      </c>
      <c r="I675" s="267"/>
      <c r="J675" s="263"/>
      <c r="K675" s="263"/>
      <c r="L675" s="268"/>
      <c r="M675" s="269"/>
      <c r="N675" s="270"/>
      <c r="O675" s="270"/>
      <c r="P675" s="270"/>
      <c r="Q675" s="270"/>
      <c r="R675" s="270"/>
      <c r="S675" s="270"/>
      <c r="T675" s="271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72" t="s">
        <v>221</v>
      </c>
      <c r="AU675" s="272" t="s">
        <v>88</v>
      </c>
      <c r="AV675" s="16" t="s">
        <v>93</v>
      </c>
      <c r="AW675" s="16" t="s">
        <v>39</v>
      </c>
      <c r="AX675" s="16" t="s">
        <v>78</v>
      </c>
      <c r="AY675" s="272" t="s">
        <v>210</v>
      </c>
    </row>
    <row r="676" s="14" customFormat="1">
      <c r="A676" s="14"/>
      <c r="B676" s="240"/>
      <c r="C676" s="241"/>
      <c r="D676" s="231" t="s">
        <v>221</v>
      </c>
      <c r="E676" s="242" t="s">
        <v>32</v>
      </c>
      <c r="F676" s="243" t="s">
        <v>773</v>
      </c>
      <c r="G676" s="241"/>
      <c r="H676" s="244">
        <v>19.079999999999998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0" t="s">
        <v>221</v>
      </c>
      <c r="AU676" s="250" t="s">
        <v>88</v>
      </c>
      <c r="AV676" s="14" t="s">
        <v>88</v>
      </c>
      <c r="AW676" s="14" t="s">
        <v>39</v>
      </c>
      <c r="AX676" s="14" t="s">
        <v>78</v>
      </c>
      <c r="AY676" s="250" t="s">
        <v>210</v>
      </c>
    </row>
    <row r="677" s="14" customFormat="1">
      <c r="A677" s="14"/>
      <c r="B677" s="240"/>
      <c r="C677" s="241"/>
      <c r="D677" s="231" t="s">
        <v>221</v>
      </c>
      <c r="E677" s="242" t="s">
        <v>32</v>
      </c>
      <c r="F677" s="243" t="s">
        <v>774</v>
      </c>
      <c r="G677" s="241"/>
      <c r="H677" s="244">
        <v>0.35999999999999999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0" t="s">
        <v>221</v>
      </c>
      <c r="AU677" s="250" t="s">
        <v>88</v>
      </c>
      <c r="AV677" s="14" t="s">
        <v>88</v>
      </c>
      <c r="AW677" s="14" t="s">
        <v>39</v>
      </c>
      <c r="AX677" s="14" t="s">
        <v>78</v>
      </c>
      <c r="AY677" s="250" t="s">
        <v>210</v>
      </c>
    </row>
    <row r="678" s="14" customFormat="1">
      <c r="A678" s="14"/>
      <c r="B678" s="240"/>
      <c r="C678" s="241"/>
      <c r="D678" s="231" t="s">
        <v>221</v>
      </c>
      <c r="E678" s="242" t="s">
        <v>32</v>
      </c>
      <c r="F678" s="243" t="s">
        <v>775</v>
      </c>
      <c r="G678" s="241"/>
      <c r="H678" s="244">
        <v>3.6960000000000002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0" t="s">
        <v>221</v>
      </c>
      <c r="AU678" s="250" t="s">
        <v>88</v>
      </c>
      <c r="AV678" s="14" t="s">
        <v>88</v>
      </c>
      <c r="AW678" s="14" t="s">
        <v>39</v>
      </c>
      <c r="AX678" s="14" t="s">
        <v>78</v>
      </c>
      <c r="AY678" s="250" t="s">
        <v>210</v>
      </c>
    </row>
    <row r="679" s="15" customFormat="1">
      <c r="A679" s="15"/>
      <c r="B679" s="251"/>
      <c r="C679" s="252"/>
      <c r="D679" s="231" t="s">
        <v>221</v>
      </c>
      <c r="E679" s="253" t="s">
        <v>32</v>
      </c>
      <c r="F679" s="254" t="s">
        <v>224</v>
      </c>
      <c r="G679" s="252"/>
      <c r="H679" s="255">
        <v>59.895999999999994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1" t="s">
        <v>221</v>
      </c>
      <c r="AU679" s="261" t="s">
        <v>88</v>
      </c>
      <c r="AV679" s="15" t="s">
        <v>96</v>
      </c>
      <c r="AW679" s="15" t="s">
        <v>39</v>
      </c>
      <c r="AX679" s="15" t="s">
        <v>86</v>
      </c>
      <c r="AY679" s="261" t="s">
        <v>210</v>
      </c>
    </row>
    <row r="680" s="2" customFormat="1" ht="16.5" customHeight="1">
      <c r="A680" s="42"/>
      <c r="B680" s="43"/>
      <c r="C680" s="211" t="s">
        <v>781</v>
      </c>
      <c r="D680" s="211" t="s">
        <v>213</v>
      </c>
      <c r="E680" s="212" t="s">
        <v>782</v>
      </c>
      <c r="F680" s="213" t="s">
        <v>783</v>
      </c>
      <c r="G680" s="214" t="s">
        <v>407</v>
      </c>
      <c r="H680" s="215">
        <v>2.4239999999999999</v>
      </c>
      <c r="I680" s="216"/>
      <c r="J680" s="217">
        <f>ROUND(I680*H680,2)</f>
        <v>0</v>
      </c>
      <c r="K680" s="213" t="s">
        <v>217</v>
      </c>
      <c r="L680" s="48"/>
      <c r="M680" s="218" t="s">
        <v>32</v>
      </c>
      <c r="N680" s="219" t="s">
        <v>49</v>
      </c>
      <c r="O680" s="88"/>
      <c r="P680" s="220">
        <f>O680*H680</f>
        <v>0</v>
      </c>
      <c r="Q680" s="220">
        <v>1.05291</v>
      </c>
      <c r="R680" s="220">
        <f>Q680*H680</f>
        <v>2.5522538400000001</v>
      </c>
      <c r="S680" s="220">
        <v>0</v>
      </c>
      <c r="T680" s="221">
        <f>S680*H680</f>
        <v>0</v>
      </c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R680" s="222" t="s">
        <v>96</v>
      </c>
      <c r="AT680" s="222" t="s">
        <v>213</v>
      </c>
      <c r="AU680" s="222" t="s">
        <v>88</v>
      </c>
      <c r="AY680" s="20" t="s">
        <v>210</v>
      </c>
      <c r="BE680" s="223">
        <f>IF(N680="základní",J680,0)</f>
        <v>0</v>
      </c>
      <c r="BF680" s="223">
        <f>IF(N680="snížená",J680,0)</f>
        <v>0</v>
      </c>
      <c r="BG680" s="223">
        <f>IF(N680="zákl. přenesená",J680,0)</f>
        <v>0</v>
      </c>
      <c r="BH680" s="223">
        <f>IF(N680="sníž. přenesená",J680,0)</f>
        <v>0</v>
      </c>
      <c r="BI680" s="223">
        <f>IF(N680="nulová",J680,0)</f>
        <v>0</v>
      </c>
      <c r="BJ680" s="20" t="s">
        <v>86</v>
      </c>
      <c r="BK680" s="223">
        <f>ROUND(I680*H680,2)</f>
        <v>0</v>
      </c>
      <c r="BL680" s="20" t="s">
        <v>96</v>
      </c>
      <c r="BM680" s="222" t="s">
        <v>784</v>
      </c>
    </row>
    <row r="681" s="2" customFormat="1">
      <c r="A681" s="42"/>
      <c r="B681" s="43"/>
      <c r="C681" s="44"/>
      <c r="D681" s="224" t="s">
        <v>219</v>
      </c>
      <c r="E681" s="44"/>
      <c r="F681" s="225" t="s">
        <v>785</v>
      </c>
      <c r="G681" s="44"/>
      <c r="H681" s="44"/>
      <c r="I681" s="226"/>
      <c r="J681" s="44"/>
      <c r="K681" s="44"/>
      <c r="L681" s="48"/>
      <c r="M681" s="227"/>
      <c r="N681" s="228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219</v>
      </c>
      <c r="AU681" s="20" t="s">
        <v>88</v>
      </c>
    </row>
    <row r="682" s="13" customFormat="1">
      <c r="A682" s="13"/>
      <c r="B682" s="229"/>
      <c r="C682" s="230"/>
      <c r="D682" s="231" t="s">
        <v>221</v>
      </c>
      <c r="E682" s="232" t="s">
        <v>32</v>
      </c>
      <c r="F682" s="233" t="s">
        <v>786</v>
      </c>
      <c r="G682" s="230"/>
      <c r="H682" s="232" t="s">
        <v>32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9" t="s">
        <v>221</v>
      </c>
      <c r="AU682" s="239" t="s">
        <v>88</v>
      </c>
      <c r="AV682" s="13" t="s">
        <v>86</v>
      </c>
      <c r="AW682" s="13" t="s">
        <v>39</v>
      </c>
      <c r="AX682" s="13" t="s">
        <v>78</v>
      </c>
      <c r="AY682" s="239" t="s">
        <v>210</v>
      </c>
    </row>
    <row r="683" s="14" customFormat="1">
      <c r="A683" s="14"/>
      <c r="B683" s="240"/>
      <c r="C683" s="241"/>
      <c r="D683" s="231" t="s">
        <v>221</v>
      </c>
      <c r="E683" s="242" t="s">
        <v>32</v>
      </c>
      <c r="F683" s="243" t="s">
        <v>787</v>
      </c>
      <c r="G683" s="241"/>
      <c r="H683" s="244">
        <v>0.379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0" t="s">
        <v>221</v>
      </c>
      <c r="AU683" s="250" t="s">
        <v>88</v>
      </c>
      <c r="AV683" s="14" t="s">
        <v>88</v>
      </c>
      <c r="AW683" s="14" t="s">
        <v>39</v>
      </c>
      <c r="AX683" s="14" t="s">
        <v>78</v>
      </c>
      <c r="AY683" s="250" t="s">
        <v>210</v>
      </c>
    </row>
    <row r="684" s="14" customFormat="1">
      <c r="A684" s="14"/>
      <c r="B684" s="240"/>
      <c r="C684" s="241"/>
      <c r="D684" s="231" t="s">
        <v>221</v>
      </c>
      <c r="E684" s="242" t="s">
        <v>32</v>
      </c>
      <c r="F684" s="243" t="s">
        <v>788</v>
      </c>
      <c r="G684" s="241"/>
      <c r="H684" s="244">
        <v>0.318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0" t="s">
        <v>221</v>
      </c>
      <c r="AU684" s="250" t="s">
        <v>88</v>
      </c>
      <c r="AV684" s="14" t="s">
        <v>88</v>
      </c>
      <c r="AW684" s="14" t="s">
        <v>39</v>
      </c>
      <c r="AX684" s="14" t="s">
        <v>78</v>
      </c>
      <c r="AY684" s="250" t="s">
        <v>210</v>
      </c>
    </row>
    <row r="685" s="14" customFormat="1">
      <c r="A685" s="14"/>
      <c r="B685" s="240"/>
      <c r="C685" s="241"/>
      <c r="D685" s="231" t="s">
        <v>221</v>
      </c>
      <c r="E685" s="242" t="s">
        <v>32</v>
      </c>
      <c r="F685" s="243" t="s">
        <v>789</v>
      </c>
      <c r="G685" s="241"/>
      <c r="H685" s="244">
        <v>1.7270000000000001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0" t="s">
        <v>221</v>
      </c>
      <c r="AU685" s="250" t="s">
        <v>88</v>
      </c>
      <c r="AV685" s="14" t="s">
        <v>88</v>
      </c>
      <c r="AW685" s="14" t="s">
        <v>39</v>
      </c>
      <c r="AX685" s="14" t="s">
        <v>78</v>
      </c>
      <c r="AY685" s="250" t="s">
        <v>210</v>
      </c>
    </row>
    <row r="686" s="15" customFormat="1">
      <c r="A686" s="15"/>
      <c r="B686" s="251"/>
      <c r="C686" s="252"/>
      <c r="D686" s="231" t="s">
        <v>221</v>
      </c>
      <c r="E686" s="253" t="s">
        <v>32</v>
      </c>
      <c r="F686" s="254" t="s">
        <v>224</v>
      </c>
      <c r="G686" s="252"/>
      <c r="H686" s="255">
        <v>2.4240000000000004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1" t="s">
        <v>221</v>
      </c>
      <c r="AU686" s="261" t="s">
        <v>88</v>
      </c>
      <c r="AV686" s="15" t="s">
        <v>96</v>
      </c>
      <c r="AW686" s="15" t="s">
        <v>39</v>
      </c>
      <c r="AX686" s="15" t="s">
        <v>86</v>
      </c>
      <c r="AY686" s="261" t="s">
        <v>210</v>
      </c>
    </row>
    <row r="687" s="2" customFormat="1" ht="24.15" customHeight="1">
      <c r="A687" s="42"/>
      <c r="B687" s="43"/>
      <c r="C687" s="211" t="s">
        <v>790</v>
      </c>
      <c r="D687" s="211" t="s">
        <v>213</v>
      </c>
      <c r="E687" s="212" t="s">
        <v>791</v>
      </c>
      <c r="F687" s="213" t="s">
        <v>792</v>
      </c>
      <c r="G687" s="214" t="s">
        <v>216</v>
      </c>
      <c r="H687" s="215">
        <v>2.3679999999999999</v>
      </c>
      <c r="I687" s="216"/>
      <c r="J687" s="217">
        <f>ROUND(I687*H687,2)</f>
        <v>0</v>
      </c>
      <c r="K687" s="213" t="s">
        <v>217</v>
      </c>
      <c r="L687" s="48"/>
      <c r="M687" s="218" t="s">
        <v>32</v>
      </c>
      <c r="N687" s="219" t="s">
        <v>49</v>
      </c>
      <c r="O687" s="88"/>
      <c r="P687" s="220">
        <f>O687*H687</f>
        <v>0</v>
      </c>
      <c r="Q687" s="220">
        <v>2.5019499999999999</v>
      </c>
      <c r="R687" s="220">
        <f>Q687*H687</f>
        <v>5.9246175999999995</v>
      </c>
      <c r="S687" s="220">
        <v>0</v>
      </c>
      <c r="T687" s="221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2" t="s">
        <v>96</v>
      </c>
      <c r="AT687" s="222" t="s">
        <v>213</v>
      </c>
      <c r="AU687" s="222" t="s">
        <v>88</v>
      </c>
      <c r="AY687" s="20" t="s">
        <v>210</v>
      </c>
      <c r="BE687" s="223">
        <f>IF(N687="základní",J687,0)</f>
        <v>0</v>
      </c>
      <c r="BF687" s="223">
        <f>IF(N687="snížená",J687,0)</f>
        <v>0</v>
      </c>
      <c r="BG687" s="223">
        <f>IF(N687="zákl. přenesená",J687,0)</f>
        <v>0</v>
      </c>
      <c r="BH687" s="223">
        <f>IF(N687="sníž. přenesená",J687,0)</f>
        <v>0</v>
      </c>
      <c r="BI687" s="223">
        <f>IF(N687="nulová",J687,0)</f>
        <v>0</v>
      </c>
      <c r="BJ687" s="20" t="s">
        <v>86</v>
      </c>
      <c r="BK687" s="223">
        <f>ROUND(I687*H687,2)</f>
        <v>0</v>
      </c>
      <c r="BL687" s="20" t="s">
        <v>96</v>
      </c>
      <c r="BM687" s="222" t="s">
        <v>793</v>
      </c>
    </row>
    <row r="688" s="2" customFormat="1">
      <c r="A688" s="42"/>
      <c r="B688" s="43"/>
      <c r="C688" s="44"/>
      <c r="D688" s="224" t="s">
        <v>219</v>
      </c>
      <c r="E688" s="44"/>
      <c r="F688" s="225" t="s">
        <v>794</v>
      </c>
      <c r="G688" s="44"/>
      <c r="H688" s="44"/>
      <c r="I688" s="226"/>
      <c r="J688" s="44"/>
      <c r="K688" s="44"/>
      <c r="L688" s="48"/>
      <c r="M688" s="227"/>
      <c r="N688" s="228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0" t="s">
        <v>219</v>
      </c>
      <c r="AU688" s="20" t="s">
        <v>88</v>
      </c>
    </row>
    <row r="689" s="13" customFormat="1">
      <c r="A689" s="13"/>
      <c r="B689" s="229"/>
      <c r="C689" s="230"/>
      <c r="D689" s="231" t="s">
        <v>221</v>
      </c>
      <c r="E689" s="232" t="s">
        <v>32</v>
      </c>
      <c r="F689" s="233" t="s">
        <v>795</v>
      </c>
      <c r="G689" s="230"/>
      <c r="H689" s="232" t="s">
        <v>32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221</v>
      </c>
      <c r="AU689" s="239" t="s">
        <v>88</v>
      </c>
      <c r="AV689" s="13" t="s">
        <v>86</v>
      </c>
      <c r="AW689" s="13" t="s">
        <v>39</v>
      </c>
      <c r="AX689" s="13" t="s">
        <v>78</v>
      </c>
      <c r="AY689" s="239" t="s">
        <v>210</v>
      </c>
    </row>
    <row r="690" s="14" customFormat="1">
      <c r="A690" s="14"/>
      <c r="B690" s="240"/>
      <c r="C690" s="241"/>
      <c r="D690" s="231" t="s">
        <v>221</v>
      </c>
      <c r="E690" s="242" t="s">
        <v>32</v>
      </c>
      <c r="F690" s="243" t="s">
        <v>796</v>
      </c>
      <c r="G690" s="241"/>
      <c r="H690" s="244">
        <v>1.0600000000000001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0" t="s">
        <v>221</v>
      </c>
      <c r="AU690" s="250" t="s">
        <v>88</v>
      </c>
      <c r="AV690" s="14" t="s">
        <v>88</v>
      </c>
      <c r="AW690" s="14" t="s">
        <v>39</v>
      </c>
      <c r="AX690" s="14" t="s">
        <v>78</v>
      </c>
      <c r="AY690" s="250" t="s">
        <v>210</v>
      </c>
    </row>
    <row r="691" s="14" customFormat="1">
      <c r="A691" s="14"/>
      <c r="B691" s="240"/>
      <c r="C691" s="241"/>
      <c r="D691" s="231" t="s">
        <v>221</v>
      </c>
      <c r="E691" s="242" t="s">
        <v>32</v>
      </c>
      <c r="F691" s="243" t="s">
        <v>797</v>
      </c>
      <c r="G691" s="241"/>
      <c r="H691" s="244">
        <v>1.1559999999999999</v>
      </c>
      <c r="I691" s="245"/>
      <c r="J691" s="241"/>
      <c r="K691" s="241"/>
      <c r="L691" s="246"/>
      <c r="M691" s="247"/>
      <c r="N691" s="248"/>
      <c r="O691" s="248"/>
      <c r="P691" s="248"/>
      <c r="Q691" s="248"/>
      <c r="R691" s="248"/>
      <c r="S691" s="248"/>
      <c r="T691" s="24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0" t="s">
        <v>221</v>
      </c>
      <c r="AU691" s="250" t="s">
        <v>88</v>
      </c>
      <c r="AV691" s="14" t="s">
        <v>88</v>
      </c>
      <c r="AW691" s="14" t="s">
        <v>39</v>
      </c>
      <c r="AX691" s="14" t="s">
        <v>78</v>
      </c>
      <c r="AY691" s="250" t="s">
        <v>210</v>
      </c>
    </row>
    <row r="692" s="14" customFormat="1">
      <c r="A692" s="14"/>
      <c r="B692" s="240"/>
      <c r="C692" s="241"/>
      <c r="D692" s="231" t="s">
        <v>221</v>
      </c>
      <c r="E692" s="242" t="s">
        <v>32</v>
      </c>
      <c r="F692" s="243" t="s">
        <v>798</v>
      </c>
      <c r="G692" s="241"/>
      <c r="H692" s="244">
        <v>0.075999999999999998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0" t="s">
        <v>221</v>
      </c>
      <c r="AU692" s="250" t="s">
        <v>88</v>
      </c>
      <c r="AV692" s="14" t="s">
        <v>88</v>
      </c>
      <c r="AW692" s="14" t="s">
        <v>39</v>
      </c>
      <c r="AX692" s="14" t="s">
        <v>78</v>
      </c>
      <c r="AY692" s="250" t="s">
        <v>210</v>
      </c>
    </row>
    <row r="693" s="14" customFormat="1">
      <c r="A693" s="14"/>
      <c r="B693" s="240"/>
      <c r="C693" s="241"/>
      <c r="D693" s="231" t="s">
        <v>221</v>
      </c>
      <c r="E693" s="242" t="s">
        <v>32</v>
      </c>
      <c r="F693" s="243" t="s">
        <v>799</v>
      </c>
      <c r="G693" s="241"/>
      <c r="H693" s="244">
        <v>0.075999999999999998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221</v>
      </c>
      <c r="AU693" s="250" t="s">
        <v>88</v>
      </c>
      <c r="AV693" s="14" t="s">
        <v>88</v>
      </c>
      <c r="AW693" s="14" t="s">
        <v>39</v>
      </c>
      <c r="AX693" s="14" t="s">
        <v>78</v>
      </c>
      <c r="AY693" s="250" t="s">
        <v>210</v>
      </c>
    </row>
    <row r="694" s="15" customFormat="1">
      <c r="A694" s="15"/>
      <c r="B694" s="251"/>
      <c r="C694" s="252"/>
      <c r="D694" s="231" t="s">
        <v>221</v>
      </c>
      <c r="E694" s="253" t="s">
        <v>32</v>
      </c>
      <c r="F694" s="254" t="s">
        <v>224</v>
      </c>
      <c r="G694" s="252"/>
      <c r="H694" s="255">
        <v>2.3680000000000003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1" t="s">
        <v>221</v>
      </c>
      <c r="AU694" s="261" t="s">
        <v>88</v>
      </c>
      <c r="AV694" s="15" t="s">
        <v>96</v>
      </c>
      <c r="AW694" s="15" t="s">
        <v>39</v>
      </c>
      <c r="AX694" s="15" t="s">
        <v>86</v>
      </c>
      <c r="AY694" s="261" t="s">
        <v>210</v>
      </c>
    </row>
    <row r="695" s="2" customFormat="1" ht="24.15" customHeight="1">
      <c r="A695" s="42"/>
      <c r="B695" s="43"/>
      <c r="C695" s="211" t="s">
        <v>800</v>
      </c>
      <c r="D695" s="211" t="s">
        <v>213</v>
      </c>
      <c r="E695" s="212" t="s">
        <v>801</v>
      </c>
      <c r="F695" s="213" t="s">
        <v>802</v>
      </c>
      <c r="G695" s="214" t="s">
        <v>407</v>
      </c>
      <c r="H695" s="215">
        <v>0.13700000000000001</v>
      </c>
      <c r="I695" s="216"/>
      <c r="J695" s="217">
        <f>ROUND(I695*H695,2)</f>
        <v>0</v>
      </c>
      <c r="K695" s="213" t="s">
        <v>217</v>
      </c>
      <c r="L695" s="48"/>
      <c r="M695" s="218" t="s">
        <v>32</v>
      </c>
      <c r="N695" s="219" t="s">
        <v>49</v>
      </c>
      <c r="O695" s="88"/>
      <c r="P695" s="220">
        <f>O695*H695</f>
        <v>0</v>
      </c>
      <c r="Q695" s="220">
        <v>1.0492699999999999</v>
      </c>
      <c r="R695" s="220">
        <f>Q695*H695</f>
        <v>0.14374998999999999</v>
      </c>
      <c r="S695" s="220">
        <v>0</v>
      </c>
      <c r="T695" s="221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2" t="s">
        <v>96</v>
      </c>
      <c r="AT695" s="222" t="s">
        <v>213</v>
      </c>
      <c r="AU695" s="222" t="s">
        <v>88</v>
      </c>
      <c r="AY695" s="20" t="s">
        <v>210</v>
      </c>
      <c r="BE695" s="223">
        <f>IF(N695="základní",J695,0)</f>
        <v>0</v>
      </c>
      <c r="BF695" s="223">
        <f>IF(N695="snížená",J695,0)</f>
        <v>0</v>
      </c>
      <c r="BG695" s="223">
        <f>IF(N695="zákl. přenesená",J695,0)</f>
        <v>0</v>
      </c>
      <c r="BH695" s="223">
        <f>IF(N695="sníž. přenesená",J695,0)</f>
        <v>0</v>
      </c>
      <c r="BI695" s="223">
        <f>IF(N695="nulová",J695,0)</f>
        <v>0</v>
      </c>
      <c r="BJ695" s="20" t="s">
        <v>86</v>
      </c>
      <c r="BK695" s="223">
        <f>ROUND(I695*H695,2)</f>
        <v>0</v>
      </c>
      <c r="BL695" s="20" t="s">
        <v>96</v>
      </c>
      <c r="BM695" s="222" t="s">
        <v>803</v>
      </c>
    </row>
    <row r="696" s="2" customFormat="1">
      <c r="A696" s="42"/>
      <c r="B696" s="43"/>
      <c r="C696" s="44"/>
      <c r="D696" s="224" t="s">
        <v>219</v>
      </c>
      <c r="E696" s="44"/>
      <c r="F696" s="225" t="s">
        <v>804</v>
      </c>
      <c r="G696" s="44"/>
      <c r="H696" s="44"/>
      <c r="I696" s="226"/>
      <c r="J696" s="44"/>
      <c r="K696" s="44"/>
      <c r="L696" s="48"/>
      <c r="M696" s="227"/>
      <c r="N696" s="228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0" t="s">
        <v>219</v>
      </c>
      <c r="AU696" s="20" t="s">
        <v>88</v>
      </c>
    </row>
    <row r="697" s="14" customFormat="1">
      <c r="A697" s="14"/>
      <c r="B697" s="240"/>
      <c r="C697" s="241"/>
      <c r="D697" s="231" t="s">
        <v>221</v>
      </c>
      <c r="E697" s="242" t="s">
        <v>32</v>
      </c>
      <c r="F697" s="243" t="s">
        <v>805</v>
      </c>
      <c r="G697" s="241"/>
      <c r="H697" s="244">
        <v>0.13700000000000001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221</v>
      </c>
      <c r="AU697" s="250" t="s">
        <v>88</v>
      </c>
      <c r="AV697" s="14" t="s">
        <v>88</v>
      </c>
      <c r="AW697" s="14" t="s">
        <v>39</v>
      </c>
      <c r="AX697" s="14" t="s">
        <v>78</v>
      </c>
      <c r="AY697" s="250" t="s">
        <v>210</v>
      </c>
    </row>
    <row r="698" s="15" customFormat="1">
      <c r="A698" s="15"/>
      <c r="B698" s="251"/>
      <c r="C698" s="252"/>
      <c r="D698" s="231" t="s">
        <v>221</v>
      </c>
      <c r="E698" s="253" t="s">
        <v>32</v>
      </c>
      <c r="F698" s="254" t="s">
        <v>224</v>
      </c>
      <c r="G698" s="252"/>
      <c r="H698" s="255">
        <v>0.13700000000000001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1" t="s">
        <v>221</v>
      </c>
      <c r="AU698" s="261" t="s">
        <v>88</v>
      </c>
      <c r="AV698" s="15" t="s">
        <v>96</v>
      </c>
      <c r="AW698" s="15" t="s">
        <v>39</v>
      </c>
      <c r="AX698" s="15" t="s">
        <v>86</v>
      </c>
      <c r="AY698" s="261" t="s">
        <v>210</v>
      </c>
    </row>
    <row r="699" s="2" customFormat="1" ht="16.5" customHeight="1">
      <c r="A699" s="42"/>
      <c r="B699" s="43"/>
      <c r="C699" s="211" t="s">
        <v>806</v>
      </c>
      <c r="D699" s="211" t="s">
        <v>213</v>
      </c>
      <c r="E699" s="212" t="s">
        <v>807</v>
      </c>
      <c r="F699" s="213" t="s">
        <v>808</v>
      </c>
      <c r="G699" s="214" t="s">
        <v>809</v>
      </c>
      <c r="H699" s="215">
        <v>1</v>
      </c>
      <c r="I699" s="216"/>
      <c r="J699" s="217">
        <f>ROUND(I699*H699,2)</f>
        <v>0</v>
      </c>
      <c r="K699" s="213" t="s">
        <v>32</v>
      </c>
      <c r="L699" s="48"/>
      <c r="M699" s="218" t="s">
        <v>32</v>
      </c>
      <c r="N699" s="219" t="s">
        <v>49</v>
      </c>
      <c r="O699" s="88"/>
      <c r="P699" s="220">
        <f>O699*H699</f>
        <v>0</v>
      </c>
      <c r="Q699" s="220">
        <v>0</v>
      </c>
      <c r="R699" s="220">
        <f>Q699*H699</f>
        <v>0</v>
      </c>
      <c r="S699" s="220">
        <v>0</v>
      </c>
      <c r="T699" s="221">
        <f>S699*H699</f>
        <v>0</v>
      </c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R699" s="222" t="s">
        <v>96</v>
      </c>
      <c r="AT699" s="222" t="s">
        <v>213</v>
      </c>
      <c r="AU699" s="222" t="s">
        <v>88</v>
      </c>
      <c r="AY699" s="20" t="s">
        <v>210</v>
      </c>
      <c r="BE699" s="223">
        <f>IF(N699="základní",J699,0)</f>
        <v>0</v>
      </c>
      <c r="BF699" s="223">
        <f>IF(N699="snížená",J699,0)</f>
        <v>0</v>
      </c>
      <c r="BG699" s="223">
        <f>IF(N699="zákl. přenesená",J699,0)</f>
        <v>0</v>
      </c>
      <c r="BH699" s="223">
        <f>IF(N699="sníž. přenesená",J699,0)</f>
        <v>0</v>
      </c>
      <c r="BI699" s="223">
        <f>IF(N699="nulová",J699,0)</f>
        <v>0</v>
      </c>
      <c r="BJ699" s="20" t="s">
        <v>86</v>
      </c>
      <c r="BK699" s="223">
        <f>ROUND(I699*H699,2)</f>
        <v>0</v>
      </c>
      <c r="BL699" s="20" t="s">
        <v>96</v>
      </c>
      <c r="BM699" s="222" t="s">
        <v>810</v>
      </c>
    </row>
    <row r="700" s="2" customFormat="1" ht="24.15" customHeight="1">
      <c r="A700" s="42"/>
      <c r="B700" s="43"/>
      <c r="C700" s="211" t="s">
        <v>811</v>
      </c>
      <c r="D700" s="211" t="s">
        <v>213</v>
      </c>
      <c r="E700" s="212" t="s">
        <v>812</v>
      </c>
      <c r="F700" s="213" t="s">
        <v>813</v>
      </c>
      <c r="G700" s="214" t="s">
        <v>112</v>
      </c>
      <c r="H700" s="215">
        <v>10.906000000000001</v>
      </c>
      <c r="I700" s="216"/>
      <c r="J700" s="217">
        <f>ROUND(I700*H700,2)</f>
        <v>0</v>
      </c>
      <c r="K700" s="213" t="s">
        <v>217</v>
      </c>
      <c r="L700" s="48"/>
      <c r="M700" s="218" t="s">
        <v>32</v>
      </c>
      <c r="N700" s="219" t="s">
        <v>49</v>
      </c>
      <c r="O700" s="88"/>
      <c r="P700" s="220">
        <f>O700*H700</f>
        <v>0</v>
      </c>
      <c r="Q700" s="220">
        <v>0.01282</v>
      </c>
      <c r="R700" s="220">
        <f>Q700*H700</f>
        <v>0.13981492000000001</v>
      </c>
      <c r="S700" s="220">
        <v>0</v>
      </c>
      <c r="T700" s="221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2" t="s">
        <v>96</v>
      </c>
      <c r="AT700" s="222" t="s">
        <v>213</v>
      </c>
      <c r="AU700" s="222" t="s">
        <v>88</v>
      </c>
      <c r="AY700" s="20" t="s">
        <v>210</v>
      </c>
      <c r="BE700" s="223">
        <f>IF(N700="základní",J700,0)</f>
        <v>0</v>
      </c>
      <c r="BF700" s="223">
        <f>IF(N700="snížená",J700,0)</f>
        <v>0</v>
      </c>
      <c r="BG700" s="223">
        <f>IF(N700="zákl. přenesená",J700,0)</f>
        <v>0</v>
      </c>
      <c r="BH700" s="223">
        <f>IF(N700="sníž. přenesená",J700,0)</f>
        <v>0</v>
      </c>
      <c r="BI700" s="223">
        <f>IF(N700="nulová",J700,0)</f>
        <v>0</v>
      </c>
      <c r="BJ700" s="20" t="s">
        <v>86</v>
      </c>
      <c r="BK700" s="223">
        <f>ROUND(I700*H700,2)</f>
        <v>0</v>
      </c>
      <c r="BL700" s="20" t="s">
        <v>96</v>
      </c>
      <c r="BM700" s="222" t="s">
        <v>814</v>
      </c>
    </row>
    <row r="701" s="2" customFormat="1">
      <c r="A701" s="42"/>
      <c r="B701" s="43"/>
      <c r="C701" s="44"/>
      <c r="D701" s="224" t="s">
        <v>219</v>
      </c>
      <c r="E701" s="44"/>
      <c r="F701" s="225" t="s">
        <v>815</v>
      </c>
      <c r="G701" s="44"/>
      <c r="H701" s="44"/>
      <c r="I701" s="226"/>
      <c r="J701" s="44"/>
      <c r="K701" s="44"/>
      <c r="L701" s="48"/>
      <c r="M701" s="227"/>
      <c r="N701" s="228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0" t="s">
        <v>219</v>
      </c>
      <c r="AU701" s="20" t="s">
        <v>88</v>
      </c>
    </row>
    <row r="702" s="13" customFormat="1">
      <c r="A702" s="13"/>
      <c r="B702" s="229"/>
      <c r="C702" s="230"/>
      <c r="D702" s="231" t="s">
        <v>221</v>
      </c>
      <c r="E702" s="232" t="s">
        <v>32</v>
      </c>
      <c r="F702" s="233" t="s">
        <v>816</v>
      </c>
      <c r="G702" s="230"/>
      <c r="H702" s="232" t="s">
        <v>32</v>
      </c>
      <c r="I702" s="234"/>
      <c r="J702" s="230"/>
      <c r="K702" s="230"/>
      <c r="L702" s="235"/>
      <c r="M702" s="236"/>
      <c r="N702" s="237"/>
      <c r="O702" s="237"/>
      <c r="P702" s="237"/>
      <c r="Q702" s="237"/>
      <c r="R702" s="237"/>
      <c r="S702" s="237"/>
      <c r="T702" s="23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9" t="s">
        <v>221</v>
      </c>
      <c r="AU702" s="239" t="s">
        <v>88</v>
      </c>
      <c r="AV702" s="13" t="s">
        <v>86</v>
      </c>
      <c r="AW702" s="13" t="s">
        <v>39</v>
      </c>
      <c r="AX702" s="13" t="s">
        <v>78</v>
      </c>
      <c r="AY702" s="239" t="s">
        <v>210</v>
      </c>
    </row>
    <row r="703" s="14" customFormat="1">
      <c r="A703" s="14"/>
      <c r="B703" s="240"/>
      <c r="C703" s="241"/>
      <c r="D703" s="231" t="s">
        <v>221</v>
      </c>
      <c r="E703" s="242" t="s">
        <v>32</v>
      </c>
      <c r="F703" s="243" t="s">
        <v>817</v>
      </c>
      <c r="G703" s="241"/>
      <c r="H703" s="244">
        <v>3.456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0" t="s">
        <v>221</v>
      </c>
      <c r="AU703" s="250" t="s">
        <v>88</v>
      </c>
      <c r="AV703" s="14" t="s">
        <v>88</v>
      </c>
      <c r="AW703" s="14" t="s">
        <v>39</v>
      </c>
      <c r="AX703" s="14" t="s">
        <v>78</v>
      </c>
      <c r="AY703" s="250" t="s">
        <v>210</v>
      </c>
    </row>
    <row r="704" s="14" customFormat="1">
      <c r="A704" s="14"/>
      <c r="B704" s="240"/>
      <c r="C704" s="241"/>
      <c r="D704" s="231" t="s">
        <v>221</v>
      </c>
      <c r="E704" s="242" t="s">
        <v>32</v>
      </c>
      <c r="F704" s="243" t="s">
        <v>818</v>
      </c>
      <c r="G704" s="241"/>
      <c r="H704" s="244">
        <v>1.0640000000000001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0" t="s">
        <v>221</v>
      </c>
      <c r="AU704" s="250" t="s">
        <v>88</v>
      </c>
      <c r="AV704" s="14" t="s">
        <v>88</v>
      </c>
      <c r="AW704" s="14" t="s">
        <v>39</v>
      </c>
      <c r="AX704" s="14" t="s">
        <v>78</v>
      </c>
      <c r="AY704" s="250" t="s">
        <v>210</v>
      </c>
    </row>
    <row r="705" s="14" customFormat="1">
      <c r="A705" s="14"/>
      <c r="B705" s="240"/>
      <c r="C705" s="241"/>
      <c r="D705" s="231" t="s">
        <v>221</v>
      </c>
      <c r="E705" s="242" t="s">
        <v>32</v>
      </c>
      <c r="F705" s="243" t="s">
        <v>819</v>
      </c>
      <c r="G705" s="241"/>
      <c r="H705" s="244">
        <v>6.3860000000000001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221</v>
      </c>
      <c r="AU705" s="250" t="s">
        <v>88</v>
      </c>
      <c r="AV705" s="14" t="s">
        <v>88</v>
      </c>
      <c r="AW705" s="14" t="s">
        <v>39</v>
      </c>
      <c r="AX705" s="14" t="s">
        <v>78</v>
      </c>
      <c r="AY705" s="250" t="s">
        <v>210</v>
      </c>
    </row>
    <row r="706" s="15" customFormat="1">
      <c r="A706" s="15"/>
      <c r="B706" s="251"/>
      <c r="C706" s="252"/>
      <c r="D706" s="231" t="s">
        <v>221</v>
      </c>
      <c r="E706" s="253" t="s">
        <v>32</v>
      </c>
      <c r="F706" s="254" t="s">
        <v>224</v>
      </c>
      <c r="G706" s="252"/>
      <c r="H706" s="255">
        <v>10.905999999999999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1" t="s">
        <v>221</v>
      </c>
      <c r="AU706" s="261" t="s">
        <v>88</v>
      </c>
      <c r="AV706" s="15" t="s">
        <v>96</v>
      </c>
      <c r="AW706" s="15" t="s">
        <v>39</v>
      </c>
      <c r="AX706" s="15" t="s">
        <v>86</v>
      </c>
      <c r="AY706" s="261" t="s">
        <v>210</v>
      </c>
    </row>
    <row r="707" s="2" customFormat="1" ht="24.15" customHeight="1">
      <c r="A707" s="42"/>
      <c r="B707" s="43"/>
      <c r="C707" s="211" t="s">
        <v>820</v>
      </c>
      <c r="D707" s="211" t="s">
        <v>213</v>
      </c>
      <c r="E707" s="212" t="s">
        <v>821</v>
      </c>
      <c r="F707" s="213" t="s">
        <v>822</v>
      </c>
      <c r="G707" s="214" t="s">
        <v>112</v>
      </c>
      <c r="H707" s="215">
        <v>10.906000000000001</v>
      </c>
      <c r="I707" s="216"/>
      <c r="J707" s="217">
        <f>ROUND(I707*H707,2)</f>
        <v>0</v>
      </c>
      <c r="K707" s="213" t="s">
        <v>217</v>
      </c>
      <c r="L707" s="48"/>
      <c r="M707" s="218" t="s">
        <v>32</v>
      </c>
      <c r="N707" s="219" t="s">
        <v>49</v>
      </c>
      <c r="O707" s="88"/>
      <c r="P707" s="220">
        <f>O707*H707</f>
        <v>0</v>
      </c>
      <c r="Q707" s="220">
        <v>0</v>
      </c>
      <c r="R707" s="220">
        <f>Q707*H707</f>
        <v>0</v>
      </c>
      <c r="S707" s="220">
        <v>0</v>
      </c>
      <c r="T707" s="221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22" t="s">
        <v>96</v>
      </c>
      <c r="AT707" s="222" t="s">
        <v>213</v>
      </c>
      <c r="AU707" s="222" t="s">
        <v>88</v>
      </c>
      <c r="AY707" s="20" t="s">
        <v>210</v>
      </c>
      <c r="BE707" s="223">
        <f>IF(N707="základní",J707,0)</f>
        <v>0</v>
      </c>
      <c r="BF707" s="223">
        <f>IF(N707="snížená",J707,0)</f>
        <v>0</v>
      </c>
      <c r="BG707" s="223">
        <f>IF(N707="zákl. přenesená",J707,0)</f>
        <v>0</v>
      </c>
      <c r="BH707" s="223">
        <f>IF(N707="sníž. přenesená",J707,0)</f>
        <v>0</v>
      </c>
      <c r="BI707" s="223">
        <f>IF(N707="nulová",J707,0)</f>
        <v>0</v>
      </c>
      <c r="BJ707" s="20" t="s">
        <v>86</v>
      </c>
      <c r="BK707" s="223">
        <f>ROUND(I707*H707,2)</f>
        <v>0</v>
      </c>
      <c r="BL707" s="20" t="s">
        <v>96</v>
      </c>
      <c r="BM707" s="222" t="s">
        <v>823</v>
      </c>
    </row>
    <row r="708" s="2" customFormat="1">
      <c r="A708" s="42"/>
      <c r="B708" s="43"/>
      <c r="C708" s="44"/>
      <c r="D708" s="224" t="s">
        <v>219</v>
      </c>
      <c r="E708" s="44"/>
      <c r="F708" s="225" t="s">
        <v>824</v>
      </c>
      <c r="G708" s="44"/>
      <c r="H708" s="44"/>
      <c r="I708" s="226"/>
      <c r="J708" s="44"/>
      <c r="K708" s="44"/>
      <c r="L708" s="48"/>
      <c r="M708" s="227"/>
      <c r="N708" s="228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219</v>
      </c>
      <c r="AU708" s="20" t="s">
        <v>88</v>
      </c>
    </row>
    <row r="709" s="14" customFormat="1">
      <c r="A709" s="14"/>
      <c r="B709" s="240"/>
      <c r="C709" s="241"/>
      <c r="D709" s="231" t="s">
        <v>221</v>
      </c>
      <c r="E709" s="242" t="s">
        <v>32</v>
      </c>
      <c r="F709" s="243" t="s">
        <v>825</v>
      </c>
      <c r="G709" s="241"/>
      <c r="H709" s="244">
        <v>10.906000000000001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0" t="s">
        <v>221</v>
      </c>
      <c r="AU709" s="250" t="s">
        <v>88</v>
      </c>
      <c r="AV709" s="14" t="s">
        <v>88</v>
      </c>
      <c r="AW709" s="14" t="s">
        <v>39</v>
      </c>
      <c r="AX709" s="14" t="s">
        <v>86</v>
      </c>
      <c r="AY709" s="250" t="s">
        <v>210</v>
      </c>
    </row>
    <row r="710" s="12" customFormat="1" ht="22.8" customHeight="1">
      <c r="A710" s="12"/>
      <c r="B710" s="195"/>
      <c r="C710" s="196"/>
      <c r="D710" s="197" t="s">
        <v>77</v>
      </c>
      <c r="E710" s="209" t="s">
        <v>276</v>
      </c>
      <c r="F710" s="209" t="s">
        <v>826</v>
      </c>
      <c r="G710" s="196"/>
      <c r="H710" s="196"/>
      <c r="I710" s="199"/>
      <c r="J710" s="210">
        <f>BK710</f>
        <v>0</v>
      </c>
      <c r="K710" s="196"/>
      <c r="L710" s="201"/>
      <c r="M710" s="202"/>
      <c r="N710" s="203"/>
      <c r="O710" s="203"/>
      <c r="P710" s="204">
        <f>P711+P959+P1585</f>
        <v>0</v>
      </c>
      <c r="Q710" s="203"/>
      <c r="R710" s="204">
        <f>R711+R959+R1585</f>
        <v>116.41301631999998</v>
      </c>
      <c r="S710" s="203"/>
      <c r="T710" s="205">
        <f>T711+T959+T1585</f>
        <v>389.56159129999998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6" t="s">
        <v>86</v>
      </c>
      <c r="AT710" s="207" t="s">
        <v>77</v>
      </c>
      <c r="AU710" s="207" t="s">
        <v>86</v>
      </c>
      <c r="AY710" s="206" t="s">
        <v>210</v>
      </c>
      <c r="BK710" s="208">
        <f>BK711+BK959+BK1585</f>
        <v>0</v>
      </c>
    </row>
    <row r="711" s="12" customFormat="1" ht="20.88" customHeight="1">
      <c r="A711" s="12"/>
      <c r="B711" s="195"/>
      <c r="C711" s="196"/>
      <c r="D711" s="197" t="s">
        <v>77</v>
      </c>
      <c r="E711" s="209" t="s">
        <v>781</v>
      </c>
      <c r="F711" s="209" t="s">
        <v>827</v>
      </c>
      <c r="G711" s="196"/>
      <c r="H711" s="196"/>
      <c r="I711" s="199"/>
      <c r="J711" s="210">
        <f>BK711</f>
        <v>0</v>
      </c>
      <c r="K711" s="196"/>
      <c r="L711" s="201"/>
      <c r="M711" s="202"/>
      <c r="N711" s="203"/>
      <c r="O711" s="203"/>
      <c r="P711" s="204">
        <f>SUM(P712:P958)</f>
        <v>0</v>
      </c>
      <c r="Q711" s="203"/>
      <c r="R711" s="204">
        <f>SUM(R712:R958)</f>
        <v>47.792403519999993</v>
      </c>
      <c r="S711" s="203"/>
      <c r="T711" s="205">
        <f>SUM(T712:T958)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06" t="s">
        <v>86</v>
      </c>
      <c r="AT711" s="207" t="s">
        <v>77</v>
      </c>
      <c r="AU711" s="207" t="s">
        <v>88</v>
      </c>
      <c r="AY711" s="206" t="s">
        <v>210</v>
      </c>
      <c r="BK711" s="208">
        <f>SUM(BK712:BK958)</f>
        <v>0</v>
      </c>
    </row>
    <row r="712" s="2" customFormat="1" ht="24.15" customHeight="1">
      <c r="A712" s="42"/>
      <c r="B712" s="43"/>
      <c r="C712" s="211" t="s">
        <v>828</v>
      </c>
      <c r="D712" s="211" t="s">
        <v>213</v>
      </c>
      <c r="E712" s="212" t="s">
        <v>829</v>
      </c>
      <c r="F712" s="213" t="s">
        <v>830</v>
      </c>
      <c r="G712" s="214" t="s">
        <v>112</v>
      </c>
      <c r="H712" s="215">
        <v>379.80000000000001</v>
      </c>
      <c r="I712" s="216"/>
      <c r="J712" s="217">
        <f>ROUND(I712*H712,2)</f>
        <v>0</v>
      </c>
      <c r="K712" s="213" t="s">
        <v>217</v>
      </c>
      <c r="L712" s="48"/>
      <c r="M712" s="218" t="s">
        <v>32</v>
      </c>
      <c r="N712" s="219" t="s">
        <v>49</v>
      </c>
      <c r="O712" s="88"/>
      <c r="P712" s="220">
        <f>O712*H712</f>
        <v>0</v>
      </c>
      <c r="Q712" s="220">
        <v>0.026100000000000002</v>
      </c>
      <c r="R712" s="220">
        <f>Q712*H712</f>
        <v>9.9127800000000015</v>
      </c>
      <c r="S712" s="220">
        <v>0</v>
      </c>
      <c r="T712" s="221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2" t="s">
        <v>96</v>
      </c>
      <c r="AT712" s="222" t="s">
        <v>213</v>
      </c>
      <c r="AU712" s="222" t="s">
        <v>93</v>
      </c>
      <c r="AY712" s="20" t="s">
        <v>210</v>
      </c>
      <c r="BE712" s="223">
        <f>IF(N712="základní",J712,0)</f>
        <v>0</v>
      </c>
      <c r="BF712" s="223">
        <f>IF(N712="snížená",J712,0)</f>
        <v>0</v>
      </c>
      <c r="BG712" s="223">
        <f>IF(N712="zákl. přenesená",J712,0)</f>
        <v>0</v>
      </c>
      <c r="BH712" s="223">
        <f>IF(N712="sníž. přenesená",J712,0)</f>
        <v>0</v>
      </c>
      <c r="BI712" s="223">
        <f>IF(N712="nulová",J712,0)</f>
        <v>0</v>
      </c>
      <c r="BJ712" s="20" t="s">
        <v>86</v>
      </c>
      <c r="BK712" s="223">
        <f>ROUND(I712*H712,2)</f>
        <v>0</v>
      </c>
      <c r="BL712" s="20" t="s">
        <v>96</v>
      </c>
      <c r="BM712" s="222" t="s">
        <v>831</v>
      </c>
    </row>
    <row r="713" s="2" customFormat="1">
      <c r="A713" s="42"/>
      <c r="B713" s="43"/>
      <c r="C713" s="44"/>
      <c r="D713" s="224" t="s">
        <v>219</v>
      </c>
      <c r="E713" s="44"/>
      <c r="F713" s="225" t="s">
        <v>832</v>
      </c>
      <c r="G713" s="44"/>
      <c r="H713" s="44"/>
      <c r="I713" s="226"/>
      <c r="J713" s="44"/>
      <c r="K713" s="44"/>
      <c r="L713" s="48"/>
      <c r="M713" s="227"/>
      <c r="N713" s="228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219</v>
      </c>
      <c r="AU713" s="20" t="s">
        <v>93</v>
      </c>
    </row>
    <row r="714" s="2" customFormat="1" ht="24.15" customHeight="1">
      <c r="A714" s="42"/>
      <c r="B714" s="43"/>
      <c r="C714" s="211" t="s">
        <v>833</v>
      </c>
      <c r="D714" s="211" t="s">
        <v>213</v>
      </c>
      <c r="E714" s="212" t="s">
        <v>834</v>
      </c>
      <c r="F714" s="213" t="s">
        <v>835</v>
      </c>
      <c r="G714" s="214" t="s">
        <v>112</v>
      </c>
      <c r="H714" s="215">
        <v>986.98500000000001</v>
      </c>
      <c r="I714" s="216"/>
      <c r="J714" s="217">
        <f>ROUND(I714*H714,2)</f>
        <v>0</v>
      </c>
      <c r="K714" s="213" t="s">
        <v>217</v>
      </c>
      <c r="L714" s="48"/>
      <c r="M714" s="218" t="s">
        <v>32</v>
      </c>
      <c r="N714" s="219" t="s">
        <v>49</v>
      </c>
      <c r="O714" s="88"/>
      <c r="P714" s="220">
        <f>O714*H714</f>
        <v>0</v>
      </c>
      <c r="Q714" s="220">
        <v>0.028400000000000002</v>
      </c>
      <c r="R714" s="220">
        <f>Q714*H714</f>
        <v>28.030374000000002</v>
      </c>
      <c r="S714" s="220">
        <v>0</v>
      </c>
      <c r="T714" s="221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2" t="s">
        <v>96</v>
      </c>
      <c r="AT714" s="222" t="s">
        <v>213</v>
      </c>
      <c r="AU714" s="222" t="s">
        <v>93</v>
      </c>
      <c r="AY714" s="20" t="s">
        <v>210</v>
      </c>
      <c r="BE714" s="223">
        <f>IF(N714="základní",J714,0)</f>
        <v>0</v>
      </c>
      <c r="BF714" s="223">
        <f>IF(N714="snížená",J714,0)</f>
        <v>0</v>
      </c>
      <c r="BG714" s="223">
        <f>IF(N714="zákl. přenesená",J714,0)</f>
        <v>0</v>
      </c>
      <c r="BH714" s="223">
        <f>IF(N714="sníž. přenesená",J714,0)</f>
        <v>0</v>
      </c>
      <c r="BI714" s="223">
        <f>IF(N714="nulová",J714,0)</f>
        <v>0</v>
      </c>
      <c r="BJ714" s="20" t="s">
        <v>86</v>
      </c>
      <c r="BK714" s="223">
        <f>ROUND(I714*H714,2)</f>
        <v>0</v>
      </c>
      <c r="BL714" s="20" t="s">
        <v>96</v>
      </c>
      <c r="BM714" s="222" t="s">
        <v>836</v>
      </c>
    </row>
    <row r="715" s="2" customFormat="1">
      <c r="A715" s="42"/>
      <c r="B715" s="43"/>
      <c r="C715" s="44"/>
      <c r="D715" s="224" t="s">
        <v>219</v>
      </c>
      <c r="E715" s="44"/>
      <c r="F715" s="225" t="s">
        <v>837</v>
      </c>
      <c r="G715" s="44"/>
      <c r="H715" s="44"/>
      <c r="I715" s="226"/>
      <c r="J715" s="44"/>
      <c r="K715" s="44"/>
      <c r="L715" s="48"/>
      <c r="M715" s="227"/>
      <c r="N715" s="228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219</v>
      </c>
      <c r="AU715" s="20" t="s">
        <v>93</v>
      </c>
    </row>
    <row r="716" s="13" customFormat="1">
      <c r="A716" s="13"/>
      <c r="B716" s="229"/>
      <c r="C716" s="230"/>
      <c r="D716" s="231" t="s">
        <v>221</v>
      </c>
      <c r="E716" s="232" t="s">
        <v>32</v>
      </c>
      <c r="F716" s="233" t="s">
        <v>838</v>
      </c>
      <c r="G716" s="230"/>
      <c r="H716" s="232" t="s">
        <v>32</v>
      </c>
      <c r="I716" s="234"/>
      <c r="J716" s="230"/>
      <c r="K716" s="230"/>
      <c r="L716" s="235"/>
      <c r="M716" s="236"/>
      <c r="N716" s="237"/>
      <c r="O716" s="237"/>
      <c r="P716" s="237"/>
      <c r="Q716" s="237"/>
      <c r="R716" s="237"/>
      <c r="S716" s="237"/>
      <c r="T716" s="23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9" t="s">
        <v>221</v>
      </c>
      <c r="AU716" s="239" t="s">
        <v>93</v>
      </c>
      <c r="AV716" s="13" t="s">
        <v>86</v>
      </c>
      <c r="AW716" s="13" t="s">
        <v>39</v>
      </c>
      <c r="AX716" s="13" t="s">
        <v>78</v>
      </c>
      <c r="AY716" s="239" t="s">
        <v>210</v>
      </c>
    </row>
    <row r="717" s="14" customFormat="1">
      <c r="A717" s="14"/>
      <c r="B717" s="240"/>
      <c r="C717" s="241"/>
      <c r="D717" s="231" t="s">
        <v>221</v>
      </c>
      <c r="E717" s="242" t="s">
        <v>32</v>
      </c>
      <c r="F717" s="243" t="s">
        <v>839</v>
      </c>
      <c r="G717" s="241"/>
      <c r="H717" s="244">
        <v>7.9260000000000002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0" t="s">
        <v>221</v>
      </c>
      <c r="AU717" s="250" t="s">
        <v>93</v>
      </c>
      <c r="AV717" s="14" t="s">
        <v>88</v>
      </c>
      <c r="AW717" s="14" t="s">
        <v>39</v>
      </c>
      <c r="AX717" s="14" t="s">
        <v>78</v>
      </c>
      <c r="AY717" s="250" t="s">
        <v>210</v>
      </c>
    </row>
    <row r="718" s="14" customFormat="1">
      <c r="A718" s="14"/>
      <c r="B718" s="240"/>
      <c r="C718" s="241"/>
      <c r="D718" s="231" t="s">
        <v>221</v>
      </c>
      <c r="E718" s="242" t="s">
        <v>32</v>
      </c>
      <c r="F718" s="243" t="s">
        <v>840</v>
      </c>
      <c r="G718" s="241"/>
      <c r="H718" s="244">
        <v>4.3070000000000004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0" t="s">
        <v>221</v>
      </c>
      <c r="AU718" s="250" t="s">
        <v>93</v>
      </c>
      <c r="AV718" s="14" t="s">
        <v>88</v>
      </c>
      <c r="AW718" s="14" t="s">
        <v>39</v>
      </c>
      <c r="AX718" s="14" t="s">
        <v>78</v>
      </c>
      <c r="AY718" s="250" t="s">
        <v>210</v>
      </c>
    </row>
    <row r="719" s="14" customFormat="1">
      <c r="A719" s="14"/>
      <c r="B719" s="240"/>
      <c r="C719" s="241"/>
      <c r="D719" s="231" t="s">
        <v>221</v>
      </c>
      <c r="E719" s="242" t="s">
        <v>32</v>
      </c>
      <c r="F719" s="243" t="s">
        <v>841</v>
      </c>
      <c r="G719" s="241"/>
      <c r="H719" s="244">
        <v>11.300000000000001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0" t="s">
        <v>221</v>
      </c>
      <c r="AU719" s="250" t="s">
        <v>93</v>
      </c>
      <c r="AV719" s="14" t="s">
        <v>88</v>
      </c>
      <c r="AW719" s="14" t="s">
        <v>39</v>
      </c>
      <c r="AX719" s="14" t="s">
        <v>78</v>
      </c>
      <c r="AY719" s="250" t="s">
        <v>210</v>
      </c>
    </row>
    <row r="720" s="14" customFormat="1">
      <c r="A720" s="14"/>
      <c r="B720" s="240"/>
      <c r="C720" s="241"/>
      <c r="D720" s="231" t="s">
        <v>221</v>
      </c>
      <c r="E720" s="242" t="s">
        <v>32</v>
      </c>
      <c r="F720" s="243" t="s">
        <v>842</v>
      </c>
      <c r="G720" s="241"/>
      <c r="H720" s="244">
        <v>1.8360000000000001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221</v>
      </c>
      <c r="AU720" s="250" t="s">
        <v>93</v>
      </c>
      <c r="AV720" s="14" t="s">
        <v>88</v>
      </c>
      <c r="AW720" s="14" t="s">
        <v>39</v>
      </c>
      <c r="AX720" s="14" t="s">
        <v>78</v>
      </c>
      <c r="AY720" s="250" t="s">
        <v>210</v>
      </c>
    </row>
    <row r="721" s="14" customFormat="1">
      <c r="A721" s="14"/>
      <c r="B721" s="240"/>
      <c r="C721" s="241"/>
      <c r="D721" s="231" t="s">
        <v>221</v>
      </c>
      <c r="E721" s="242" t="s">
        <v>32</v>
      </c>
      <c r="F721" s="243" t="s">
        <v>843</v>
      </c>
      <c r="G721" s="241"/>
      <c r="H721" s="244">
        <v>1.9199999999999999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0" t="s">
        <v>221</v>
      </c>
      <c r="AU721" s="250" t="s">
        <v>93</v>
      </c>
      <c r="AV721" s="14" t="s">
        <v>88</v>
      </c>
      <c r="AW721" s="14" t="s">
        <v>39</v>
      </c>
      <c r="AX721" s="14" t="s">
        <v>78</v>
      </c>
      <c r="AY721" s="250" t="s">
        <v>210</v>
      </c>
    </row>
    <row r="722" s="13" customFormat="1">
      <c r="A722" s="13"/>
      <c r="B722" s="229"/>
      <c r="C722" s="230"/>
      <c r="D722" s="231" t="s">
        <v>221</v>
      </c>
      <c r="E722" s="232" t="s">
        <v>32</v>
      </c>
      <c r="F722" s="233" t="s">
        <v>844</v>
      </c>
      <c r="G722" s="230"/>
      <c r="H722" s="232" t="s">
        <v>32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9" t="s">
        <v>221</v>
      </c>
      <c r="AU722" s="239" t="s">
        <v>93</v>
      </c>
      <c r="AV722" s="13" t="s">
        <v>86</v>
      </c>
      <c r="AW722" s="13" t="s">
        <v>39</v>
      </c>
      <c r="AX722" s="13" t="s">
        <v>78</v>
      </c>
      <c r="AY722" s="239" t="s">
        <v>210</v>
      </c>
    </row>
    <row r="723" s="14" customFormat="1">
      <c r="A723" s="14"/>
      <c r="B723" s="240"/>
      <c r="C723" s="241"/>
      <c r="D723" s="231" t="s">
        <v>221</v>
      </c>
      <c r="E723" s="242" t="s">
        <v>32</v>
      </c>
      <c r="F723" s="243" t="s">
        <v>845</v>
      </c>
      <c r="G723" s="241"/>
      <c r="H723" s="244">
        <v>4.274</v>
      </c>
      <c r="I723" s="245"/>
      <c r="J723" s="241"/>
      <c r="K723" s="241"/>
      <c r="L723" s="246"/>
      <c r="M723" s="247"/>
      <c r="N723" s="248"/>
      <c r="O723" s="248"/>
      <c r="P723" s="248"/>
      <c r="Q723" s="248"/>
      <c r="R723" s="248"/>
      <c r="S723" s="248"/>
      <c r="T723" s="24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0" t="s">
        <v>221</v>
      </c>
      <c r="AU723" s="250" t="s">
        <v>93</v>
      </c>
      <c r="AV723" s="14" t="s">
        <v>88</v>
      </c>
      <c r="AW723" s="14" t="s">
        <v>39</v>
      </c>
      <c r="AX723" s="14" t="s">
        <v>78</v>
      </c>
      <c r="AY723" s="250" t="s">
        <v>210</v>
      </c>
    </row>
    <row r="724" s="13" customFormat="1">
      <c r="A724" s="13"/>
      <c r="B724" s="229"/>
      <c r="C724" s="230"/>
      <c r="D724" s="231" t="s">
        <v>221</v>
      </c>
      <c r="E724" s="232" t="s">
        <v>32</v>
      </c>
      <c r="F724" s="233" t="s">
        <v>846</v>
      </c>
      <c r="G724" s="230"/>
      <c r="H724" s="232" t="s">
        <v>32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9" t="s">
        <v>221</v>
      </c>
      <c r="AU724" s="239" t="s">
        <v>93</v>
      </c>
      <c r="AV724" s="13" t="s">
        <v>86</v>
      </c>
      <c r="AW724" s="13" t="s">
        <v>39</v>
      </c>
      <c r="AX724" s="13" t="s">
        <v>78</v>
      </c>
      <c r="AY724" s="239" t="s">
        <v>210</v>
      </c>
    </row>
    <row r="725" s="14" customFormat="1">
      <c r="A725" s="14"/>
      <c r="B725" s="240"/>
      <c r="C725" s="241"/>
      <c r="D725" s="231" t="s">
        <v>221</v>
      </c>
      <c r="E725" s="242" t="s">
        <v>32</v>
      </c>
      <c r="F725" s="243" t="s">
        <v>847</v>
      </c>
      <c r="G725" s="241"/>
      <c r="H725" s="244">
        <v>3.46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0" t="s">
        <v>221</v>
      </c>
      <c r="AU725" s="250" t="s">
        <v>93</v>
      </c>
      <c r="AV725" s="14" t="s">
        <v>88</v>
      </c>
      <c r="AW725" s="14" t="s">
        <v>39</v>
      </c>
      <c r="AX725" s="14" t="s">
        <v>78</v>
      </c>
      <c r="AY725" s="250" t="s">
        <v>210</v>
      </c>
    </row>
    <row r="726" s="13" customFormat="1">
      <c r="A726" s="13"/>
      <c r="B726" s="229"/>
      <c r="C726" s="230"/>
      <c r="D726" s="231" t="s">
        <v>221</v>
      </c>
      <c r="E726" s="232" t="s">
        <v>32</v>
      </c>
      <c r="F726" s="233" t="s">
        <v>848</v>
      </c>
      <c r="G726" s="230"/>
      <c r="H726" s="232" t="s">
        <v>32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221</v>
      </c>
      <c r="AU726" s="239" t="s">
        <v>93</v>
      </c>
      <c r="AV726" s="13" t="s">
        <v>86</v>
      </c>
      <c r="AW726" s="13" t="s">
        <v>39</v>
      </c>
      <c r="AX726" s="13" t="s">
        <v>78</v>
      </c>
      <c r="AY726" s="239" t="s">
        <v>210</v>
      </c>
    </row>
    <row r="727" s="14" customFormat="1">
      <c r="A727" s="14"/>
      <c r="B727" s="240"/>
      <c r="C727" s="241"/>
      <c r="D727" s="231" t="s">
        <v>221</v>
      </c>
      <c r="E727" s="242" t="s">
        <v>32</v>
      </c>
      <c r="F727" s="243" t="s">
        <v>849</v>
      </c>
      <c r="G727" s="241"/>
      <c r="H727" s="244">
        <v>3.0529999999999999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221</v>
      </c>
      <c r="AU727" s="250" t="s">
        <v>93</v>
      </c>
      <c r="AV727" s="14" t="s">
        <v>88</v>
      </c>
      <c r="AW727" s="14" t="s">
        <v>39</v>
      </c>
      <c r="AX727" s="14" t="s">
        <v>78</v>
      </c>
      <c r="AY727" s="250" t="s">
        <v>210</v>
      </c>
    </row>
    <row r="728" s="13" customFormat="1">
      <c r="A728" s="13"/>
      <c r="B728" s="229"/>
      <c r="C728" s="230"/>
      <c r="D728" s="231" t="s">
        <v>221</v>
      </c>
      <c r="E728" s="232" t="s">
        <v>32</v>
      </c>
      <c r="F728" s="233" t="s">
        <v>850</v>
      </c>
      <c r="G728" s="230"/>
      <c r="H728" s="232" t="s">
        <v>32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9" t="s">
        <v>221</v>
      </c>
      <c r="AU728" s="239" t="s">
        <v>93</v>
      </c>
      <c r="AV728" s="13" t="s">
        <v>86</v>
      </c>
      <c r="AW728" s="13" t="s">
        <v>39</v>
      </c>
      <c r="AX728" s="13" t="s">
        <v>78</v>
      </c>
      <c r="AY728" s="239" t="s">
        <v>210</v>
      </c>
    </row>
    <row r="729" s="14" customFormat="1">
      <c r="A729" s="14"/>
      <c r="B729" s="240"/>
      <c r="C729" s="241"/>
      <c r="D729" s="231" t="s">
        <v>221</v>
      </c>
      <c r="E729" s="242" t="s">
        <v>32</v>
      </c>
      <c r="F729" s="243" t="s">
        <v>851</v>
      </c>
      <c r="G729" s="241"/>
      <c r="H729" s="244">
        <v>4.1180000000000003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0" t="s">
        <v>221</v>
      </c>
      <c r="AU729" s="250" t="s">
        <v>93</v>
      </c>
      <c r="AV729" s="14" t="s">
        <v>88</v>
      </c>
      <c r="AW729" s="14" t="s">
        <v>39</v>
      </c>
      <c r="AX729" s="14" t="s">
        <v>78</v>
      </c>
      <c r="AY729" s="250" t="s">
        <v>210</v>
      </c>
    </row>
    <row r="730" s="13" customFormat="1">
      <c r="A730" s="13"/>
      <c r="B730" s="229"/>
      <c r="C730" s="230"/>
      <c r="D730" s="231" t="s">
        <v>221</v>
      </c>
      <c r="E730" s="232" t="s">
        <v>32</v>
      </c>
      <c r="F730" s="233" t="s">
        <v>852</v>
      </c>
      <c r="G730" s="230"/>
      <c r="H730" s="232" t="s">
        <v>32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221</v>
      </c>
      <c r="AU730" s="239" t="s">
        <v>93</v>
      </c>
      <c r="AV730" s="13" t="s">
        <v>86</v>
      </c>
      <c r="AW730" s="13" t="s">
        <v>39</v>
      </c>
      <c r="AX730" s="13" t="s">
        <v>78</v>
      </c>
      <c r="AY730" s="239" t="s">
        <v>210</v>
      </c>
    </row>
    <row r="731" s="14" customFormat="1">
      <c r="A731" s="14"/>
      <c r="B731" s="240"/>
      <c r="C731" s="241"/>
      <c r="D731" s="231" t="s">
        <v>221</v>
      </c>
      <c r="E731" s="242" t="s">
        <v>32</v>
      </c>
      <c r="F731" s="243" t="s">
        <v>853</v>
      </c>
      <c r="G731" s="241"/>
      <c r="H731" s="244">
        <v>4.7549999999999999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0" t="s">
        <v>221</v>
      </c>
      <c r="AU731" s="250" t="s">
        <v>93</v>
      </c>
      <c r="AV731" s="14" t="s">
        <v>88</v>
      </c>
      <c r="AW731" s="14" t="s">
        <v>39</v>
      </c>
      <c r="AX731" s="14" t="s">
        <v>78</v>
      </c>
      <c r="AY731" s="250" t="s">
        <v>210</v>
      </c>
    </row>
    <row r="732" s="13" customFormat="1">
      <c r="A732" s="13"/>
      <c r="B732" s="229"/>
      <c r="C732" s="230"/>
      <c r="D732" s="231" t="s">
        <v>221</v>
      </c>
      <c r="E732" s="232" t="s">
        <v>32</v>
      </c>
      <c r="F732" s="233" t="s">
        <v>854</v>
      </c>
      <c r="G732" s="230"/>
      <c r="H732" s="232" t="s">
        <v>32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9" t="s">
        <v>221</v>
      </c>
      <c r="AU732" s="239" t="s">
        <v>93</v>
      </c>
      <c r="AV732" s="13" t="s">
        <v>86</v>
      </c>
      <c r="AW732" s="13" t="s">
        <v>39</v>
      </c>
      <c r="AX732" s="13" t="s">
        <v>78</v>
      </c>
      <c r="AY732" s="239" t="s">
        <v>210</v>
      </c>
    </row>
    <row r="733" s="14" customFormat="1">
      <c r="A733" s="14"/>
      <c r="B733" s="240"/>
      <c r="C733" s="241"/>
      <c r="D733" s="231" t="s">
        <v>221</v>
      </c>
      <c r="E733" s="242" t="s">
        <v>32</v>
      </c>
      <c r="F733" s="243" t="s">
        <v>855</v>
      </c>
      <c r="G733" s="241"/>
      <c r="H733" s="244">
        <v>2.4159999999999999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0" t="s">
        <v>221</v>
      </c>
      <c r="AU733" s="250" t="s">
        <v>93</v>
      </c>
      <c r="AV733" s="14" t="s">
        <v>88</v>
      </c>
      <c r="AW733" s="14" t="s">
        <v>39</v>
      </c>
      <c r="AX733" s="14" t="s">
        <v>78</v>
      </c>
      <c r="AY733" s="250" t="s">
        <v>210</v>
      </c>
    </row>
    <row r="734" s="16" customFormat="1">
      <c r="A734" s="16"/>
      <c r="B734" s="262"/>
      <c r="C734" s="263"/>
      <c r="D734" s="231" t="s">
        <v>221</v>
      </c>
      <c r="E734" s="264" t="s">
        <v>32</v>
      </c>
      <c r="F734" s="265" t="s">
        <v>247</v>
      </c>
      <c r="G734" s="263"/>
      <c r="H734" s="266">
        <v>49.365000000000002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72" t="s">
        <v>221</v>
      </c>
      <c r="AU734" s="272" t="s">
        <v>93</v>
      </c>
      <c r="AV734" s="16" t="s">
        <v>93</v>
      </c>
      <c r="AW734" s="16" t="s">
        <v>39</v>
      </c>
      <c r="AX734" s="16" t="s">
        <v>78</v>
      </c>
      <c r="AY734" s="272" t="s">
        <v>210</v>
      </c>
    </row>
    <row r="735" s="13" customFormat="1">
      <c r="A735" s="13"/>
      <c r="B735" s="229"/>
      <c r="C735" s="230"/>
      <c r="D735" s="231" t="s">
        <v>221</v>
      </c>
      <c r="E735" s="232" t="s">
        <v>32</v>
      </c>
      <c r="F735" s="233" t="s">
        <v>677</v>
      </c>
      <c r="G735" s="230"/>
      <c r="H735" s="232" t="s">
        <v>32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221</v>
      </c>
      <c r="AU735" s="239" t="s">
        <v>93</v>
      </c>
      <c r="AV735" s="13" t="s">
        <v>86</v>
      </c>
      <c r="AW735" s="13" t="s">
        <v>39</v>
      </c>
      <c r="AX735" s="13" t="s">
        <v>78</v>
      </c>
      <c r="AY735" s="239" t="s">
        <v>210</v>
      </c>
    </row>
    <row r="736" s="14" customFormat="1">
      <c r="A736" s="14"/>
      <c r="B736" s="240"/>
      <c r="C736" s="241"/>
      <c r="D736" s="231" t="s">
        <v>221</v>
      </c>
      <c r="E736" s="242" t="s">
        <v>32</v>
      </c>
      <c r="F736" s="243" t="s">
        <v>856</v>
      </c>
      <c r="G736" s="241"/>
      <c r="H736" s="244">
        <v>7.4710000000000001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221</v>
      </c>
      <c r="AU736" s="250" t="s">
        <v>93</v>
      </c>
      <c r="AV736" s="14" t="s">
        <v>88</v>
      </c>
      <c r="AW736" s="14" t="s">
        <v>39</v>
      </c>
      <c r="AX736" s="14" t="s">
        <v>78</v>
      </c>
      <c r="AY736" s="250" t="s">
        <v>210</v>
      </c>
    </row>
    <row r="737" s="14" customFormat="1">
      <c r="A737" s="14"/>
      <c r="B737" s="240"/>
      <c r="C737" s="241"/>
      <c r="D737" s="231" t="s">
        <v>221</v>
      </c>
      <c r="E737" s="242" t="s">
        <v>32</v>
      </c>
      <c r="F737" s="243" t="s">
        <v>857</v>
      </c>
      <c r="G737" s="241"/>
      <c r="H737" s="244">
        <v>26.712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0" t="s">
        <v>221</v>
      </c>
      <c r="AU737" s="250" t="s">
        <v>93</v>
      </c>
      <c r="AV737" s="14" t="s">
        <v>88</v>
      </c>
      <c r="AW737" s="14" t="s">
        <v>39</v>
      </c>
      <c r="AX737" s="14" t="s">
        <v>78</v>
      </c>
      <c r="AY737" s="250" t="s">
        <v>210</v>
      </c>
    </row>
    <row r="738" s="14" customFormat="1">
      <c r="A738" s="14"/>
      <c r="B738" s="240"/>
      <c r="C738" s="241"/>
      <c r="D738" s="231" t="s">
        <v>221</v>
      </c>
      <c r="E738" s="242" t="s">
        <v>32</v>
      </c>
      <c r="F738" s="243" t="s">
        <v>858</v>
      </c>
      <c r="G738" s="241"/>
      <c r="H738" s="244">
        <v>32.201999999999998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0" t="s">
        <v>221</v>
      </c>
      <c r="AU738" s="250" t="s">
        <v>93</v>
      </c>
      <c r="AV738" s="14" t="s">
        <v>88</v>
      </c>
      <c r="AW738" s="14" t="s">
        <v>39</v>
      </c>
      <c r="AX738" s="14" t="s">
        <v>78</v>
      </c>
      <c r="AY738" s="250" t="s">
        <v>210</v>
      </c>
    </row>
    <row r="739" s="14" customFormat="1">
      <c r="A739" s="14"/>
      <c r="B739" s="240"/>
      <c r="C739" s="241"/>
      <c r="D739" s="231" t="s">
        <v>221</v>
      </c>
      <c r="E739" s="242" t="s">
        <v>32</v>
      </c>
      <c r="F739" s="243" t="s">
        <v>859</v>
      </c>
      <c r="G739" s="241"/>
      <c r="H739" s="244">
        <v>1.5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0" t="s">
        <v>221</v>
      </c>
      <c r="AU739" s="250" t="s">
        <v>93</v>
      </c>
      <c r="AV739" s="14" t="s">
        <v>88</v>
      </c>
      <c r="AW739" s="14" t="s">
        <v>39</v>
      </c>
      <c r="AX739" s="14" t="s">
        <v>78</v>
      </c>
      <c r="AY739" s="250" t="s">
        <v>210</v>
      </c>
    </row>
    <row r="740" s="14" customFormat="1">
      <c r="A740" s="14"/>
      <c r="B740" s="240"/>
      <c r="C740" s="241"/>
      <c r="D740" s="231" t="s">
        <v>221</v>
      </c>
      <c r="E740" s="242" t="s">
        <v>32</v>
      </c>
      <c r="F740" s="243" t="s">
        <v>860</v>
      </c>
      <c r="G740" s="241"/>
      <c r="H740" s="244">
        <v>2.8580000000000001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221</v>
      </c>
      <c r="AU740" s="250" t="s">
        <v>93</v>
      </c>
      <c r="AV740" s="14" t="s">
        <v>88</v>
      </c>
      <c r="AW740" s="14" t="s">
        <v>39</v>
      </c>
      <c r="AX740" s="14" t="s">
        <v>78</v>
      </c>
      <c r="AY740" s="250" t="s">
        <v>210</v>
      </c>
    </row>
    <row r="741" s="14" customFormat="1">
      <c r="A741" s="14"/>
      <c r="B741" s="240"/>
      <c r="C741" s="241"/>
      <c r="D741" s="231" t="s">
        <v>221</v>
      </c>
      <c r="E741" s="242" t="s">
        <v>32</v>
      </c>
      <c r="F741" s="243" t="s">
        <v>861</v>
      </c>
      <c r="G741" s="241"/>
      <c r="H741" s="244">
        <v>1.958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0" t="s">
        <v>221</v>
      </c>
      <c r="AU741" s="250" t="s">
        <v>93</v>
      </c>
      <c r="AV741" s="14" t="s">
        <v>88</v>
      </c>
      <c r="AW741" s="14" t="s">
        <v>39</v>
      </c>
      <c r="AX741" s="14" t="s">
        <v>78</v>
      </c>
      <c r="AY741" s="250" t="s">
        <v>210</v>
      </c>
    </row>
    <row r="742" s="14" customFormat="1">
      <c r="A742" s="14"/>
      <c r="B742" s="240"/>
      <c r="C742" s="241"/>
      <c r="D742" s="231" t="s">
        <v>221</v>
      </c>
      <c r="E742" s="242" t="s">
        <v>32</v>
      </c>
      <c r="F742" s="243" t="s">
        <v>862</v>
      </c>
      <c r="G742" s="241"/>
      <c r="H742" s="244">
        <v>-5.6559999999999997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0" t="s">
        <v>221</v>
      </c>
      <c r="AU742" s="250" t="s">
        <v>93</v>
      </c>
      <c r="AV742" s="14" t="s">
        <v>88</v>
      </c>
      <c r="AW742" s="14" t="s">
        <v>39</v>
      </c>
      <c r="AX742" s="14" t="s">
        <v>78</v>
      </c>
      <c r="AY742" s="250" t="s">
        <v>210</v>
      </c>
    </row>
    <row r="743" s="13" customFormat="1">
      <c r="A743" s="13"/>
      <c r="B743" s="229"/>
      <c r="C743" s="230"/>
      <c r="D743" s="231" t="s">
        <v>221</v>
      </c>
      <c r="E743" s="232" t="s">
        <v>32</v>
      </c>
      <c r="F743" s="233" t="s">
        <v>654</v>
      </c>
      <c r="G743" s="230"/>
      <c r="H743" s="232" t="s">
        <v>32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9" t="s">
        <v>221</v>
      </c>
      <c r="AU743" s="239" t="s">
        <v>93</v>
      </c>
      <c r="AV743" s="13" t="s">
        <v>86</v>
      </c>
      <c r="AW743" s="13" t="s">
        <v>39</v>
      </c>
      <c r="AX743" s="13" t="s">
        <v>78</v>
      </c>
      <c r="AY743" s="239" t="s">
        <v>210</v>
      </c>
    </row>
    <row r="744" s="14" customFormat="1">
      <c r="A744" s="14"/>
      <c r="B744" s="240"/>
      <c r="C744" s="241"/>
      <c r="D744" s="231" t="s">
        <v>221</v>
      </c>
      <c r="E744" s="242" t="s">
        <v>32</v>
      </c>
      <c r="F744" s="243" t="s">
        <v>863</v>
      </c>
      <c r="G744" s="241"/>
      <c r="H744" s="244">
        <v>29.567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0" t="s">
        <v>221</v>
      </c>
      <c r="AU744" s="250" t="s">
        <v>93</v>
      </c>
      <c r="AV744" s="14" t="s">
        <v>88</v>
      </c>
      <c r="AW744" s="14" t="s">
        <v>39</v>
      </c>
      <c r="AX744" s="14" t="s">
        <v>78</v>
      </c>
      <c r="AY744" s="250" t="s">
        <v>210</v>
      </c>
    </row>
    <row r="745" s="14" customFormat="1">
      <c r="A745" s="14"/>
      <c r="B745" s="240"/>
      <c r="C745" s="241"/>
      <c r="D745" s="231" t="s">
        <v>221</v>
      </c>
      <c r="E745" s="242" t="s">
        <v>32</v>
      </c>
      <c r="F745" s="243" t="s">
        <v>864</v>
      </c>
      <c r="G745" s="241"/>
      <c r="H745" s="244">
        <v>27.986000000000001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0" t="s">
        <v>221</v>
      </c>
      <c r="AU745" s="250" t="s">
        <v>93</v>
      </c>
      <c r="AV745" s="14" t="s">
        <v>88</v>
      </c>
      <c r="AW745" s="14" t="s">
        <v>39</v>
      </c>
      <c r="AX745" s="14" t="s">
        <v>78</v>
      </c>
      <c r="AY745" s="250" t="s">
        <v>210</v>
      </c>
    </row>
    <row r="746" s="14" customFormat="1">
      <c r="A746" s="14"/>
      <c r="B746" s="240"/>
      <c r="C746" s="241"/>
      <c r="D746" s="231" t="s">
        <v>221</v>
      </c>
      <c r="E746" s="242" t="s">
        <v>32</v>
      </c>
      <c r="F746" s="243" t="s">
        <v>865</v>
      </c>
      <c r="G746" s="241"/>
      <c r="H746" s="244">
        <v>5.407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221</v>
      </c>
      <c r="AU746" s="250" t="s">
        <v>93</v>
      </c>
      <c r="AV746" s="14" t="s">
        <v>88</v>
      </c>
      <c r="AW746" s="14" t="s">
        <v>39</v>
      </c>
      <c r="AX746" s="14" t="s">
        <v>78</v>
      </c>
      <c r="AY746" s="250" t="s">
        <v>210</v>
      </c>
    </row>
    <row r="747" s="14" customFormat="1">
      <c r="A747" s="14"/>
      <c r="B747" s="240"/>
      <c r="C747" s="241"/>
      <c r="D747" s="231" t="s">
        <v>221</v>
      </c>
      <c r="E747" s="242" t="s">
        <v>32</v>
      </c>
      <c r="F747" s="243" t="s">
        <v>859</v>
      </c>
      <c r="G747" s="241"/>
      <c r="H747" s="244">
        <v>1.5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0" t="s">
        <v>221</v>
      </c>
      <c r="AU747" s="250" t="s">
        <v>93</v>
      </c>
      <c r="AV747" s="14" t="s">
        <v>88</v>
      </c>
      <c r="AW747" s="14" t="s">
        <v>39</v>
      </c>
      <c r="AX747" s="14" t="s">
        <v>78</v>
      </c>
      <c r="AY747" s="250" t="s">
        <v>210</v>
      </c>
    </row>
    <row r="748" s="14" customFormat="1">
      <c r="A748" s="14"/>
      <c r="B748" s="240"/>
      <c r="C748" s="241"/>
      <c r="D748" s="231" t="s">
        <v>221</v>
      </c>
      <c r="E748" s="242" t="s">
        <v>32</v>
      </c>
      <c r="F748" s="243" t="s">
        <v>866</v>
      </c>
      <c r="G748" s="241"/>
      <c r="H748" s="244">
        <v>-5.9260000000000002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0" t="s">
        <v>221</v>
      </c>
      <c r="AU748" s="250" t="s">
        <v>93</v>
      </c>
      <c r="AV748" s="14" t="s">
        <v>88</v>
      </c>
      <c r="AW748" s="14" t="s">
        <v>39</v>
      </c>
      <c r="AX748" s="14" t="s">
        <v>78</v>
      </c>
      <c r="AY748" s="250" t="s">
        <v>210</v>
      </c>
    </row>
    <row r="749" s="13" customFormat="1">
      <c r="A749" s="13"/>
      <c r="B749" s="229"/>
      <c r="C749" s="230"/>
      <c r="D749" s="231" t="s">
        <v>221</v>
      </c>
      <c r="E749" s="232" t="s">
        <v>32</v>
      </c>
      <c r="F749" s="233" t="s">
        <v>867</v>
      </c>
      <c r="G749" s="230"/>
      <c r="H749" s="232" t="s">
        <v>32</v>
      </c>
      <c r="I749" s="234"/>
      <c r="J749" s="230"/>
      <c r="K749" s="230"/>
      <c r="L749" s="235"/>
      <c r="M749" s="236"/>
      <c r="N749" s="237"/>
      <c r="O749" s="237"/>
      <c r="P749" s="237"/>
      <c r="Q749" s="237"/>
      <c r="R749" s="237"/>
      <c r="S749" s="237"/>
      <c r="T749" s="23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9" t="s">
        <v>221</v>
      </c>
      <c r="AU749" s="239" t="s">
        <v>93</v>
      </c>
      <c r="AV749" s="13" t="s">
        <v>86</v>
      </c>
      <c r="AW749" s="13" t="s">
        <v>39</v>
      </c>
      <c r="AX749" s="13" t="s">
        <v>78</v>
      </c>
      <c r="AY749" s="239" t="s">
        <v>210</v>
      </c>
    </row>
    <row r="750" s="14" customFormat="1">
      <c r="A750" s="14"/>
      <c r="B750" s="240"/>
      <c r="C750" s="241"/>
      <c r="D750" s="231" t="s">
        <v>221</v>
      </c>
      <c r="E750" s="242" t="s">
        <v>32</v>
      </c>
      <c r="F750" s="243" t="s">
        <v>868</v>
      </c>
      <c r="G750" s="241"/>
      <c r="H750" s="244">
        <v>3.6840000000000002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0" t="s">
        <v>221</v>
      </c>
      <c r="AU750" s="250" t="s">
        <v>93</v>
      </c>
      <c r="AV750" s="14" t="s">
        <v>88</v>
      </c>
      <c r="AW750" s="14" t="s">
        <v>39</v>
      </c>
      <c r="AX750" s="14" t="s">
        <v>78</v>
      </c>
      <c r="AY750" s="250" t="s">
        <v>210</v>
      </c>
    </row>
    <row r="751" s="14" customFormat="1">
      <c r="A751" s="14"/>
      <c r="B751" s="240"/>
      <c r="C751" s="241"/>
      <c r="D751" s="231" t="s">
        <v>221</v>
      </c>
      <c r="E751" s="242" t="s">
        <v>32</v>
      </c>
      <c r="F751" s="243" t="s">
        <v>869</v>
      </c>
      <c r="G751" s="241"/>
      <c r="H751" s="244">
        <v>54.369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221</v>
      </c>
      <c r="AU751" s="250" t="s">
        <v>93</v>
      </c>
      <c r="AV751" s="14" t="s">
        <v>88</v>
      </c>
      <c r="AW751" s="14" t="s">
        <v>39</v>
      </c>
      <c r="AX751" s="14" t="s">
        <v>78</v>
      </c>
      <c r="AY751" s="250" t="s">
        <v>210</v>
      </c>
    </row>
    <row r="752" s="14" customFormat="1">
      <c r="A752" s="14"/>
      <c r="B752" s="240"/>
      <c r="C752" s="241"/>
      <c r="D752" s="231" t="s">
        <v>221</v>
      </c>
      <c r="E752" s="242" t="s">
        <v>32</v>
      </c>
      <c r="F752" s="243" t="s">
        <v>870</v>
      </c>
      <c r="G752" s="241"/>
      <c r="H752" s="244">
        <v>-3.1520000000000001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0" t="s">
        <v>221</v>
      </c>
      <c r="AU752" s="250" t="s">
        <v>93</v>
      </c>
      <c r="AV752" s="14" t="s">
        <v>88</v>
      </c>
      <c r="AW752" s="14" t="s">
        <v>39</v>
      </c>
      <c r="AX752" s="14" t="s">
        <v>78</v>
      </c>
      <c r="AY752" s="250" t="s">
        <v>210</v>
      </c>
    </row>
    <row r="753" s="13" customFormat="1">
      <c r="A753" s="13"/>
      <c r="B753" s="229"/>
      <c r="C753" s="230"/>
      <c r="D753" s="231" t="s">
        <v>221</v>
      </c>
      <c r="E753" s="232" t="s">
        <v>32</v>
      </c>
      <c r="F753" s="233" t="s">
        <v>871</v>
      </c>
      <c r="G753" s="230"/>
      <c r="H753" s="232" t="s">
        <v>32</v>
      </c>
      <c r="I753" s="234"/>
      <c r="J753" s="230"/>
      <c r="K753" s="230"/>
      <c r="L753" s="235"/>
      <c r="M753" s="236"/>
      <c r="N753" s="237"/>
      <c r="O753" s="237"/>
      <c r="P753" s="237"/>
      <c r="Q753" s="237"/>
      <c r="R753" s="237"/>
      <c r="S753" s="237"/>
      <c r="T753" s="23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9" t="s">
        <v>221</v>
      </c>
      <c r="AU753" s="239" t="s">
        <v>93</v>
      </c>
      <c r="AV753" s="13" t="s">
        <v>86</v>
      </c>
      <c r="AW753" s="13" t="s">
        <v>39</v>
      </c>
      <c r="AX753" s="13" t="s">
        <v>78</v>
      </c>
      <c r="AY753" s="239" t="s">
        <v>210</v>
      </c>
    </row>
    <row r="754" s="14" customFormat="1">
      <c r="A754" s="14"/>
      <c r="B754" s="240"/>
      <c r="C754" s="241"/>
      <c r="D754" s="231" t="s">
        <v>221</v>
      </c>
      <c r="E754" s="242" t="s">
        <v>32</v>
      </c>
      <c r="F754" s="243" t="s">
        <v>872</v>
      </c>
      <c r="G754" s="241"/>
      <c r="H754" s="244">
        <v>30.244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0" t="s">
        <v>221</v>
      </c>
      <c r="AU754" s="250" t="s">
        <v>93</v>
      </c>
      <c r="AV754" s="14" t="s">
        <v>88</v>
      </c>
      <c r="AW754" s="14" t="s">
        <v>39</v>
      </c>
      <c r="AX754" s="14" t="s">
        <v>78</v>
      </c>
      <c r="AY754" s="250" t="s">
        <v>210</v>
      </c>
    </row>
    <row r="755" s="14" customFormat="1">
      <c r="A755" s="14"/>
      <c r="B755" s="240"/>
      <c r="C755" s="241"/>
      <c r="D755" s="231" t="s">
        <v>221</v>
      </c>
      <c r="E755" s="242" t="s">
        <v>32</v>
      </c>
      <c r="F755" s="243" t="s">
        <v>873</v>
      </c>
      <c r="G755" s="241"/>
      <c r="H755" s="244">
        <v>5.2229999999999999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221</v>
      </c>
      <c r="AU755" s="250" t="s">
        <v>93</v>
      </c>
      <c r="AV755" s="14" t="s">
        <v>88</v>
      </c>
      <c r="AW755" s="14" t="s">
        <v>39</v>
      </c>
      <c r="AX755" s="14" t="s">
        <v>78</v>
      </c>
      <c r="AY755" s="250" t="s">
        <v>210</v>
      </c>
    </row>
    <row r="756" s="14" customFormat="1">
      <c r="A756" s="14"/>
      <c r="B756" s="240"/>
      <c r="C756" s="241"/>
      <c r="D756" s="231" t="s">
        <v>221</v>
      </c>
      <c r="E756" s="242" t="s">
        <v>32</v>
      </c>
      <c r="F756" s="243" t="s">
        <v>874</v>
      </c>
      <c r="G756" s="241"/>
      <c r="H756" s="244">
        <v>5.8879999999999999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0" t="s">
        <v>221</v>
      </c>
      <c r="AU756" s="250" t="s">
        <v>93</v>
      </c>
      <c r="AV756" s="14" t="s">
        <v>88</v>
      </c>
      <c r="AW756" s="14" t="s">
        <v>39</v>
      </c>
      <c r="AX756" s="14" t="s">
        <v>78</v>
      </c>
      <c r="AY756" s="250" t="s">
        <v>210</v>
      </c>
    </row>
    <row r="757" s="14" customFormat="1">
      <c r="A757" s="14"/>
      <c r="B757" s="240"/>
      <c r="C757" s="241"/>
      <c r="D757" s="231" t="s">
        <v>221</v>
      </c>
      <c r="E757" s="242" t="s">
        <v>32</v>
      </c>
      <c r="F757" s="243" t="s">
        <v>875</v>
      </c>
      <c r="G757" s="241"/>
      <c r="H757" s="244">
        <v>1.53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221</v>
      </c>
      <c r="AU757" s="250" t="s">
        <v>93</v>
      </c>
      <c r="AV757" s="14" t="s">
        <v>88</v>
      </c>
      <c r="AW757" s="14" t="s">
        <v>39</v>
      </c>
      <c r="AX757" s="14" t="s">
        <v>78</v>
      </c>
      <c r="AY757" s="250" t="s">
        <v>210</v>
      </c>
    </row>
    <row r="758" s="14" customFormat="1">
      <c r="A758" s="14"/>
      <c r="B758" s="240"/>
      <c r="C758" s="241"/>
      <c r="D758" s="231" t="s">
        <v>221</v>
      </c>
      <c r="E758" s="242" t="s">
        <v>32</v>
      </c>
      <c r="F758" s="243" t="s">
        <v>876</v>
      </c>
      <c r="G758" s="241"/>
      <c r="H758" s="244">
        <v>1.1699999999999999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0" t="s">
        <v>221</v>
      </c>
      <c r="AU758" s="250" t="s">
        <v>93</v>
      </c>
      <c r="AV758" s="14" t="s">
        <v>88</v>
      </c>
      <c r="AW758" s="14" t="s">
        <v>39</v>
      </c>
      <c r="AX758" s="14" t="s">
        <v>78</v>
      </c>
      <c r="AY758" s="250" t="s">
        <v>210</v>
      </c>
    </row>
    <row r="759" s="14" customFormat="1">
      <c r="A759" s="14"/>
      <c r="B759" s="240"/>
      <c r="C759" s="241"/>
      <c r="D759" s="231" t="s">
        <v>221</v>
      </c>
      <c r="E759" s="242" t="s">
        <v>32</v>
      </c>
      <c r="F759" s="243" t="s">
        <v>877</v>
      </c>
      <c r="G759" s="241"/>
      <c r="H759" s="244">
        <v>-2.1600000000000001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0" t="s">
        <v>221</v>
      </c>
      <c r="AU759" s="250" t="s">
        <v>93</v>
      </c>
      <c r="AV759" s="14" t="s">
        <v>88</v>
      </c>
      <c r="AW759" s="14" t="s">
        <v>39</v>
      </c>
      <c r="AX759" s="14" t="s">
        <v>78</v>
      </c>
      <c r="AY759" s="250" t="s">
        <v>210</v>
      </c>
    </row>
    <row r="760" s="13" customFormat="1">
      <c r="A760" s="13"/>
      <c r="B760" s="229"/>
      <c r="C760" s="230"/>
      <c r="D760" s="231" t="s">
        <v>221</v>
      </c>
      <c r="E760" s="232" t="s">
        <v>32</v>
      </c>
      <c r="F760" s="233" t="s">
        <v>878</v>
      </c>
      <c r="G760" s="230"/>
      <c r="H760" s="232" t="s">
        <v>32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221</v>
      </c>
      <c r="AU760" s="239" t="s">
        <v>93</v>
      </c>
      <c r="AV760" s="13" t="s">
        <v>86</v>
      </c>
      <c r="AW760" s="13" t="s">
        <v>39</v>
      </c>
      <c r="AX760" s="13" t="s">
        <v>78</v>
      </c>
      <c r="AY760" s="239" t="s">
        <v>210</v>
      </c>
    </row>
    <row r="761" s="14" customFormat="1">
      <c r="A761" s="14"/>
      <c r="B761" s="240"/>
      <c r="C761" s="241"/>
      <c r="D761" s="231" t="s">
        <v>221</v>
      </c>
      <c r="E761" s="242" t="s">
        <v>32</v>
      </c>
      <c r="F761" s="243" t="s">
        <v>879</v>
      </c>
      <c r="G761" s="241"/>
      <c r="H761" s="244">
        <v>28.702000000000002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0" t="s">
        <v>221</v>
      </c>
      <c r="AU761" s="250" t="s">
        <v>93</v>
      </c>
      <c r="AV761" s="14" t="s">
        <v>88</v>
      </c>
      <c r="AW761" s="14" t="s">
        <v>39</v>
      </c>
      <c r="AX761" s="14" t="s">
        <v>78</v>
      </c>
      <c r="AY761" s="250" t="s">
        <v>210</v>
      </c>
    </row>
    <row r="762" s="14" customFormat="1">
      <c r="A762" s="14"/>
      <c r="B762" s="240"/>
      <c r="C762" s="241"/>
      <c r="D762" s="231" t="s">
        <v>221</v>
      </c>
      <c r="E762" s="242" t="s">
        <v>32</v>
      </c>
      <c r="F762" s="243" t="s">
        <v>880</v>
      </c>
      <c r="G762" s="241"/>
      <c r="H762" s="244">
        <v>4.9909999999999997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0" t="s">
        <v>221</v>
      </c>
      <c r="AU762" s="250" t="s">
        <v>93</v>
      </c>
      <c r="AV762" s="14" t="s">
        <v>88</v>
      </c>
      <c r="AW762" s="14" t="s">
        <v>39</v>
      </c>
      <c r="AX762" s="14" t="s">
        <v>78</v>
      </c>
      <c r="AY762" s="250" t="s">
        <v>210</v>
      </c>
    </row>
    <row r="763" s="14" customFormat="1">
      <c r="A763" s="14"/>
      <c r="B763" s="240"/>
      <c r="C763" s="241"/>
      <c r="D763" s="231" t="s">
        <v>221</v>
      </c>
      <c r="E763" s="242" t="s">
        <v>32</v>
      </c>
      <c r="F763" s="243" t="s">
        <v>881</v>
      </c>
      <c r="G763" s="241"/>
      <c r="H763" s="244">
        <v>5.7679999999999998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0" t="s">
        <v>221</v>
      </c>
      <c r="AU763" s="250" t="s">
        <v>93</v>
      </c>
      <c r="AV763" s="14" t="s">
        <v>88</v>
      </c>
      <c r="AW763" s="14" t="s">
        <v>39</v>
      </c>
      <c r="AX763" s="14" t="s">
        <v>78</v>
      </c>
      <c r="AY763" s="250" t="s">
        <v>210</v>
      </c>
    </row>
    <row r="764" s="14" customFormat="1">
      <c r="A764" s="14"/>
      <c r="B764" s="240"/>
      <c r="C764" s="241"/>
      <c r="D764" s="231" t="s">
        <v>221</v>
      </c>
      <c r="E764" s="242" t="s">
        <v>32</v>
      </c>
      <c r="F764" s="243" t="s">
        <v>876</v>
      </c>
      <c r="G764" s="241"/>
      <c r="H764" s="244">
        <v>1.1699999999999999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0" t="s">
        <v>221</v>
      </c>
      <c r="AU764" s="250" t="s">
        <v>93</v>
      </c>
      <c r="AV764" s="14" t="s">
        <v>88</v>
      </c>
      <c r="AW764" s="14" t="s">
        <v>39</v>
      </c>
      <c r="AX764" s="14" t="s">
        <v>78</v>
      </c>
      <c r="AY764" s="250" t="s">
        <v>210</v>
      </c>
    </row>
    <row r="765" s="14" customFormat="1">
      <c r="A765" s="14"/>
      <c r="B765" s="240"/>
      <c r="C765" s="241"/>
      <c r="D765" s="231" t="s">
        <v>221</v>
      </c>
      <c r="E765" s="242" t="s">
        <v>32</v>
      </c>
      <c r="F765" s="243" t="s">
        <v>877</v>
      </c>
      <c r="G765" s="241"/>
      <c r="H765" s="244">
        <v>-2.1600000000000001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0" t="s">
        <v>221</v>
      </c>
      <c r="AU765" s="250" t="s">
        <v>93</v>
      </c>
      <c r="AV765" s="14" t="s">
        <v>88</v>
      </c>
      <c r="AW765" s="14" t="s">
        <v>39</v>
      </c>
      <c r="AX765" s="14" t="s">
        <v>78</v>
      </c>
      <c r="AY765" s="250" t="s">
        <v>210</v>
      </c>
    </row>
    <row r="766" s="13" customFormat="1">
      <c r="A766" s="13"/>
      <c r="B766" s="229"/>
      <c r="C766" s="230"/>
      <c r="D766" s="231" t="s">
        <v>221</v>
      </c>
      <c r="E766" s="232" t="s">
        <v>32</v>
      </c>
      <c r="F766" s="233" t="s">
        <v>882</v>
      </c>
      <c r="G766" s="230"/>
      <c r="H766" s="232" t="s">
        <v>32</v>
      </c>
      <c r="I766" s="234"/>
      <c r="J766" s="230"/>
      <c r="K766" s="230"/>
      <c r="L766" s="235"/>
      <c r="M766" s="236"/>
      <c r="N766" s="237"/>
      <c r="O766" s="237"/>
      <c r="P766" s="237"/>
      <c r="Q766" s="237"/>
      <c r="R766" s="237"/>
      <c r="S766" s="237"/>
      <c r="T766" s="23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9" t="s">
        <v>221</v>
      </c>
      <c r="AU766" s="239" t="s">
        <v>93</v>
      </c>
      <c r="AV766" s="13" t="s">
        <v>86</v>
      </c>
      <c r="AW766" s="13" t="s">
        <v>39</v>
      </c>
      <c r="AX766" s="13" t="s">
        <v>78</v>
      </c>
      <c r="AY766" s="239" t="s">
        <v>210</v>
      </c>
    </row>
    <row r="767" s="13" customFormat="1">
      <c r="A767" s="13"/>
      <c r="B767" s="229"/>
      <c r="C767" s="230"/>
      <c r="D767" s="231" t="s">
        <v>221</v>
      </c>
      <c r="E767" s="232" t="s">
        <v>32</v>
      </c>
      <c r="F767" s="233" t="s">
        <v>883</v>
      </c>
      <c r="G767" s="230"/>
      <c r="H767" s="232" t="s">
        <v>32</v>
      </c>
      <c r="I767" s="234"/>
      <c r="J767" s="230"/>
      <c r="K767" s="230"/>
      <c r="L767" s="235"/>
      <c r="M767" s="236"/>
      <c r="N767" s="237"/>
      <c r="O767" s="237"/>
      <c r="P767" s="237"/>
      <c r="Q767" s="237"/>
      <c r="R767" s="237"/>
      <c r="S767" s="237"/>
      <c r="T767" s="23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9" t="s">
        <v>221</v>
      </c>
      <c r="AU767" s="239" t="s">
        <v>93</v>
      </c>
      <c r="AV767" s="13" t="s">
        <v>86</v>
      </c>
      <c r="AW767" s="13" t="s">
        <v>39</v>
      </c>
      <c r="AX767" s="13" t="s">
        <v>78</v>
      </c>
      <c r="AY767" s="239" t="s">
        <v>210</v>
      </c>
    </row>
    <row r="768" s="14" customFormat="1">
      <c r="A768" s="14"/>
      <c r="B768" s="240"/>
      <c r="C768" s="241"/>
      <c r="D768" s="231" t="s">
        <v>221</v>
      </c>
      <c r="E768" s="242" t="s">
        <v>32</v>
      </c>
      <c r="F768" s="243" t="s">
        <v>884</v>
      </c>
      <c r="G768" s="241"/>
      <c r="H768" s="244">
        <v>36.125999999999998</v>
      </c>
      <c r="I768" s="245"/>
      <c r="J768" s="241"/>
      <c r="K768" s="241"/>
      <c r="L768" s="246"/>
      <c r="M768" s="247"/>
      <c r="N768" s="248"/>
      <c r="O768" s="248"/>
      <c r="P768" s="248"/>
      <c r="Q768" s="248"/>
      <c r="R768" s="248"/>
      <c r="S768" s="248"/>
      <c r="T768" s="24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0" t="s">
        <v>221</v>
      </c>
      <c r="AU768" s="250" t="s">
        <v>93</v>
      </c>
      <c r="AV768" s="14" t="s">
        <v>88</v>
      </c>
      <c r="AW768" s="14" t="s">
        <v>39</v>
      </c>
      <c r="AX768" s="14" t="s">
        <v>78</v>
      </c>
      <c r="AY768" s="250" t="s">
        <v>210</v>
      </c>
    </row>
    <row r="769" s="14" customFormat="1">
      <c r="A769" s="14"/>
      <c r="B769" s="240"/>
      <c r="C769" s="241"/>
      <c r="D769" s="231" t="s">
        <v>221</v>
      </c>
      <c r="E769" s="242" t="s">
        <v>32</v>
      </c>
      <c r="F769" s="243" t="s">
        <v>885</v>
      </c>
      <c r="G769" s="241"/>
      <c r="H769" s="244">
        <v>-5.3659999999999997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0" t="s">
        <v>221</v>
      </c>
      <c r="AU769" s="250" t="s">
        <v>93</v>
      </c>
      <c r="AV769" s="14" t="s">
        <v>88</v>
      </c>
      <c r="AW769" s="14" t="s">
        <v>39</v>
      </c>
      <c r="AX769" s="14" t="s">
        <v>78</v>
      </c>
      <c r="AY769" s="250" t="s">
        <v>210</v>
      </c>
    </row>
    <row r="770" s="13" customFormat="1">
      <c r="A770" s="13"/>
      <c r="B770" s="229"/>
      <c r="C770" s="230"/>
      <c r="D770" s="231" t="s">
        <v>221</v>
      </c>
      <c r="E770" s="232" t="s">
        <v>32</v>
      </c>
      <c r="F770" s="233" t="s">
        <v>886</v>
      </c>
      <c r="G770" s="230"/>
      <c r="H770" s="232" t="s">
        <v>32</v>
      </c>
      <c r="I770" s="234"/>
      <c r="J770" s="230"/>
      <c r="K770" s="230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221</v>
      </c>
      <c r="AU770" s="239" t="s">
        <v>93</v>
      </c>
      <c r="AV770" s="13" t="s">
        <v>86</v>
      </c>
      <c r="AW770" s="13" t="s">
        <v>39</v>
      </c>
      <c r="AX770" s="13" t="s">
        <v>78</v>
      </c>
      <c r="AY770" s="239" t="s">
        <v>210</v>
      </c>
    </row>
    <row r="771" s="14" customFormat="1">
      <c r="A771" s="14"/>
      <c r="B771" s="240"/>
      <c r="C771" s="241"/>
      <c r="D771" s="231" t="s">
        <v>221</v>
      </c>
      <c r="E771" s="242" t="s">
        <v>32</v>
      </c>
      <c r="F771" s="243" t="s">
        <v>887</v>
      </c>
      <c r="G771" s="241"/>
      <c r="H771" s="244">
        <v>78.341999999999999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221</v>
      </c>
      <c r="AU771" s="250" t="s">
        <v>93</v>
      </c>
      <c r="AV771" s="14" t="s">
        <v>88</v>
      </c>
      <c r="AW771" s="14" t="s">
        <v>39</v>
      </c>
      <c r="AX771" s="14" t="s">
        <v>78</v>
      </c>
      <c r="AY771" s="250" t="s">
        <v>210</v>
      </c>
    </row>
    <row r="772" s="14" customFormat="1">
      <c r="A772" s="14"/>
      <c r="B772" s="240"/>
      <c r="C772" s="241"/>
      <c r="D772" s="231" t="s">
        <v>221</v>
      </c>
      <c r="E772" s="242" t="s">
        <v>32</v>
      </c>
      <c r="F772" s="243" t="s">
        <v>888</v>
      </c>
      <c r="G772" s="241"/>
      <c r="H772" s="244">
        <v>-14.526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0" t="s">
        <v>221</v>
      </c>
      <c r="AU772" s="250" t="s">
        <v>93</v>
      </c>
      <c r="AV772" s="14" t="s">
        <v>88</v>
      </c>
      <c r="AW772" s="14" t="s">
        <v>39</v>
      </c>
      <c r="AX772" s="14" t="s">
        <v>78</v>
      </c>
      <c r="AY772" s="250" t="s">
        <v>210</v>
      </c>
    </row>
    <row r="773" s="13" customFormat="1">
      <c r="A773" s="13"/>
      <c r="B773" s="229"/>
      <c r="C773" s="230"/>
      <c r="D773" s="231" t="s">
        <v>221</v>
      </c>
      <c r="E773" s="232" t="s">
        <v>32</v>
      </c>
      <c r="F773" s="233" t="s">
        <v>889</v>
      </c>
      <c r="G773" s="230"/>
      <c r="H773" s="232" t="s">
        <v>32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9" t="s">
        <v>221</v>
      </c>
      <c r="AU773" s="239" t="s">
        <v>93</v>
      </c>
      <c r="AV773" s="13" t="s">
        <v>86</v>
      </c>
      <c r="AW773" s="13" t="s">
        <v>39</v>
      </c>
      <c r="AX773" s="13" t="s">
        <v>78</v>
      </c>
      <c r="AY773" s="239" t="s">
        <v>210</v>
      </c>
    </row>
    <row r="774" s="14" customFormat="1">
      <c r="A774" s="14"/>
      <c r="B774" s="240"/>
      <c r="C774" s="241"/>
      <c r="D774" s="231" t="s">
        <v>221</v>
      </c>
      <c r="E774" s="242" t="s">
        <v>32</v>
      </c>
      <c r="F774" s="243" t="s">
        <v>890</v>
      </c>
      <c r="G774" s="241"/>
      <c r="H774" s="244">
        <v>68.152000000000001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0" t="s">
        <v>221</v>
      </c>
      <c r="AU774" s="250" t="s">
        <v>93</v>
      </c>
      <c r="AV774" s="14" t="s">
        <v>88</v>
      </c>
      <c r="AW774" s="14" t="s">
        <v>39</v>
      </c>
      <c r="AX774" s="14" t="s">
        <v>78</v>
      </c>
      <c r="AY774" s="250" t="s">
        <v>210</v>
      </c>
    </row>
    <row r="775" s="14" customFormat="1">
      <c r="A775" s="14"/>
      <c r="B775" s="240"/>
      <c r="C775" s="241"/>
      <c r="D775" s="231" t="s">
        <v>221</v>
      </c>
      <c r="E775" s="242" t="s">
        <v>32</v>
      </c>
      <c r="F775" s="243" t="s">
        <v>891</v>
      </c>
      <c r="G775" s="241"/>
      <c r="H775" s="244">
        <v>2.222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221</v>
      </c>
      <c r="AU775" s="250" t="s">
        <v>93</v>
      </c>
      <c r="AV775" s="14" t="s">
        <v>88</v>
      </c>
      <c r="AW775" s="14" t="s">
        <v>39</v>
      </c>
      <c r="AX775" s="14" t="s">
        <v>78</v>
      </c>
      <c r="AY775" s="250" t="s">
        <v>210</v>
      </c>
    </row>
    <row r="776" s="14" customFormat="1">
      <c r="A776" s="14"/>
      <c r="B776" s="240"/>
      <c r="C776" s="241"/>
      <c r="D776" s="231" t="s">
        <v>221</v>
      </c>
      <c r="E776" s="242" t="s">
        <v>32</v>
      </c>
      <c r="F776" s="243" t="s">
        <v>892</v>
      </c>
      <c r="G776" s="241"/>
      <c r="H776" s="244">
        <v>-6.3300000000000001</v>
      </c>
      <c r="I776" s="245"/>
      <c r="J776" s="241"/>
      <c r="K776" s="241"/>
      <c r="L776" s="246"/>
      <c r="M776" s="247"/>
      <c r="N776" s="248"/>
      <c r="O776" s="248"/>
      <c r="P776" s="248"/>
      <c r="Q776" s="248"/>
      <c r="R776" s="248"/>
      <c r="S776" s="248"/>
      <c r="T776" s="24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0" t="s">
        <v>221</v>
      </c>
      <c r="AU776" s="250" t="s">
        <v>93</v>
      </c>
      <c r="AV776" s="14" t="s">
        <v>88</v>
      </c>
      <c r="AW776" s="14" t="s">
        <v>39</v>
      </c>
      <c r="AX776" s="14" t="s">
        <v>78</v>
      </c>
      <c r="AY776" s="250" t="s">
        <v>210</v>
      </c>
    </row>
    <row r="777" s="13" customFormat="1">
      <c r="A777" s="13"/>
      <c r="B777" s="229"/>
      <c r="C777" s="230"/>
      <c r="D777" s="231" t="s">
        <v>221</v>
      </c>
      <c r="E777" s="232" t="s">
        <v>32</v>
      </c>
      <c r="F777" s="233" t="s">
        <v>893</v>
      </c>
      <c r="G777" s="230"/>
      <c r="H777" s="232" t="s">
        <v>32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221</v>
      </c>
      <c r="AU777" s="239" t="s">
        <v>93</v>
      </c>
      <c r="AV777" s="13" t="s">
        <v>86</v>
      </c>
      <c r="AW777" s="13" t="s">
        <v>39</v>
      </c>
      <c r="AX777" s="13" t="s">
        <v>78</v>
      </c>
      <c r="AY777" s="239" t="s">
        <v>210</v>
      </c>
    </row>
    <row r="778" s="14" customFormat="1">
      <c r="A778" s="14"/>
      <c r="B778" s="240"/>
      <c r="C778" s="241"/>
      <c r="D778" s="231" t="s">
        <v>221</v>
      </c>
      <c r="E778" s="242" t="s">
        <v>32</v>
      </c>
      <c r="F778" s="243" t="s">
        <v>894</v>
      </c>
      <c r="G778" s="241"/>
      <c r="H778" s="244">
        <v>48.323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221</v>
      </c>
      <c r="AU778" s="250" t="s">
        <v>93</v>
      </c>
      <c r="AV778" s="14" t="s">
        <v>88</v>
      </c>
      <c r="AW778" s="14" t="s">
        <v>39</v>
      </c>
      <c r="AX778" s="14" t="s">
        <v>78</v>
      </c>
      <c r="AY778" s="250" t="s">
        <v>210</v>
      </c>
    </row>
    <row r="779" s="14" customFormat="1">
      <c r="A779" s="14"/>
      <c r="B779" s="240"/>
      <c r="C779" s="241"/>
      <c r="D779" s="231" t="s">
        <v>221</v>
      </c>
      <c r="E779" s="242" t="s">
        <v>32</v>
      </c>
      <c r="F779" s="243" t="s">
        <v>891</v>
      </c>
      <c r="G779" s="241"/>
      <c r="H779" s="244">
        <v>2.222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0" t="s">
        <v>221</v>
      </c>
      <c r="AU779" s="250" t="s">
        <v>93</v>
      </c>
      <c r="AV779" s="14" t="s">
        <v>88</v>
      </c>
      <c r="AW779" s="14" t="s">
        <v>39</v>
      </c>
      <c r="AX779" s="14" t="s">
        <v>78</v>
      </c>
      <c r="AY779" s="250" t="s">
        <v>210</v>
      </c>
    </row>
    <row r="780" s="14" customFormat="1">
      <c r="A780" s="14"/>
      <c r="B780" s="240"/>
      <c r="C780" s="241"/>
      <c r="D780" s="231" t="s">
        <v>221</v>
      </c>
      <c r="E780" s="242" t="s">
        <v>32</v>
      </c>
      <c r="F780" s="243" t="s">
        <v>895</v>
      </c>
      <c r="G780" s="241"/>
      <c r="H780" s="244">
        <v>-4.0389999999999997</v>
      </c>
      <c r="I780" s="245"/>
      <c r="J780" s="241"/>
      <c r="K780" s="241"/>
      <c r="L780" s="246"/>
      <c r="M780" s="247"/>
      <c r="N780" s="248"/>
      <c r="O780" s="248"/>
      <c r="P780" s="248"/>
      <c r="Q780" s="248"/>
      <c r="R780" s="248"/>
      <c r="S780" s="248"/>
      <c r="T780" s="24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0" t="s">
        <v>221</v>
      </c>
      <c r="AU780" s="250" t="s">
        <v>93</v>
      </c>
      <c r="AV780" s="14" t="s">
        <v>88</v>
      </c>
      <c r="AW780" s="14" t="s">
        <v>39</v>
      </c>
      <c r="AX780" s="14" t="s">
        <v>78</v>
      </c>
      <c r="AY780" s="250" t="s">
        <v>210</v>
      </c>
    </row>
    <row r="781" s="13" customFormat="1">
      <c r="A781" s="13"/>
      <c r="B781" s="229"/>
      <c r="C781" s="230"/>
      <c r="D781" s="231" t="s">
        <v>221</v>
      </c>
      <c r="E781" s="232" t="s">
        <v>32</v>
      </c>
      <c r="F781" s="233" t="s">
        <v>896</v>
      </c>
      <c r="G781" s="230"/>
      <c r="H781" s="232" t="s">
        <v>32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221</v>
      </c>
      <c r="AU781" s="239" t="s">
        <v>93</v>
      </c>
      <c r="AV781" s="13" t="s">
        <v>86</v>
      </c>
      <c r="AW781" s="13" t="s">
        <v>39</v>
      </c>
      <c r="AX781" s="13" t="s">
        <v>78</v>
      </c>
      <c r="AY781" s="239" t="s">
        <v>210</v>
      </c>
    </row>
    <row r="782" s="14" customFormat="1">
      <c r="A782" s="14"/>
      <c r="B782" s="240"/>
      <c r="C782" s="241"/>
      <c r="D782" s="231" t="s">
        <v>221</v>
      </c>
      <c r="E782" s="242" t="s">
        <v>32</v>
      </c>
      <c r="F782" s="243" t="s">
        <v>897</v>
      </c>
      <c r="G782" s="241"/>
      <c r="H782" s="244">
        <v>54.734000000000002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0" t="s">
        <v>221</v>
      </c>
      <c r="AU782" s="250" t="s">
        <v>93</v>
      </c>
      <c r="AV782" s="14" t="s">
        <v>88</v>
      </c>
      <c r="AW782" s="14" t="s">
        <v>39</v>
      </c>
      <c r="AX782" s="14" t="s">
        <v>78</v>
      </c>
      <c r="AY782" s="250" t="s">
        <v>210</v>
      </c>
    </row>
    <row r="783" s="14" customFormat="1">
      <c r="A783" s="14"/>
      <c r="B783" s="240"/>
      <c r="C783" s="241"/>
      <c r="D783" s="231" t="s">
        <v>221</v>
      </c>
      <c r="E783" s="242" t="s">
        <v>32</v>
      </c>
      <c r="F783" s="243" t="s">
        <v>898</v>
      </c>
      <c r="G783" s="241"/>
      <c r="H783" s="244">
        <v>1.817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221</v>
      </c>
      <c r="AU783" s="250" t="s">
        <v>93</v>
      </c>
      <c r="AV783" s="14" t="s">
        <v>88</v>
      </c>
      <c r="AW783" s="14" t="s">
        <v>39</v>
      </c>
      <c r="AX783" s="14" t="s">
        <v>78</v>
      </c>
      <c r="AY783" s="250" t="s">
        <v>210</v>
      </c>
    </row>
    <row r="784" s="14" customFormat="1">
      <c r="A784" s="14"/>
      <c r="B784" s="240"/>
      <c r="C784" s="241"/>
      <c r="D784" s="231" t="s">
        <v>221</v>
      </c>
      <c r="E784" s="242" t="s">
        <v>32</v>
      </c>
      <c r="F784" s="243" t="s">
        <v>899</v>
      </c>
      <c r="G784" s="241"/>
      <c r="H784" s="244">
        <v>-2.0489999999999999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0" t="s">
        <v>221</v>
      </c>
      <c r="AU784" s="250" t="s">
        <v>93</v>
      </c>
      <c r="AV784" s="14" t="s">
        <v>88</v>
      </c>
      <c r="AW784" s="14" t="s">
        <v>39</v>
      </c>
      <c r="AX784" s="14" t="s">
        <v>78</v>
      </c>
      <c r="AY784" s="250" t="s">
        <v>210</v>
      </c>
    </row>
    <row r="785" s="13" customFormat="1">
      <c r="A785" s="13"/>
      <c r="B785" s="229"/>
      <c r="C785" s="230"/>
      <c r="D785" s="231" t="s">
        <v>221</v>
      </c>
      <c r="E785" s="232" t="s">
        <v>32</v>
      </c>
      <c r="F785" s="233" t="s">
        <v>900</v>
      </c>
      <c r="G785" s="230"/>
      <c r="H785" s="232" t="s">
        <v>32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9" t="s">
        <v>221</v>
      </c>
      <c r="AU785" s="239" t="s">
        <v>93</v>
      </c>
      <c r="AV785" s="13" t="s">
        <v>86</v>
      </c>
      <c r="AW785" s="13" t="s">
        <v>39</v>
      </c>
      <c r="AX785" s="13" t="s">
        <v>78</v>
      </c>
      <c r="AY785" s="239" t="s">
        <v>210</v>
      </c>
    </row>
    <row r="786" s="14" customFormat="1">
      <c r="A786" s="14"/>
      <c r="B786" s="240"/>
      <c r="C786" s="241"/>
      <c r="D786" s="231" t="s">
        <v>221</v>
      </c>
      <c r="E786" s="242" t="s">
        <v>32</v>
      </c>
      <c r="F786" s="243" t="s">
        <v>901</v>
      </c>
      <c r="G786" s="241"/>
      <c r="H786" s="244">
        <v>54.585000000000001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0" t="s">
        <v>221</v>
      </c>
      <c r="AU786" s="250" t="s">
        <v>93</v>
      </c>
      <c r="AV786" s="14" t="s">
        <v>88</v>
      </c>
      <c r="AW786" s="14" t="s">
        <v>39</v>
      </c>
      <c r="AX786" s="14" t="s">
        <v>78</v>
      </c>
      <c r="AY786" s="250" t="s">
        <v>210</v>
      </c>
    </row>
    <row r="787" s="14" customFormat="1">
      <c r="A787" s="14"/>
      <c r="B787" s="240"/>
      <c r="C787" s="241"/>
      <c r="D787" s="231" t="s">
        <v>221</v>
      </c>
      <c r="E787" s="242" t="s">
        <v>32</v>
      </c>
      <c r="F787" s="243" t="s">
        <v>902</v>
      </c>
      <c r="G787" s="241"/>
      <c r="H787" s="244">
        <v>-7.2400000000000002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0" t="s">
        <v>221</v>
      </c>
      <c r="AU787" s="250" t="s">
        <v>93</v>
      </c>
      <c r="AV787" s="14" t="s">
        <v>88</v>
      </c>
      <c r="AW787" s="14" t="s">
        <v>39</v>
      </c>
      <c r="AX787" s="14" t="s">
        <v>78</v>
      </c>
      <c r="AY787" s="250" t="s">
        <v>210</v>
      </c>
    </row>
    <row r="788" s="13" customFormat="1">
      <c r="A788" s="13"/>
      <c r="B788" s="229"/>
      <c r="C788" s="230"/>
      <c r="D788" s="231" t="s">
        <v>221</v>
      </c>
      <c r="E788" s="232" t="s">
        <v>32</v>
      </c>
      <c r="F788" s="233" t="s">
        <v>903</v>
      </c>
      <c r="G788" s="230"/>
      <c r="H788" s="232" t="s">
        <v>32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221</v>
      </c>
      <c r="AU788" s="239" t="s">
        <v>93</v>
      </c>
      <c r="AV788" s="13" t="s">
        <v>86</v>
      </c>
      <c r="AW788" s="13" t="s">
        <v>39</v>
      </c>
      <c r="AX788" s="13" t="s">
        <v>78</v>
      </c>
      <c r="AY788" s="239" t="s">
        <v>210</v>
      </c>
    </row>
    <row r="789" s="14" customFormat="1">
      <c r="A789" s="14"/>
      <c r="B789" s="240"/>
      <c r="C789" s="241"/>
      <c r="D789" s="231" t="s">
        <v>221</v>
      </c>
      <c r="E789" s="242" t="s">
        <v>32</v>
      </c>
      <c r="F789" s="243" t="s">
        <v>904</v>
      </c>
      <c r="G789" s="241"/>
      <c r="H789" s="244">
        <v>41.124000000000002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0" t="s">
        <v>221</v>
      </c>
      <c r="AU789" s="250" t="s">
        <v>93</v>
      </c>
      <c r="AV789" s="14" t="s">
        <v>88</v>
      </c>
      <c r="AW789" s="14" t="s">
        <v>39</v>
      </c>
      <c r="AX789" s="14" t="s">
        <v>78</v>
      </c>
      <c r="AY789" s="250" t="s">
        <v>210</v>
      </c>
    </row>
    <row r="790" s="14" customFormat="1">
      <c r="A790" s="14"/>
      <c r="B790" s="240"/>
      <c r="C790" s="241"/>
      <c r="D790" s="231" t="s">
        <v>221</v>
      </c>
      <c r="E790" s="242" t="s">
        <v>32</v>
      </c>
      <c r="F790" s="243" t="s">
        <v>905</v>
      </c>
      <c r="G790" s="241"/>
      <c r="H790" s="244">
        <v>-3.9279999999999999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0" t="s">
        <v>221</v>
      </c>
      <c r="AU790" s="250" t="s">
        <v>93</v>
      </c>
      <c r="AV790" s="14" t="s">
        <v>88</v>
      </c>
      <c r="AW790" s="14" t="s">
        <v>39</v>
      </c>
      <c r="AX790" s="14" t="s">
        <v>78</v>
      </c>
      <c r="AY790" s="250" t="s">
        <v>210</v>
      </c>
    </row>
    <row r="791" s="13" customFormat="1">
      <c r="A791" s="13"/>
      <c r="B791" s="229"/>
      <c r="C791" s="230"/>
      <c r="D791" s="231" t="s">
        <v>221</v>
      </c>
      <c r="E791" s="232" t="s">
        <v>32</v>
      </c>
      <c r="F791" s="233" t="s">
        <v>906</v>
      </c>
      <c r="G791" s="230"/>
      <c r="H791" s="232" t="s">
        <v>32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9" t="s">
        <v>221</v>
      </c>
      <c r="AU791" s="239" t="s">
        <v>93</v>
      </c>
      <c r="AV791" s="13" t="s">
        <v>86</v>
      </c>
      <c r="AW791" s="13" t="s">
        <v>39</v>
      </c>
      <c r="AX791" s="13" t="s">
        <v>78</v>
      </c>
      <c r="AY791" s="239" t="s">
        <v>210</v>
      </c>
    </row>
    <row r="792" s="14" customFormat="1">
      <c r="A792" s="14"/>
      <c r="B792" s="240"/>
      <c r="C792" s="241"/>
      <c r="D792" s="231" t="s">
        <v>221</v>
      </c>
      <c r="E792" s="242" t="s">
        <v>32</v>
      </c>
      <c r="F792" s="243" t="s">
        <v>907</v>
      </c>
      <c r="G792" s="241"/>
      <c r="H792" s="244">
        <v>80.863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0" t="s">
        <v>221</v>
      </c>
      <c r="AU792" s="250" t="s">
        <v>93</v>
      </c>
      <c r="AV792" s="14" t="s">
        <v>88</v>
      </c>
      <c r="AW792" s="14" t="s">
        <v>39</v>
      </c>
      <c r="AX792" s="14" t="s">
        <v>78</v>
      </c>
      <c r="AY792" s="250" t="s">
        <v>210</v>
      </c>
    </row>
    <row r="793" s="14" customFormat="1">
      <c r="A793" s="14"/>
      <c r="B793" s="240"/>
      <c r="C793" s="241"/>
      <c r="D793" s="231" t="s">
        <v>221</v>
      </c>
      <c r="E793" s="242" t="s">
        <v>32</v>
      </c>
      <c r="F793" s="243" t="s">
        <v>908</v>
      </c>
      <c r="G793" s="241"/>
      <c r="H793" s="244">
        <v>-3.2850000000000001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0" t="s">
        <v>221</v>
      </c>
      <c r="AU793" s="250" t="s">
        <v>93</v>
      </c>
      <c r="AV793" s="14" t="s">
        <v>88</v>
      </c>
      <c r="AW793" s="14" t="s">
        <v>39</v>
      </c>
      <c r="AX793" s="14" t="s">
        <v>78</v>
      </c>
      <c r="AY793" s="250" t="s">
        <v>210</v>
      </c>
    </row>
    <row r="794" s="13" customFormat="1">
      <c r="A794" s="13"/>
      <c r="B794" s="229"/>
      <c r="C794" s="230"/>
      <c r="D794" s="231" t="s">
        <v>221</v>
      </c>
      <c r="E794" s="232" t="s">
        <v>32</v>
      </c>
      <c r="F794" s="233" t="s">
        <v>909</v>
      </c>
      <c r="G794" s="230"/>
      <c r="H794" s="232" t="s">
        <v>32</v>
      </c>
      <c r="I794" s="234"/>
      <c r="J794" s="230"/>
      <c r="K794" s="230"/>
      <c r="L794" s="235"/>
      <c r="M794" s="236"/>
      <c r="N794" s="237"/>
      <c r="O794" s="237"/>
      <c r="P794" s="237"/>
      <c r="Q794" s="237"/>
      <c r="R794" s="237"/>
      <c r="S794" s="237"/>
      <c r="T794" s="23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9" t="s">
        <v>221</v>
      </c>
      <c r="AU794" s="239" t="s">
        <v>93</v>
      </c>
      <c r="AV794" s="13" t="s">
        <v>86</v>
      </c>
      <c r="AW794" s="13" t="s">
        <v>39</v>
      </c>
      <c r="AX794" s="13" t="s">
        <v>78</v>
      </c>
      <c r="AY794" s="239" t="s">
        <v>210</v>
      </c>
    </row>
    <row r="795" s="14" customFormat="1">
      <c r="A795" s="14"/>
      <c r="B795" s="240"/>
      <c r="C795" s="241"/>
      <c r="D795" s="231" t="s">
        <v>221</v>
      </c>
      <c r="E795" s="242" t="s">
        <v>32</v>
      </c>
      <c r="F795" s="243" t="s">
        <v>910</v>
      </c>
      <c r="G795" s="241"/>
      <c r="H795" s="244">
        <v>34.889000000000003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0" t="s">
        <v>221</v>
      </c>
      <c r="AU795" s="250" t="s">
        <v>93</v>
      </c>
      <c r="AV795" s="14" t="s">
        <v>88</v>
      </c>
      <c r="AW795" s="14" t="s">
        <v>39</v>
      </c>
      <c r="AX795" s="14" t="s">
        <v>78</v>
      </c>
      <c r="AY795" s="250" t="s">
        <v>210</v>
      </c>
    </row>
    <row r="796" s="14" customFormat="1">
      <c r="A796" s="14"/>
      <c r="B796" s="240"/>
      <c r="C796" s="241"/>
      <c r="D796" s="231" t="s">
        <v>221</v>
      </c>
      <c r="E796" s="242" t="s">
        <v>32</v>
      </c>
      <c r="F796" s="243" t="s">
        <v>908</v>
      </c>
      <c r="G796" s="241"/>
      <c r="H796" s="244">
        <v>-3.2850000000000001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0" t="s">
        <v>221</v>
      </c>
      <c r="AU796" s="250" t="s">
        <v>93</v>
      </c>
      <c r="AV796" s="14" t="s">
        <v>88</v>
      </c>
      <c r="AW796" s="14" t="s">
        <v>39</v>
      </c>
      <c r="AX796" s="14" t="s">
        <v>78</v>
      </c>
      <c r="AY796" s="250" t="s">
        <v>210</v>
      </c>
    </row>
    <row r="797" s="13" customFormat="1">
      <c r="A797" s="13"/>
      <c r="B797" s="229"/>
      <c r="C797" s="230"/>
      <c r="D797" s="231" t="s">
        <v>221</v>
      </c>
      <c r="E797" s="232" t="s">
        <v>32</v>
      </c>
      <c r="F797" s="233" t="s">
        <v>911</v>
      </c>
      <c r="G797" s="230"/>
      <c r="H797" s="232" t="s">
        <v>32</v>
      </c>
      <c r="I797" s="234"/>
      <c r="J797" s="230"/>
      <c r="K797" s="230"/>
      <c r="L797" s="235"/>
      <c r="M797" s="236"/>
      <c r="N797" s="237"/>
      <c r="O797" s="237"/>
      <c r="P797" s="237"/>
      <c r="Q797" s="237"/>
      <c r="R797" s="237"/>
      <c r="S797" s="237"/>
      <c r="T797" s="23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9" t="s">
        <v>221</v>
      </c>
      <c r="AU797" s="239" t="s">
        <v>93</v>
      </c>
      <c r="AV797" s="13" t="s">
        <v>86</v>
      </c>
      <c r="AW797" s="13" t="s">
        <v>39</v>
      </c>
      <c r="AX797" s="13" t="s">
        <v>78</v>
      </c>
      <c r="AY797" s="239" t="s">
        <v>210</v>
      </c>
    </row>
    <row r="798" s="14" customFormat="1">
      <c r="A798" s="14"/>
      <c r="B798" s="240"/>
      <c r="C798" s="241"/>
      <c r="D798" s="231" t="s">
        <v>221</v>
      </c>
      <c r="E798" s="242" t="s">
        <v>32</v>
      </c>
      <c r="F798" s="243" t="s">
        <v>912</v>
      </c>
      <c r="G798" s="241"/>
      <c r="H798" s="244">
        <v>40.831000000000003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0" t="s">
        <v>221</v>
      </c>
      <c r="AU798" s="250" t="s">
        <v>93</v>
      </c>
      <c r="AV798" s="14" t="s">
        <v>88</v>
      </c>
      <c r="AW798" s="14" t="s">
        <v>39</v>
      </c>
      <c r="AX798" s="14" t="s">
        <v>78</v>
      </c>
      <c r="AY798" s="250" t="s">
        <v>210</v>
      </c>
    </row>
    <row r="799" s="14" customFormat="1">
      <c r="A799" s="14"/>
      <c r="B799" s="240"/>
      <c r="C799" s="241"/>
      <c r="D799" s="231" t="s">
        <v>221</v>
      </c>
      <c r="E799" s="242" t="s">
        <v>32</v>
      </c>
      <c r="F799" s="243" t="s">
        <v>913</v>
      </c>
      <c r="G799" s="241"/>
      <c r="H799" s="244">
        <v>-3.0880000000000001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0" t="s">
        <v>221</v>
      </c>
      <c r="AU799" s="250" t="s">
        <v>93</v>
      </c>
      <c r="AV799" s="14" t="s">
        <v>88</v>
      </c>
      <c r="AW799" s="14" t="s">
        <v>39</v>
      </c>
      <c r="AX799" s="14" t="s">
        <v>78</v>
      </c>
      <c r="AY799" s="250" t="s">
        <v>210</v>
      </c>
    </row>
    <row r="800" s="13" customFormat="1">
      <c r="A800" s="13"/>
      <c r="B800" s="229"/>
      <c r="C800" s="230"/>
      <c r="D800" s="231" t="s">
        <v>221</v>
      </c>
      <c r="E800" s="232" t="s">
        <v>32</v>
      </c>
      <c r="F800" s="233" t="s">
        <v>914</v>
      </c>
      <c r="G800" s="230"/>
      <c r="H800" s="232" t="s">
        <v>32</v>
      </c>
      <c r="I800" s="234"/>
      <c r="J800" s="230"/>
      <c r="K800" s="230"/>
      <c r="L800" s="235"/>
      <c r="M800" s="236"/>
      <c r="N800" s="237"/>
      <c r="O800" s="237"/>
      <c r="P800" s="237"/>
      <c r="Q800" s="237"/>
      <c r="R800" s="237"/>
      <c r="S800" s="237"/>
      <c r="T800" s="23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9" t="s">
        <v>221</v>
      </c>
      <c r="AU800" s="239" t="s">
        <v>93</v>
      </c>
      <c r="AV800" s="13" t="s">
        <v>86</v>
      </c>
      <c r="AW800" s="13" t="s">
        <v>39</v>
      </c>
      <c r="AX800" s="13" t="s">
        <v>78</v>
      </c>
      <c r="AY800" s="239" t="s">
        <v>210</v>
      </c>
    </row>
    <row r="801" s="14" customFormat="1">
      <c r="A801" s="14"/>
      <c r="B801" s="240"/>
      <c r="C801" s="241"/>
      <c r="D801" s="231" t="s">
        <v>221</v>
      </c>
      <c r="E801" s="242" t="s">
        <v>32</v>
      </c>
      <c r="F801" s="243" t="s">
        <v>915</v>
      </c>
      <c r="G801" s="241"/>
      <c r="H801" s="244">
        <v>47.704000000000001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0" t="s">
        <v>221</v>
      </c>
      <c r="AU801" s="250" t="s">
        <v>93</v>
      </c>
      <c r="AV801" s="14" t="s">
        <v>88</v>
      </c>
      <c r="AW801" s="14" t="s">
        <v>39</v>
      </c>
      <c r="AX801" s="14" t="s">
        <v>78</v>
      </c>
      <c r="AY801" s="250" t="s">
        <v>210</v>
      </c>
    </row>
    <row r="802" s="14" customFormat="1">
      <c r="A802" s="14"/>
      <c r="B802" s="240"/>
      <c r="C802" s="241"/>
      <c r="D802" s="231" t="s">
        <v>221</v>
      </c>
      <c r="E802" s="242" t="s">
        <v>32</v>
      </c>
      <c r="F802" s="243" t="s">
        <v>916</v>
      </c>
      <c r="G802" s="241"/>
      <c r="H802" s="244">
        <v>1.0580000000000001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221</v>
      </c>
      <c r="AU802" s="250" t="s">
        <v>93</v>
      </c>
      <c r="AV802" s="14" t="s">
        <v>88</v>
      </c>
      <c r="AW802" s="14" t="s">
        <v>39</v>
      </c>
      <c r="AX802" s="14" t="s">
        <v>78</v>
      </c>
      <c r="AY802" s="250" t="s">
        <v>210</v>
      </c>
    </row>
    <row r="803" s="14" customFormat="1">
      <c r="A803" s="14"/>
      <c r="B803" s="240"/>
      <c r="C803" s="241"/>
      <c r="D803" s="231" t="s">
        <v>221</v>
      </c>
      <c r="E803" s="242" t="s">
        <v>32</v>
      </c>
      <c r="F803" s="243" t="s">
        <v>917</v>
      </c>
      <c r="G803" s="241"/>
      <c r="H803" s="244">
        <v>-5.2050000000000001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0" t="s">
        <v>221</v>
      </c>
      <c r="AU803" s="250" t="s">
        <v>93</v>
      </c>
      <c r="AV803" s="14" t="s">
        <v>88</v>
      </c>
      <c r="AW803" s="14" t="s">
        <v>39</v>
      </c>
      <c r="AX803" s="14" t="s">
        <v>78</v>
      </c>
      <c r="AY803" s="250" t="s">
        <v>210</v>
      </c>
    </row>
    <row r="804" s="13" customFormat="1">
      <c r="A804" s="13"/>
      <c r="B804" s="229"/>
      <c r="C804" s="230"/>
      <c r="D804" s="231" t="s">
        <v>221</v>
      </c>
      <c r="E804" s="232" t="s">
        <v>32</v>
      </c>
      <c r="F804" s="233" t="s">
        <v>918</v>
      </c>
      <c r="G804" s="230"/>
      <c r="H804" s="232" t="s">
        <v>32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9" t="s">
        <v>221</v>
      </c>
      <c r="AU804" s="239" t="s">
        <v>93</v>
      </c>
      <c r="AV804" s="13" t="s">
        <v>86</v>
      </c>
      <c r="AW804" s="13" t="s">
        <v>39</v>
      </c>
      <c r="AX804" s="13" t="s">
        <v>78</v>
      </c>
      <c r="AY804" s="239" t="s">
        <v>210</v>
      </c>
    </row>
    <row r="805" s="14" customFormat="1">
      <c r="A805" s="14"/>
      <c r="B805" s="240"/>
      <c r="C805" s="241"/>
      <c r="D805" s="231" t="s">
        <v>221</v>
      </c>
      <c r="E805" s="242" t="s">
        <v>32</v>
      </c>
      <c r="F805" s="243" t="s">
        <v>919</v>
      </c>
      <c r="G805" s="241"/>
      <c r="H805" s="244">
        <v>31.908999999999999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0" t="s">
        <v>221</v>
      </c>
      <c r="AU805" s="250" t="s">
        <v>93</v>
      </c>
      <c r="AV805" s="14" t="s">
        <v>88</v>
      </c>
      <c r="AW805" s="14" t="s">
        <v>39</v>
      </c>
      <c r="AX805" s="14" t="s">
        <v>78</v>
      </c>
      <c r="AY805" s="250" t="s">
        <v>210</v>
      </c>
    </row>
    <row r="806" s="14" customFormat="1">
      <c r="A806" s="14"/>
      <c r="B806" s="240"/>
      <c r="C806" s="241"/>
      <c r="D806" s="231" t="s">
        <v>221</v>
      </c>
      <c r="E806" s="242" t="s">
        <v>32</v>
      </c>
      <c r="F806" s="243" t="s">
        <v>920</v>
      </c>
      <c r="G806" s="241"/>
      <c r="H806" s="244">
        <v>-8.5069999999999997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0" t="s">
        <v>221</v>
      </c>
      <c r="AU806" s="250" t="s">
        <v>93</v>
      </c>
      <c r="AV806" s="14" t="s">
        <v>88</v>
      </c>
      <c r="AW806" s="14" t="s">
        <v>39</v>
      </c>
      <c r="AX806" s="14" t="s">
        <v>78</v>
      </c>
      <c r="AY806" s="250" t="s">
        <v>210</v>
      </c>
    </row>
    <row r="807" s="13" customFormat="1">
      <c r="A807" s="13"/>
      <c r="B807" s="229"/>
      <c r="C807" s="230"/>
      <c r="D807" s="231" t="s">
        <v>221</v>
      </c>
      <c r="E807" s="232" t="s">
        <v>32</v>
      </c>
      <c r="F807" s="233" t="s">
        <v>921</v>
      </c>
      <c r="G807" s="230"/>
      <c r="H807" s="232" t="s">
        <v>32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221</v>
      </c>
      <c r="AU807" s="239" t="s">
        <v>93</v>
      </c>
      <c r="AV807" s="13" t="s">
        <v>86</v>
      </c>
      <c r="AW807" s="13" t="s">
        <v>39</v>
      </c>
      <c r="AX807" s="13" t="s">
        <v>78</v>
      </c>
      <c r="AY807" s="239" t="s">
        <v>210</v>
      </c>
    </row>
    <row r="808" s="14" customFormat="1">
      <c r="A808" s="14"/>
      <c r="B808" s="240"/>
      <c r="C808" s="241"/>
      <c r="D808" s="231" t="s">
        <v>221</v>
      </c>
      <c r="E808" s="242" t="s">
        <v>32</v>
      </c>
      <c r="F808" s="243" t="s">
        <v>922</v>
      </c>
      <c r="G808" s="241"/>
      <c r="H808" s="244">
        <v>26.332000000000001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0" t="s">
        <v>221</v>
      </c>
      <c r="AU808" s="250" t="s">
        <v>93</v>
      </c>
      <c r="AV808" s="14" t="s">
        <v>88</v>
      </c>
      <c r="AW808" s="14" t="s">
        <v>39</v>
      </c>
      <c r="AX808" s="14" t="s">
        <v>78</v>
      </c>
      <c r="AY808" s="250" t="s">
        <v>210</v>
      </c>
    </row>
    <row r="809" s="14" customFormat="1">
      <c r="A809" s="14"/>
      <c r="B809" s="240"/>
      <c r="C809" s="241"/>
      <c r="D809" s="231" t="s">
        <v>221</v>
      </c>
      <c r="E809" s="242" t="s">
        <v>32</v>
      </c>
      <c r="F809" s="243" t="s">
        <v>923</v>
      </c>
      <c r="G809" s="241"/>
      <c r="H809" s="244">
        <v>-5.4530000000000003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221</v>
      </c>
      <c r="AU809" s="250" t="s">
        <v>93</v>
      </c>
      <c r="AV809" s="14" t="s">
        <v>88</v>
      </c>
      <c r="AW809" s="14" t="s">
        <v>39</v>
      </c>
      <c r="AX809" s="14" t="s">
        <v>78</v>
      </c>
      <c r="AY809" s="250" t="s">
        <v>210</v>
      </c>
    </row>
    <row r="810" s="13" customFormat="1">
      <c r="A810" s="13"/>
      <c r="B810" s="229"/>
      <c r="C810" s="230"/>
      <c r="D810" s="231" t="s">
        <v>221</v>
      </c>
      <c r="E810" s="232" t="s">
        <v>32</v>
      </c>
      <c r="F810" s="233" t="s">
        <v>924</v>
      </c>
      <c r="G810" s="230"/>
      <c r="H810" s="232" t="s">
        <v>32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9" t="s">
        <v>221</v>
      </c>
      <c r="AU810" s="239" t="s">
        <v>93</v>
      </c>
      <c r="AV810" s="13" t="s">
        <v>86</v>
      </c>
      <c r="AW810" s="13" t="s">
        <v>39</v>
      </c>
      <c r="AX810" s="13" t="s">
        <v>78</v>
      </c>
      <c r="AY810" s="239" t="s">
        <v>210</v>
      </c>
    </row>
    <row r="811" s="14" customFormat="1">
      <c r="A811" s="14"/>
      <c r="B811" s="240"/>
      <c r="C811" s="241"/>
      <c r="D811" s="231" t="s">
        <v>221</v>
      </c>
      <c r="E811" s="242" t="s">
        <v>32</v>
      </c>
      <c r="F811" s="243" t="s">
        <v>925</v>
      </c>
      <c r="G811" s="241"/>
      <c r="H811" s="244">
        <v>73.444999999999993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0" t="s">
        <v>221</v>
      </c>
      <c r="AU811" s="250" t="s">
        <v>93</v>
      </c>
      <c r="AV811" s="14" t="s">
        <v>88</v>
      </c>
      <c r="AW811" s="14" t="s">
        <v>39</v>
      </c>
      <c r="AX811" s="14" t="s">
        <v>78</v>
      </c>
      <c r="AY811" s="250" t="s">
        <v>210</v>
      </c>
    </row>
    <row r="812" s="14" customFormat="1">
      <c r="A812" s="14"/>
      <c r="B812" s="240"/>
      <c r="C812" s="241"/>
      <c r="D812" s="231" t="s">
        <v>221</v>
      </c>
      <c r="E812" s="242" t="s">
        <v>32</v>
      </c>
      <c r="F812" s="243" t="s">
        <v>926</v>
      </c>
      <c r="G812" s="241"/>
      <c r="H812" s="244">
        <v>-3.5539999999999998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0" t="s">
        <v>221</v>
      </c>
      <c r="AU812" s="250" t="s">
        <v>93</v>
      </c>
      <c r="AV812" s="14" t="s">
        <v>88</v>
      </c>
      <c r="AW812" s="14" t="s">
        <v>39</v>
      </c>
      <c r="AX812" s="14" t="s">
        <v>78</v>
      </c>
      <c r="AY812" s="250" t="s">
        <v>210</v>
      </c>
    </row>
    <row r="813" s="16" customFormat="1">
      <c r="A813" s="16"/>
      <c r="B813" s="262"/>
      <c r="C813" s="263"/>
      <c r="D813" s="231" t="s">
        <v>221</v>
      </c>
      <c r="E813" s="264" t="s">
        <v>32</v>
      </c>
      <c r="F813" s="265" t="s">
        <v>247</v>
      </c>
      <c r="G813" s="263"/>
      <c r="H813" s="266">
        <v>909.66899999999998</v>
      </c>
      <c r="I813" s="267"/>
      <c r="J813" s="263"/>
      <c r="K813" s="263"/>
      <c r="L813" s="268"/>
      <c r="M813" s="269"/>
      <c r="N813" s="270"/>
      <c r="O813" s="270"/>
      <c r="P813" s="270"/>
      <c r="Q813" s="270"/>
      <c r="R813" s="270"/>
      <c r="S813" s="270"/>
      <c r="T813" s="271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T813" s="272" t="s">
        <v>221</v>
      </c>
      <c r="AU813" s="272" t="s">
        <v>93</v>
      </c>
      <c r="AV813" s="16" t="s">
        <v>93</v>
      </c>
      <c r="AW813" s="16" t="s">
        <v>39</v>
      </c>
      <c r="AX813" s="16" t="s">
        <v>78</v>
      </c>
      <c r="AY813" s="272" t="s">
        <v>210</v>
      </c>
    </row>
    <row r="814" s="13" customFormat="1">
      <c r="A814" s="13"/>
      <c r="B814" s="229"/>
      <c r="C814" s="230"/>
      <c r="D814" s="231" t="s">
        <v>221</v>
      </c>
      <c r="E814" s="232" t="s">
        <v>32</v>
      </c>
      <c r="F814" s="233" t="s">
        <v>927</v>
      </c>
      <c r="G814" s="230"/>
      <c r="H814" s="232" t="s">
        <v>32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9" t="s">
        <v>221</v>
      </c>
      <c r="AU814" s="239" t="s">
        <v>93</v>
      </c>
      <c r="AV814" s="13" t="s">
        <v>86</v>
      </c>
      <c r="AW814" s="13" t="s">
        <v>39</v>
      </c>
      <c r="AX814" s="13" t="s">
        <v>78</v>
      </c>
      <c r="AY814" s="239" t="s">
        <v>210</v>
      </c>
    </row>
    <row r="815" s="14" customFormat="1">
      <c r="A815" s="14"/>
      <c r="B815" s="240"/>
      <c r="C815" s="241"/>
      <c r="D815" s="231" t="s">
        <v>221</v>
      </c>
      <c r="E815" s="242" t="s">
        <v>32</v>
      </c>
      <c r="F815" s="243" t="s">
        <v>928</v>
      </c>
      <c r="G815" s="241"/>
      <c r="H815" s="244">
        <v>12.856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0" t="s">
        <v>221</v>
      </c>
      <c r="AU815" s="250" t="s">
        <v>93</v>
      </c>
      <c r="AV815" s="14" t="s">
        <v>88</v>
      </c>
      <c r="AW815" s="14" t="s">
        <v>39</v>
      </c>
      <c r="AX815" s="14" t="s">
        <v>78</v>
      </c>
      <c r="AY815" s="250" t="s">
        <v>210</v>
      </c>
    </row>
    <row r="816" s="14" customFormat="1">
      <c r="A816" s="14"/>
      <c r="B816" s="240"/>
      <c r="C816" s="241"/>
      <c r="D816" s="231" t="s">
        <v>221</v>
      </c>
      <c r="E816" s="242" t="s">
        <v>32</v>
      </c>
      <c r="F816" s="243" t="s">
        <v>929</v>
      </c>
      <c r="G816" s="241"/>
      <c r="H816" s="244">
        <v>15.095000000000001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221</v>
      </c>
      <c r="AU816" s="250" t="s">
        <v>93</v>
      </c>
      <c r="AV816" s="14" t="s">
        <v>88</v>
      </c>
      <c r="AW816" s="14" t="s">
        <v>39</v>
      </c>
      <c r="AX816" s="14" t="s">
        <v>78</v>
      </c>
      <c r="AY816" s="250" t="s">
        <v>210</v>
      </c>
    </row>
    <row r="817" s="16" customFormat="1">
      <c r="A817" s="16"/>
      <c r="B817" s="262"/>
      <c r="C817" s="263"/>
      <c r="D817" s="231" t="s">
        <v>221</v>
      </c>
      <c r="E817" s="264" t="s">
        <v>32</v>
      </c>
      <c r="F817" s="265" t="s">
        <v>247</v>
      </c>
      <c r="G817" s="263"/>
      <c r="H817" s="266">
        <v>27.951000000000001</v>
      </c>
      <c r="I817" s="267"/>
      <c r="J817" s="263"/>
      <c r="K817" s="263"/>
      <c r="L817" s="268"/>
      <c r="M817" s="269"/>
      <c r="N817" s="270"/>
      <c r="O817" s="270"/>
      <c r="P817" s="270"/>
      <c r="Q817" s="270"/>
      <c r="R817" s="270"/>
      <c r="S817" s="270"/>
      <c r="T817" s="271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72" t="s">
        <v>221</v>
      </c>
      <c r="AU817" s="272" t="s">
        <v>93</v>
      </c>
      <c r="AV817" s="16" t="s">
        <v>93</v>
      </c>
      <c r="AW817" s="16" t="s">
        <v>39</v>
      </c>
      <c r="AX817" s="16" t="s">
        <v>78</v>
      </c>
      <c r="AY817" s="272" t="s">
        <v>210</v>
      </c>
    </row>
    <row r="818" s="15" customFormat="1">
      <c r="A818" s="15"/>
      <c r="B818" s="251"/>
      <c r="C818" s="252"/>
      <c r="D818" s="231" t="s">
        <v>221</v>
      </c>
      <c r="E818" s="253" t="s">
        <v>32</v>
      </c>
      <c r="F818" s="254" t="s">
        <v>224</v>
      </c>
      <c r="G818" s="252"/>
      <c r="H818" s="255">
        <v>986.98500000000001</v>
      </c>
      <c r="I818" s="256"/>
      <c r="J818" s="252"/>
      <c r="K818" s="252"/>
      <c r="L818" s="257"/>
      <c r="M818" s="258"/>
      <c r="N818" s="259"/>
      <c r="O818" s="259"/>
      <c r="P818" s="259"/>
      <c r="Q818" s="259"/>
      <c r="R818" s="259"/>
      <c r="S818" s="259"/>
      <c r="T818" s="260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1" t="s">
        <v>221</v>
      </c>
      <c r="AU818" s="261" t="s">
        <v>93</v>
      </c>
      <c r="AV818" s="15" t="s">
        <v>96</v>
      </c>
      <c r="AW818" s="15" t="s">
        <v>39</v>
      </c>
      <c r="AX818" s="15" t="s">
        <v>86</v>
      </c>
      <c r="AY818" s="261" t="s">
        <v>210</v>
      </c>
    </row>
    <row r="819" s="2" customFormat="1" ht="21.75" customHeight="1">
      <c r="A819" s="42"/>
      <c r="B819" s="43"/>
      <c r="C819" s="211" t="s">
        <v>930</v>
      </c>
      <c r="D819" s="211" t="s">
        <v>213</v>
      </c>
      <c r="E819" s="212" t="s">
        <v>931</v>
      </c>
      <c r="F819" s="213" t="s">
        <v>932</v>
      </c>
      <c r="G819" s="214" t="s">
        <v>112</v>
      </c>
      <c r="H819" s="215">
        <v>986.98500000000001</v>
      </c>
      <c r="I819" s="216"/>
      <c r="J819" s="217">
        <f>ROUND(I819*H819,2)</f>
        <v>0</v>
      </c>
      <c r="K819" s="213" t="s">
        <v>217</v>
      </c>
      <c r="L819" s="48"/>
      <c r="M819" s="218" t="s">
        <v>32</v>
      </c>
      <c r="N819" s="219" t="s">
        <v>49</v>
      </c>
      <c r="O819" s="88"/>
      <c r="P819" s="220">
        <f>O819*H819</f>
        <v>0</v>
      </c>
      <c r="Q819" s="220">
        <v>0.0073499999999999998</v>
      </c>
      <c r="R819" s="220">
        <f>Q819*H819</f>
        <v>7.2543397499999998</v>
      </c>
      <c r="S819" s="220">
        <v>0</v>
      </c>
      <c r="T819" s="221">
        <f>S819*H819</f>
        <v>0</v>
      </c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R819" s="222" t="s">
        <v>96</v>
      </c>
      <c r="AT819" s="222" t="s">
        <v>213</v>
      </c>
      <c r="AU819" s="222" t="s">
        <v>93</v>
      </c>
      <c r="AY819" s="20" t="s">
        <v>210</v>
      </c>
      <c r="BE819" s="223">
        <f>IF(N819="základní",J819,0)</f>
        <v>0</v>
      </c>
      <c r="BF819" s="223">
        <f>IF(N819="snížená",J819,0)</f>
        <v>0</v>
      </c>
      <c r="BG819" s="223">
        <f>IF(N819="zákl. přenesená",J819,0)</f>
        <v>0</v>
      </c>
      <c r="BH819" s="223">
        <f>IF(N819="sníž. přenesená",J819,0)</f>
        <v>0</v>
      </c>
      <c r="BI819" s="223">
        <f>IF(N819="nulová",J819,0)</f>
        <v>0</v>
      </c>
      <c r="BJ819" s="20" t="s">
        <v>86</v>
      </c>
      <c r="BK819" s="223">
        <f>ROUND(I819*H819,2)</f>
        <v>0</v>
      </c>
      <c r="BL819" s="20" t="s">
        <v>96</v>
      </c>
      <c r="BM819" s="222" t="s">
        <v>933</v>
      </c>
    </row>
    <row r="820" s="2" customFormat="1">
      <c r="A820" s="42"/>
      <c r="B820" s="43"/>
      <c r="C820" s="44"/>
      <c r="D820" s="224" t="s">
        <v>219</v>
      </c>
      <c r="E820" s="44"/>
      <c r="F820" s="225" t="s">
        <v>934</v>
      </c>
      <c r="G820" s="44"/>
      <c r="H820" s="44"/>
      <c r="I820" s="226"/>
      <c r="J820" s="44"/>
      <c r="K820" s="44"/>
      <c r="L820" s="48"/>
      <c r="M820" s="227"/>
      <c r="N820" s="228"/>
      <c r="O820" s="88"/>
      <c r="P820" s="88"/>
      <c r="Q820" s="88"/>
      <c r="R820" s="88"/>
      <c r="S820" s="88"/>
      <c r="T820" s="89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T820" s="20" t="s">
        <v>219</v>
      </c>
      <c r="AU820" s="20" t="s">
        <v>93</v>
      </c>
    </row>
    <row r="821" s="13" customFormat="1">
      <c r="A821" s="13"/>
      <c r="B821" s="229"/>
      <c r="C821" s="230"/>
      <c r="D821" s="231" t="s">
        <v>221</v>
      </c>
      <c r="E821" s="232" t="s">
        <v>32</v>
      </c>
      <c r="F821" s="233" t="s">
        <v>838</v>
      </c>
      <c r="G821" s="230"/>
      <c r="H821" s="232" t="s">
        <v>32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9" t="s">
        <v>221</v>
      </c>
      <c r="AU821" s="239" t="s">
        <v>93</v>
      </c>
      <c r="AV821" s="13" t="s">
        <v>86</v>
      </c>
      <c r="AW821" s="13" t="s">
        <v>39</v>
      </c>
      <c r="AX821" s="13" t="s">
        <v>78</v>
      </c>
      <c r="AY821" s="239" t="s">
        <v>210</v>
      </c>
    </row>
    <row r="822" s="14" customFormat="1">
      <c r="A822" s="14"/>
      <c r="B822" s="240"/>
      <c r="C822" s="241"/>
      <c r="D822" s="231" t="s">
        <v>221</v>
      </c>
      <c r="E822" s="242" t="s">
        <v>32</v>
      </c>
      <c r="F822" s="243" t="s">
        <v>839</v>
      </c>
      <c r="G822" s="241"/>
      <c r="H822" s="244">
        <v>7.9260000000000002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0" t="s">
        <v>221</v>
      </c>
      <c r="AU822" s="250" t="s">
        <v>93</v>
      </c>
      <c r="AV822" s="14" t="s">
        <v>88</v>
      </c>
      <c r="AW822" s="14" t="s">
        <v>39</v>
      </c>
      <c r="AX822" s="14" t="s">
        <v>78</v>
      </c>
      <c r="AY822" s="250" t="s">
        <v>210</v>
      </c>
    </row>
    <row r="823" s="14" customFormat="1">
      <c r="A823" s="14"/>
      <c r="B823" s="240"/>
      <c r="C823" s="241"/>
      <c r="D823" s="231" t="s">
        <v>221</v>
      </c>
      <c r="E823" s="242" t="s">
        <v>32</v>
      </c>
      <c r="F823" s="243" t="s">
        <v>840</v>
      </c>
      <c r="G823" s="241"/>
      <c r="H823" s="244">
        <v>4.3070000000000004</v>
      </c>
      <c r="I823" s="245"/>
      <c r="J823" s="241"/>
      <c r="K823" s="241"/>
      <c r="L823" s="246"/>
      <c r="M823" s="247"/>
      <c r="N823" s="248"/>
      <c r="O823" s="248"/>
      <c r="P823" s="248"/>
      <c r="Q823" s="248"/>
      <c r="R823" s="248"/>
      <c r="S823" s="248"/>
      <c r="T823" s="24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0" t="s">
        <v>221</v>
      </c>
      <c r="AU823" s="250" t="s">
        <v>93</v>
      </c>
      <c r="AV823" s="14" t="s">
        <v>88</v>
      </c>
      <c r="AW823" s="14" t="s">
        <v>39</v>
      </c>
      <c r="AX823" s="14" t="s">
        <v>78</v>
      </c>
      <c r="AY823" s="250" t="s">
        <v>210</v>
      </c>
    </row>
    <row r="824" s="14" customFormat="1">
      <c r="A824" s="14"/>
      <c r="B824" s="240"/>
      <c r="C824" s="241"/>
      <c r="D824" s="231" t="s">
        <v>221</v>
      </c>
      <c r="E824" s="242" t="s">
        <v>32</v>
      </c>
      <c r="F824" s="243" t="s">
        <v>841</v>
      </c>
      <c r="G824" s="241"/>
      <c r="H824" s="244">
        <v>11.300000000000001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0" t="s">
        <v>221</v>
      </c>
      <c r="AU824" s="250" t="s">
        <v>93</v>
      </c>
      <c r="AV824" s="14" t="s">
        <v>88</v>
      </c>
      <c r="AW824" s="14" t="s">
        <v>39</v>
      </c>
      <c r="AX824" s="14" t="s">
        <v>78</v>
      </c>
      <c r="AY824" s="250" t="s">
        <v>210</v>
      </c>
    </row>
    <row r="825" s="14" customFormat="1">
      <c r="A825" s="14"/>
      <c r="B825" s="240"/>
      <c r="C825" s="241"/>
      <c r="D825" s="231" t="s">
        <v>221</v>
      </c>
      <c r="E825" s="242" t="s">
        <v>32</v>
      </c>
      <c r="F825" s="243" t="s">
        <v>842</v>
      </c>
      <c r="G825" s="241"/>
      <c r="H825" s="244">
        <v>1.8360000000000001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221</v>
      </c>
      <c r="AU825" s="250" t="s">
        <v>93</v>
      </c>
      <c r="AV825" s="14" t="s">
        <v>88</v>
      </c>
      <c r="AW825" s="14" t="s">
        <v>39</v>
      </c>
      <c r="AX825" s="14" t="s">
        <v>78</v>
      </c>
      <c r="AY825" s="250" t="s">
        <v>210</v>
      </c>
    </row>
    <row r="826" s="14" customFormat="1">
      <c r="A826" s="14"/>
      <c r="B826" s="240"/>
      <c r="C826" s="241"/>
      <c r="D826" s="231" t="s">
        <v>221</v>
      </c>
      <c r="E826" s="242" t="s">
        <v>32</v>
      </c>
      <c r="F826" s="243" t="s">
        <v>843</v>
      </c>
      <c r="G826" s="241"/>
      <c r="H826" s="244">
        <v>1.9199999999999999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0" t="s">
        <v>221</v>
      </c>
      <c r="AU826" s="250" t="s">
        <v>93</v>
      </c>
      <c r="AV826" s="14" t="s">
        <v>88</v>
      </c>
      <c r="AW826" s="14" t="s">
        <v>39</v>
      </c>
      <c r="AX826" s="14" t="s">
        <v>78</v>
      </c>
      <c r="AY826" s="250" t="s">
        <v>210</v>
      </c>
    </row>
    <row r="827" s="13" customFormat="1">
      <c r="A827" s="13"/>
      <c r="B827" s="229"/>
      <c r="C827" s="230"/>
      <c r="D827" s="231" t="s">
        <v>221</v>
      </c>
      <c r="E827" s="232" t="s">
        <v>32</v>
      </c>
      <c r="F827" s="233" t="s">
        <v>844</v>
      </c>
      <c r="G827" s="230"/>
      <c r="H827" s="232" t="s">
        <v>32</v>
      </c>
      <c r="I827" s="234"/>
      <c r="J827" s="230"/>
      <c r="K827" s="230"/>
      <c r="L827" s="235"/>
      <c r="M827" s="236"/>
      <c r="N827" s="237"/>
      <c r="O827" s="237"/>
      <c r="P827" s="237"/>
      <c r="Q827" s="237"/>
      <c r="R827" s="237"/>
      <c r="S827" s="237"/>
      <c r="T827" s="23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9" t="s">
        <v>221</v>
      </c>
      <c r="AU827" s="239" t="s">
        <v>93</v>
      </c>
      <c r="AV827" s="13" t="s">
        <v>86</v>
      </c>
      <c r="AW827" s="13" t="s">
        <v>39</v>
      </c>
      <c r="AX827" s="13" t="s">
        <v>78</v>
      </c>
      <c r="AY827" s="239" t="s">
        <v>210</v>
      </c>
    </row>
    <row r="828" s="14" customFormat="1">
      <c r="A828" s="14"/>
      <c r="B828" s="240"/>
      <c r="C828" s="241"/>
      <c r="D828" s="231" t="s">
        <v>221</v>
      </c>
      <c r="E828" s="242" t="s">
        <v>32</v>
      </c>
      <c r="F828" s="243" t="s">
        <v>845</v>
      </c>
      <c r="G828" s="241"/>
      <c r="H828" s="244">
        <v>4.274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0" t="s">
        <v>221</v>
      </c>
      <c r="AU828" s="250" t="s">
        <v>93</v>
      </c>
      <c r="AV828" s="14" t="s">
        <v>88</v>
      </c>
      <c r="AW828" s="14" t="s">
        <v>39</v>
      </c>
      <c r="AX828" s="14" t="s">
        <v>78</v>
      </c>
      <c r="AY828" s="250" t="s">
        <v>210</v>
      </c>
    </row>
    <row r="829" s="13" customFormat="1">
      <c r="A829" s="13"/>
      <c r="B829" s="229"/>
      <c r="C829" s="230"/>
      <c r="D829" s="231" t="s">
        <v>221</v>
      </c>
      <c r="E829" s="232" t="s">
        <v>32</v>
      </c>
      <c r="F829" s="233" t="s">
        <v>846</v>
      </c>
      <c r="G829" s="230"/>
      <c r="H829" s="232" t="s">
        <v>32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9" t="s">
        <v>221</v>
      </c>
      <c r="AU829" s="239" t="s">
        <v>93</v>
      </c>
      <c r="AV829" s="13" t="s">
        <v>86</v>
      </c>
      <c r="AW829" s="13" t="s">
        <v>39</v>
      </c>
      <c r="AX829" s="13" t="s">
        <v>78</v>
      </c>
      <c r="AY829" s="239" t="s">
        <v>210</v>
      </c>
    </row>
    <row r="830" s="14" customFormat="1">
      <c r="A830" s="14"/>
      <c r="B830" s="240"/>
      <c r="C830" s="241"/>
      <c r="D830" s="231" t="s">
        <v>221</v>
      </c>
      <c r="E830" s="242" t="s">
        <v>32</v>
      </c>
      <c r="F830" s="243" t="s">
        <v>847</v>
      </c>
      <c r="G830" s="241"/>
      <c r="H830" s="244">
        <v>3.46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0" t="s">
        <v>221</v>
      </c>
      <c r="AU830" s="250" t="s">
        <v>93</v>
      </c>
      <c r="AV830" s="14" t="s">
        <v>88</v>
      </c>
      <c r="AW830" s="14" t="s">
        <v>39</v>
      </c>
      <c r="AX830" s="14" t="s">
        <v>78</v>
      </c>
      <c r="AY830" s="250" t="s">
        <v>210</v>
      </c>
    </row>
    <row r="831" s="13" customFormat="1">
      <c r="A831" s="13"/>
      <c r="B831" s="229"/>
      <c r="C831" s="230"/>
      <c r="D831" s="231" t="s">
        <v>221</v>
      </c>
      <c r="E831" s="232" t="s">
        <v>32</v>
      </c>
      <c r="F831" s="233" t="s">
        <v>848</v>
      </c>
      <c r="G831" s="230"/>
      <c r="H831" s="232" t="s">
        <v>32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9" t="s">
        <v>221</v>
      </c>
      <c r="AU831" s="239" t="s">
        <v>93</v>
      </c>
      <c r="AV831" s="13" t="s">
        <v>86</v>
      </c>
      <c r="AW831" s="13" t="s">
        <v>39</v>
      </c>
      <c r="AX831" s="13" t="s">
        <v>78</v>
      </c>
      <c r="AY831" s="239" t="s">
        <v>210</v>
      </c>
    </row>
    <row r="832" s="14" customFormat="1">
      <c r="A832" s="14"/>
      <c r="B832" s="240"/>
      <c r="C832" s="241"/>
      <c r="D832" s="231" t="s">
        <v>221</v>
      </c>
      <c r="E832" s="242" t="s">
        <v>32</v>
      </c>
      <c r="F832" s="243" t="s">
        <v>849</v>
      </c>
      <c r="G832" s="241"/>
      <c r="H832" s="244">
        <v>3.0529999999999999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0" t="s">
        <v>221</v>
      </c>
      <c r="AU832" s="250" t="s">
        <v>93</v>
      </c>
      <c r="AV832" s="14" t="s">
        <v>88</v>
      </c>
      <c r="AW832" s="14" t="s">
        <v>39</v>
      </c>
      <c r="AX832" s="14" t="s">
        <v>78</v>
      </c>
      <c r="AY832" s="250" t="s">
        <v>210</v>
      </c>
    </row>
    <row r="833" s="13" customFormat="1">
      <c r="A833" s="13"/>
      <c r="B833" s="229"/>
      <c r="C833" s="230"/>
      <c r="D833" s="231" t="s">
        <v>221</v>
      </c>
      <c r="E833" s="232" t="s">
        <v>32</v>
      </c>
      <c r="F833" s="233" t="s">
        <v>850</v>
      </c>
      <c r="G833" s="230"/>
      <c r="H833" s="232" t="s">
        <v>32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221</v>
      </c>
      <c r="AU833" s="239" t="s">
        <v>93</v>
      </c>
      <c r="AV833" s="13" t="s">
        <v>86</v>
      </c>
      <c r="AW833" s="13" t="s">
        <v>39</v>
      </c>
      <c r="AX833" s="13" t="s">
        <v>78</v>
      </c>
      <c r="AY833" s="239" t="s">
        <v>210</v>
      </c>
    </row>
    <row r="834" s="14" customFormat="1">
      <c r="A834" s="14"/>
      <c r="B834" s="240"/>
      <c r="C834" s="241"/>
      <c r="D834" s="231" t="s">
        <v>221</v>
      </c>
      <c r="E834" s="242" t="s">
        <v>32</v>
      </c>
      <c r="F834" s="243" t="s">
        <v>851</v>
      </c>
      <c r="G834" s="241"/>
      <c r="H834" s="244">
        <v>4.1180000000000003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0" t="s">
        <v>221</v>
      </c>
      <c r="AU834" s="250" t="s">
        <v>93</v>
      </c>
      <c r="AV834" s="14" t="s">
        <v>88</v>
      </c>
      <c r="AW834" s="14" t="s">
        <v>39</v>
      </c>
      <c r="AX834" s="14" t="s">
        <v>78</v>
      </c>
      <c r="AY834" s="250" t="s">
        <v>210</v>
      </c>
    </row>
    <row r="835" s="13" customFormat="1">
      <c r="A835" s="13"/>
      <c r="B835" s="229"/>
      <c r="C835" s="230"/>
      <c r="D835" s="231" t="s">
        <v>221</v>
      </c>
      <c r="E835" s="232" t="s">
        <v>32</v>
      </c>
      <c r="F835" s="233" t="s">
        <v>852</v>
      </c>
      <c r="G835" s="230"/>
      <c r="H835" s="232" t="s">
        <v>32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221</v>
      </c>
      <c r="AU835" s="239" t="s">
        <v>93</v>
      </c>
      <c r="AV835" s="13" t="s">
        <v>86</v>
      </c>
      <c r="AW835" s="13" t="s">
        <v>39</v>
      </c>
      <c r="AX835" s="13" t="s">
        <v>78</v>
      </c>
      <c r="AY835" s="239" t="s">
        <v>210</v>
      </c>
    </row>
    <row r="836" s="14" customFormat="1">
      <c r="A836" s="14"/>
      <c r="B836" s="240"/>
      <c r="C836" s="241"/>
      <c r="D836" s="231" t="s">
        <v>221</v>
      </c>
      <c r="E836" s="242" t="s">
        <v>32</v>
      </c>
      <c r="F836" s="243" t="s">
        <v>853</v>
      </c>
      <c r="G836" s="241"/>
      <c r="H836" s="244">
        <v>4.7549999999999999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0" t="s">
        <v>221</v>
      </c>
      <c r="AU836" s="250" t="s">
        <v>93</v>
      </c>
      <c r="AV836" s="14" t="s">
        <v>88</v>
      </c>
      <c r="AW836" s="14" t="s">
        <v>39</v>
      </c>
      <c r="AX836" s="14" t="s">
        <v>78</v>
      </c>
      <c r="AY836" s="250" t="s">
        <v>210</v>
      </c>
    </row>
    <row r="837" s="13" customFormat="1">
      <c r="A837" s="13"/>
      <c r="B837" s="229"/>
      <c r="C837" s="230"/>
      <c r="D837" s="231" t="s">
        <v>221</v>
      </c>
      <c r="E837" s="232" t="s">
        <v>32</v>
      </c>
      <c r="F837" s="233" t="s">
        <v>854</v>
      </c>
      <c r="G837" s="230"/>
      <c r="H837" s="232" t="s">
        <v>32</v>
      </c>
      <c r="I837" s="234"/>
      <c r="J837" s="230"/>
      <c r="K837" s="230"/>
      <c r="L837" s="235"/>
      <c r="M837" s="236"/>
      <c r="N837" s="237"/>
      <c r="O837" s="237"/>
      <c r="P837" s="237"/>
      <c r="Q837" s="237"/>
      <c r="R837" s="237"/>
      <c r="S837" s="237"/>
      <c r="T837" s="23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9" t="s">
        <v>221</v>
      </c>
      <c r="AU837" s="239" t="s">
        <v>93</v>
      </c>
      <c r="AV837" s="13" t="s">
        <v>86</v>
      </c>
      <c r="AW837" s="13" t="s">
        <v>39</v>
      </c>
      <c r="AX837" s="13" t="s">
        <v>78</v>
      </c>
      <c r="AY837" s="239" t="s">
        <v>210</v>
      </c>
    </row>
    <row r="838" s="14" customFormat="1">
      <c r="A838" s="14"/>
      <c r="B838" s="240"/>
      <c r="C838" s="241"/>
      <c r="D838" s="231" t="s">
        <v>221</v>
      </c>
      <c r="E838" s="242" t="s">
        <v>32</v>
      </c>
      <c r="F838" s="243" t="s">
        <v>855</v>
      </c>
      <c r="G838" s="241"/>
      <c r="H838" s="244">
        <v>2.4159999999999999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0" t="s">
        <v>221</v>
      </c>
      <c r="AU838" s="250" t="s">
        <v>93</v>
      </c>
      <c r="AV838" s="14" t="s">
        <v>88</v>
      </c>
      <c r="AW838" s="14" t="s">
        <v>39</v>
      </c>
      <c r="AX838" s="14" t="s">
        <v>78</v>
      </c>
      <c r="AY838" s="250" t="s">
        <v>210</v>
      </c>
    </row>
    <row r="839" s="16" customFormat="1">
      <c r="A839" s="16"/>
      <c r="B839" s="262"/>
      <c r="C839" s="263"/>
      <c r="D839" s="231" t="s">
        <v>221</v>
      </c>
      <c r="E839" s="264" t="s">
        <v>32</v>
      </c>
      <c r="F839" s="265" t="s">
        <v>247</v>
      </c>
      <c r="G839" s="263"/>
      <c r="H839" s="266">
        <v>49.365000000000002</v>
      </c>
      <c r="I839" s="267"/>
      <c r="J839" s="263"/>
      <c r="K839" s="263"/>
      <c r="L839" s="268"/>
      <c r="M839" s="269"/>
      <c r="N839" s="270"/>
      <c r="O839" s="270"/>
      <c r="P839" s="270"/>
      <c r="Q839" s="270"/>
      <c r="R839" s="270"/>
      <c r="S839" s="270"/>
      <c r="T839" s="271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72" t="s">
        <v>221</v>
      </c>
      <c r="AU839" s="272" t="s">
        <v>93</v>
      </c>
      <c r="AV839" s="16" t="s">
        <v>93</v>
      </c>
      <c r="AW839" s="16" t="s">
        <v>39</v>
      </c>
      <c r="AX839" s="16" t="s">
        <v>78</v>
      </c>
      <c r="AY839" s="272" t="s">
        <v>210</v>
      </c>
    </row>
    <row r="840" s="13" customFormat="1">
      <c r="A840" s="13"/>
      <c r="B840" s="229"/>
      <c r="C840" s="230"/>
      <c r="D840" s="231" t="s">
        <v>221</v>
      </c>
      <c r="E840" s="232" t="s">
        <v>32</v>
      </c>
      <c r="F840" s="233" t="s">
        <v>677</v>
      </c>
      <c r="G840" s="230"/>
      <c r="H840" s="232" t="s">
        <v>32</v>
      </c>
      <c r="I840" s="234"/>
      <c r="J840" s="230"/>
      <c r="K840" s="230"/>
      <c r="L840" s="235"/>
      <c r="M840" s="236"/>
      <c r="N840" s="237"/>
      <c r="O840" s="237"/>
      <c r="P840" s="237"/>
      <c r="Q840" s="237"/>
      <c r="R840" s="237"/>
      <c r="S840" s="237"/>
      <c r="T840" s="23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9" t="s">
        <v>221</v>
      </c>
      <c r="AU840" s="239" t="s">
        <v>93</v>
      </c>
      <c r="AV840" s="13" t="s">
        <v>86</v>
      </c>
      <c r="AW840" s="13" t="s">
        <v>39</v>
      </c>
      <c r="AX840" s="13" t="s">
        <v>78</v>
      </c>
      <c r="AY840" s="239" t="s">
        <v>210</v>
      </c>
    </row>
    <row r="841" s="14" customFormat="1">
      <c r="A841" s="14"/>
      <c r="B841" s="240"/>
      <c r="C841" s="241"/>
      <c r="D841" s="231" t="s">
        <v>221</v>
      </c>
      <c r="E841" s="242" t="s">
        <v>32</v>
      </c>
      <c r="F841" s="243" t="s">
        <v>856</v>
      </c>
      <c r="G841" s="241"/>
      <c r="H841" s="244">
        <v>7.4710000000000001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0" t="s">
        <v>221</v>
      </c>
      <c r="AU841" s="250" t="s">
        <v>93</v>
      </c>
      <c r="AV841" s="14" t="s">
        <v>88</v>
      </c>
      <c r="AW841" s="14" t="s">
        <v>39</v>
      </c>
      <c r="AX841" s="14" t="s">
        <v>78</v>
      </c>
      <c r="AY841" s="250" t="s">
        <v>210</v>
      </c>
    </row>
    <row r="842" s="14" customFormat="1">
      <c r="A842" s="14"/>
      <c r="B842" s="240"/>
      <c r="C842" s="241"/>
      <c r="D842" s="231" t="s">
        <v>221</v>
      </c>
      <c r="E842" s="242" t="s">
        <v>32</v>
      </c>
      <c r="F842" s="243" t="s">
        <v>857</v>
      </c>
      <c r="G842" s="241"/>
      <c r="H842" s="244">
        <v>26.712</v>
      </c>
      <c r="I842" s="245"/>
      <c r="J842" s="241"/>
      <c r="K842" s="241"/>
      <c r="L842" s="246"/>
      <c r="M842" s="247"/>
      <c r="N842" s="248"/>
      <c r="O842" s="248"/>
      <c r="P842" s="248"/>
      <c r="Q842" s="248"/>
      <c r="R842" s="248"/>
      <c r="S842" s="248"/>
      <c r="T842" s="24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0" t="s">
        <v>221</v>
      </c>
      <c r="AU842" s="250" t="s">
        <v>93</v>
      </c>
      <c r="AV842" s="14" t="s">
        <v>88</v>
      </c>
      <c r="AW842" s="14" t="s">
        <v>39</v>
      </c>
      <c r="AX842" s="14" t="s">
        <v>78</v>
      </c>
      <c r="AY842" s="250" t="s">
        <v>210</v>
      </c>
    </row>
    <row r="843" s="14" customFormat="1">
      <c r="A843" s="14"/>
      <c r="B843" s="240"/>
      <c r="C843" s="241"/>
      <c r="D843" s="231" t="s">
        <v>221</v>
      </c>
      <c r="E843" s="242" t="s">
        <v>32</v>
      </c>
      <c r="F843" s="243" t="s">
        <v>858</v>
      </c>
      <c r="G843" s="241"/>
      <c r="H843" s="244">
        <v>32.201999999999998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0" t="s">
        <v>221</v>
      </c>
      <c r="AU843" s="250" t="s">
        <v>93</v>
      </c>
      <c r="AV843" s="14" t="s">
        <v>88</v>
      </c>
      <c r="AW843" s="14" t="s">
        <v>39</v>
      </c>
      <c r="AX843" s="14" t="s">
        <v>78</v>
      </c>
      <c r="AY843" s="250" t="s">
        <v>210</v>
      </c>
    </row>
    <row r="844" s="14" customFormat="1">
      <c r="A844" s="14"/>
      <c r="B844" s="240"/>
      <c r="C844" s="241"/>
      <c r="D844" s="231" t="s">
        <v>221</v>
      </c>
      <c r="E844" s="242" t="s">
        <v>32</v>
      </c>
      <c r="F844" s="243" t="s">
        <v>859</v>
      </c>
      <c r="G844" s="241"/>
      <c r="H844" s="244">
        <v>1.5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0" t="s">
        <v>221</v>
      </c>
      <c r="AU844" s="250" t="s">
        <v>93</v>
      </c>
      <c r="AV844" s="14" t="s">
        <v>88</v>
      </c>
      <c r="AW844" s="14" t="s">
        <v>39</v>
      </c>
      <c r="AX844" s="14" t="s">
        <v>78</v>
      </c>
      <c r="AY844" s="250" t="s">
        <v>210</v>
      </c>
    </row>
    <row r="845" s="14" customFormat="1">
      <c r="A845" s="14"/>
      <c r="B845" s="240"/>
      <c r="C845" s="241"/>
      <c r="D845" s="231" t="s">
        <v>221</v>
      </c>
      <c r="E845" s="242" t="s">
        <v>32</v>
      </c>
      <c r="F845" s="243" t="s">
        <v>860</v>
      </c>
      <c r="G845" s="241"/>
      <c r="H845" s="244">
        <v>2.8580000000000001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0" t="s">
        <v>221</v>
      </c>
      <c r="AU845" s="250" t="s">
        <v>93</v>
      </c>
      <c r="AV845" s="14" t="s">
        <v>88</v>
      </c>
      <c r="AW845" s="14" t="s">
        <v>39</v>
      </c>
      <c r="AX845" s="14" t="s">
        <v>78</v>
      </c>
      <c r="AY845" s="250" t="s">
        <v>210</v>
      </c>
    </row>
    <row r="846" s="14" customFormat="1">
      <c r="A846" s="14"/>
      <c r="B846" s="240"/>
      <c r="C846" s="241"/>
      <c r="D846" s="231" t="s">
        <v>221</v>
      </c>
      <c r="E846" s="242" t="s">
        <v>32</v>
      </c>
      <c r="F846" s="243" t="s">
        <v>861</v>
      </c>
      <c r="G846" s="241"/>
      <c r="H846" s="244">
        <v>1.958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221</v>
      </c>
      <c r="AU846" s="250" t="s">
        <v>93</v>
      </c>
      <c r="AV846" s="14" t="s">
        <v>88</v>
      </c>
      <c r="AW846" s="14" t="s">
        <v>39</v>
      </c>
      <c r="AX846" s="14" t="s">
        <v>78</v>
      </c>
      <c r="AY846" s="250" t="s">
        <v>210</v>
      </c>
    </row>
    <row r="847" s="14" customFormat="1">
      <c r="A847" s="14"/>
      <c r="B847" s="240"/>
      <c r="C847" s="241"/>
      <c r="D847" s="231" t="s">
        <v>221</v>
      </c>
      <c r="E847" s="242" t="s">
        <v>32</v>
      </c>
      <c r="F847" s="243" t="s">
        <v>862</v>
      </c>
      <c r="G847" s="241"/>
      <c r="H847" s="244">
        <v>-5.6559999999999997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0" t="s">
        <v>221</v>
      </c>
      <c r="AU847" s="250" t="s">
        <v>93</v>
      </c>
      <c r="AV847" s="14" t="s">
        <v>88</v>
      </c>
      <c r="AW847" s="14" t="s">
        <v>39</v>
      </c>
      <c r="AX847" s="14" t="s">
        <v>78</v>
      </c>
      <c r="AY847" s="250" t="s">
        <v>210</v>
      </c>
    </row>
    <row r="848" s="13" customFormat="1">
      <c r="A848" s="13"/>
      <c r="B848" s="229"/>
      <c r="C848" s="230"/>
      <c r="D848" s="231" t="s">
        <v>221</v>
      </c>
      <c r="E848" s="232" t="s">
        <v>32</v>
      </c>
      <c r="F848" s="233" t="s">
        <v>654</v>
      </c>
      <c r="G848" s="230"/>
      <c r="H848" s="232" t="s">
        <v>32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9" t="s">
        <v>221</v>
      </c>
      <c r="AU848" s="239" t="s">
        <v>93</v>
      </c>
      <c r="AV848" s="13" t="s">
        <v>86</v>
      </c>
      <c r="AW848" s="13" t="s">
        <v>39</v>
      </c>
      <c r="AX848" s="13" t="s">
        <v>78</v>
      </c>
      <c r="AY848" s="239" t="s">
        <v>210</v>
      </c>
    </row>
    <row r="849" s="14" customFormat="1">
      <c r="A849" s="14"/>
      <c r="B849" s="240"/>
      <c r="C849" s="241"/>
      <c r="D849" s="231" t="s">
        <v>221</v>
      </c>
      <c r="E849" s="242" t="s">
        <v>32</v>
      </c>
      <c r="F849" s="243" t="s">
        <v>863</v>
      </c>
      <c r="G849" s="241"/>
      <c r="H849" s="244">
        <v>29.567</v>
      </c>
      <c r="I849" s="245"/>
      <c r="J849" s="241"/>
      <c r="K849" s="241"/>
      <c r="L849" s="246"/>
      <c r="M849" s="247"/>
      <c r="N849" s="248"/>
      <c r="O849" s="248"/>
      <c r="P849" s="248"/>
      <c r="Q849" s="248"/>
      <c r="R849" s="248"/>
      <c r="S849" s="248"/>
      <c r="T849" s="24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0" t="s">
        <v>221</v>
      </c>
      <c r="AU849" s="250" t="s">
        <v>93</v>
      </c>
      <c r="AV849" s="14" t="s">
        <v>88</v>
      </c>
      <c r="AW849" s="14" t="s">
        <v>39</v>
      </c>
      <c r="AX849" s="14" t="s">
        <v>78</v>
      </c>
      <c r="AY849" s="250" t="s">
        <v>210</v>
      </c>
    </row>
    <row r="850" s="14" customFormat="1">
      <c r="A850" s="14"/>
      <c r="B850" s="240"/>
      <c r="C850" s="241"/>
      <c r="D850" s="231" t="s">
        <v>221</v>
      </c>
      <c r="E850" s="242" t="s">
        <v>32</v>
      </c>
      <c r="F850" s="243" t="s">
        <v>864</v>
      </c>
      <c r="G850" s="241"/>
      <c r="H850" s="244">
        <v>27.986000000000001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221</v>
      </c>
      <c r="AU850" s="250" t="s">
        <v>93</v>
      </c>
      <c r="AV850" s="14" t="s">
        <v>88</v>
      </c>
      <c r="AW850" s="14" t="s">
        <v>39</v>
      </c>
      <c r="AX850" s="14" t="s">
        <v>78</v>
      </c>
      <c r="AY850" s="250" t="s">
        <v>210</v>
      </c>
    </row>
    <row r="851" s="14" customFormat="1">
      <c r="A851" s="14"/>
      <c r="B851" s="240"/>
      <c r="C851" s="241"/>
      <c r="D851" s="231" t="s">
        <v>221</v>
      </c>
      <c r="E851" s="242" t="s">
        <v>32</v>
      </c>
      <c r="F851" s="243" t="s">
        <v>865</v>
      </c>
      <c r="G851" s="241"/>
      <c r="H851" s="244">
        <v>5.407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0" t="s">
        <v>221</v>
      </c>
      <c r="AU851" s="250" t="s">
        <v>93</v>
      </c>
      <c r="AV851" s="14" t="s">
        <v>88</v>
      </c>
      <c r="AW851" s="14" t="s">
        <v>39</v>
      </c>
      <c r="AX851" s="14" t="s">
        <v>78</v>
      </c>
      <c r="AY851" s="250" t="s">
        <v>210</v>
      </c>
    </row>
    <row r="852" s="14" customFormat="1">
      <c r="A852" s="14"/>
      <c r="B852" s="240"/>
      <c r="C852" s="241"/>
      <c r="D852" s="231" t="s">
        <v>221</v>
      </c>
      <c r="E852" s="242" t="s">
        <v>32</v>
      </c>
      <c r="F852" s="243" t="s">
        <v>859</v>
      </c>
      <c r="G852" s="241"/>
      <c r="H852" s="244">
        <v>1.5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0" t="s">
        <v>221</v>
      </c>
      <c r="AU852" s="250" t="s">
        <v>93</v>
      </c>
      <c r="AV852" s="14" t="s">
        <v>88</v>
      </c>
      <c r="AW852" s="14" t="s">
        <v>39</v>
      </c>
      <c r="AX852" s="14" t="s">
        <v>78</v>
      </c>
      <c r="AY852" s="250" t="s">
        <v>210</v>
      </c>
    </row>
    <row r="853" s="14" customFormat="1">
      <c r="A853" s="14"/>
      <c r="B853" s="240"/>
      <c r="C853" s="241"/>
      <c r="D853" s="231" t="s">
        <v>221</v>
      </c>
      <c r="E853" s="242" t="s">
        <v>32</v>
      </c>
      <c r="F853" s="243" t="s">
        <v>866</v>
      </c>
      <c r="G853" s="241"/>
      <c r="H853" s="244">
        <v>-5.9260000000000002</v>
      </c>
      <c r="I853" s="245"/>
      <c r="J853" s="241"/>
      <c r="K853" s="241"/>
      <c r="L853" s="246"/>
      <c r="M853" s="247"/>
      <c r="N853" s="248"/>
      <c r="O853" s="248"/>
      <c r="P853" s="248"/>
      <c r="Q853" s="248"/>
      <c r="R853" s="248"/>
      <c r="S853" s="248"/>
      <c r="T853" s="24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0" t="s">
        <v>221</v>
      </c>
      <c r="AU853" s="250" t="s">
        <v>93</v>
      </c>
      <c r="AV853" s="14" t="s">
        <v>88</v>
      </c>
      <c r="AW853" s="14" t="s">
        <v>39</v>
      </c>
      <c r="AX853" s="14" t="s">
        <v>78</v>
      </c>
      <c r="AY853" s="250" t="s">
        <v>210</v>
      </c>
    </row>
    <row r="854" s="13" customFormat="1">
      <c r="A854" s="13"/>
      <c r="B854" s="229"/>
      <c r="C854" s="230"/>
      <c r="D854" s="231" t="s">
        <v>221</v>
      </c>
      <c r="E854" s="232" t="s">
        <v>32</v>
      </c>
      <c r="F854" s="233" t="s">
        <v>867</v>
      </c>
      <c r="G854" s="230"/>
      <c r="H854" s="232" t="s">
        <v>32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9" t="s">
        <v>221</v>
      </c>
      <c r="AU854" s="239" t="s">
        <v>93</v>
      </c>
      <c r="AV854" s="13" t="s">
        <v>86</v>
      </c>
      <c r="AW854" s="13" t="s">
        <v>39</v>
      </c>
      <c r="AX854" s="13" t="s">
        <v>78</v>
      </c>
      <c r="AY854" s="239" t="s">
        <v>210</v>
      </c>
    </row>
    <row r="855" s="14" customFormat="1">
      <c r="A855" s="14"/>
      <c r="B855" s="240"/>
      <c r="C855" s="241"/>
      <c r="D855" s="231" t="s">
        <v>221</v>
      </c>
      <c r="E855" s="242" t="s">
        <v>32</v>
      </c>
      <c r="F855" s="243" t="s">
        <v>868</v>
      </c>
      <c r="G855" s="241"/>
      <c r="H855" s="244">
        <v>3.6840000000000002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0" t="s">
        <v>221</v>
      </c>
      <c r="AU855" s="250" t="s">
        <v>93</v>
      </c>
      <c r="AV855" s="14" t="s">
        <v>88</v>
      </c>
      <c r="AW855" s="14" t="s">
        <v>39</v>
      </c>
      <c r="AX855" s="14" t="s">
        <v>78</v>
      </c>
      <c r="AY855" s="250" t="s">
        <v>210</v>
      </c>
    </row>
    <row r="856" s="14" customFormat="1">
      <c r="A856" s="14"/>
      <c r="B856" s="240"/>
      <c r="C856" s="241"/>
      <c r="D856" s="231" t="s">
        <v>221</v>
      </c>
      <c r="E856" s="242" t="s">
        <v>32</v>
      </c>
      <c r="F856" s="243" t="s">
        <v>869</v>
      </c>
      <c r="G856" s="241"/>
      <c r="H856" s="244">
        <v>54.369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221</v>
      </c>
      <c r="AU856" s="250" t="s">
        <v>93</v>
      </c>
      <c r="AV856" s="14" t="s">
        <v>88</v>
      </c>
      <c r="AW856" s="14" t="s">
        <v>39</v>
      </c>
      <c r="AX856" s="14" t="s">
        <v>78</v>
      </c>
      <c r="AY856" s="250" t="s">
        <v>210</v>
      </c>
    </row>
    <row r="857" s="14" customFormat="1">
      <c r="A857" s="14"/>
      <c r="B857" s="240"/>
      <c r="C857" s="241"/>
      <c r="D857" s="231" t="s">
        <v>221</v>
      </c>
      <c r="E857" s="242" t="s">
        <v>32</v>
      </c>
      <c r="F857" s="243" t="s">
        <v>870</v>
      </c>
      <c r="G857" s="241"/>
      <c r="H857" s="244">
        <v>-3.1520000000000001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0" t="s">
        <v>221</v>
      </c>
      <c r="AU857" s="250" t="s">
        <v>93</v>
      </c>
      <c r="AV857" s="14" t="s">
        <v>88</v>
      </c>
      <c r="AW857" s="14" t="s">
        <v>39</v>
      </c>
      <c r="AX857" s="14" t="s">
        <v>78</v>
      </c>
      <c r="AY857" s="250" t="s">
        <v>210</v>
      </c>
    </row>
    <row r="858" s="13" customFormat="1">
      <c r="A858" s="13"/>
      <c r="B858" s="229"/>
      <c r="C858" s="230"/>
      <c r="D858" s="231" t="s">
        <v>221</v>
      </c>
      <c r="E858" s="232" t="s">
        <v>32</v>
      </c>
      <c r="F858" s="233" t="s">
        <v>871</v>
      </c>
      <c r="G858" s="230"/>
      <c r="H858" s="232" t="s">
        <v>32</v>
      </c>
      <c r="I858" s="234"/>
      <c r="J858" s="230"/>
      <c r="K858" s="230"/>
      <c r="L858" s="235"/>
      <c r="M858" s="236"/>
      <c r="N858" s="237"/>
      <c r="O858" s="237"/>
      <c r="P858" s="237"/>
      <c r="Q858" s="237"/>
      <c r="R858" s="237"/>
      <c r="S858" s="237"/>
      <c r="T858" s="23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9" t="s">
        <v>221</v>
      </c>
      <c r="AU858" s="239" t="s">
        <v>93</v>
      </c>
      <c r="AV858" s="13" t="s">
        <v>86</v>
      </c>
      <c r="AW858" s="13" t="s">
        <v>39</v>
      </c>
      <c r="AX858" s="13" t="s">
        <v>78</v>
      </c>
      <c r="AY858" s="239" t="s">
        <v>210</v>
      </c>
    </row>
    <row r="859" s="14" customFormat="1">
      <c r="A859" s="14"/>
      <c r="B859" s="240"/>
      <c r="C859" s="241"/>
      <c r="D859" s="231" t="s">
        <v>221</v>
      </c>
      <c r="E859" s="242" t="s">
        <v>32</v>
      </c>
      <c r="F859" s="243" t="s">
        <v>872</v>
      </c>
      <c r="G859" s="241"/>
      <c r="H859" s="244">
        <v>30.244</v>
      </c>
      <c r="I859" s="245"/>
      <c r="J859" s="241"/>
      <c r="K859" s="241"/>
      <c r="L859" s="246"/>
      <c r="M859" s="247"/>
      <c r="N859" s="248"/>
      <c r="O859" s="248"/>
      <c r="P859" s="248"/>
      <c r="Q859" s="248"/>
      <c r="R859" s="248"/>
      <c r="S859" s="248"/>
      <c r="T859" s="249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0" t="s">
        <v>221</v>
      </c>
      <c r="AU859" s="250" t="s">
        <v>93</v>
      </c>
      <c r="AV859" s="14" t="s">
        <v>88</v>
      </c>
      <c r="AW859" s="14" t="s">
        <v>39</v>
      </c>
      <c r="AX859" s="14" t="s">
        <v>78</v>
      </c>
      <c r="AY859" s="250" t="s">
        <v>210</v>
      </c>
    </row>
    <row r="860" s="14" customFormat="1">
      <c r="A860" s="14"/>
      <c r="B860" s="240"/>
      <c r="C860" s="241"/>
      <c r="D860" s="231" t="s">
        <v>221</v>
      </c>
      <c r="E860" s="242" t="s">
        <v>32</v>
      </c>
      <c r="F860" s="243" t="s">
        <v>873</v>
      </c>
      <c r="G860" s="241"/>
      <c r="H860" s="244">
        <v>5.2229999999999999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0" t="s">
        <v>221</v>
      </c>
      <c r="AU860" s="250" t="s">
        <v>93</v>
      </c>
      <c r="AV860" s="14" t="s">
        <v>88</v>
      </c>
      <c r="AW860" s="14" t="s">
        <v>39</v>
      </c>
      <c r="AX860" s="14" t="s">
        <v>78</v>
      </c>
      <c r="AY860" s="250" t="s">
        <v>210</v>
      </c>
    </row>
    <row r="861" s="14" customFormat="1">
      <c r="A861" s="14"/>
      <c r="B861" s="240"/>
      <c r="C861" s="241"/>
      <c r="D861" s="231" t="s">
        <v>221</v>
      </c>
      <c r="E861" s="242" t="s">
        <v>32</v>
      </c>
      <c r="F861" s="243" t="s">
        <v>874</v>
      </c>
      <c r="G861" s="241"/>
      <c r="H861" s="244">
        <v>5.8879999999999999</v>
      </c>
      <c r="I861" s="245"/>
      <c r="J861" s="241"/>
      <c r="K861" s="241"/>
      <c r="L861" s="246"/>
      <c r="M861" s="247"/>
      <c r="N861" s="248"/>
      <c r="O861" s="248"/>
      <c r="P861" s="248"/>
      <c r="Q861" s="248"/>
      <c r="R861" s="248"/>
      <c r="S861" s="248"/>
      <c r="T861" s="24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0" t="s">
        <v>221</v>
      </c>
      <c r="AU861" s="250" t="s">
        <v>93</v>
      </c>
      <c r="AV861" s="14" t="s">
        <v>88</v>
      </c>
      <c r="AW861" s="14" t="s">
        <v>39</v>
      </c>
      <c r="AX861" s="14" t="s">
        <v>78</v>
      </c>
      <c r="AY861" s="250" t="s">
        <v>210</v>
      </c>
    </row>
    <row r="862" s="14" customFormat="1">
      <c r="A862" s="14"/>
      <c r="B862" s="240"/>
      <c r="C862" s="241"/>
      <c r="D862" s="231" t="s">
        <v>221</v>
      </c>
      <c r="E862" s="242" t="s">
        <v>32</v>
      </c>
      <c r="F862" s="243" t="s">
        <v>875</v>
      </c>
      <c r="G862" s="241"/>
      <c r="H862" s="244">
        <v>1.53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221</v>
      </c>
      <c r="AU862" s="250" t="s">
        <v>93</v>
      </c>
      <c r="AV862" s="14" t="s">
        <v>88</v>
      </c>
      <c r="AW862" s="14" t="s">
        <v>39</v>
      </c>
      <c r="AX862" s="14" t="s">
        <v>78</v>
      </c>
      <c r="AY862" s="250" t="s">
        <v>210</v>
      </c>
    </row>
    <row r="863" s="14" customFormat="1">
      <c r="A863" s="14"/>
      <c r="B863" s="240"/>
      <c r="C863" s="241"/>
      <c r="D863" s="231" t="s">
        <v>221</v>
      </c>
      <c r="E863" s="242" t="s">
        <v>32</v>
      </c>
      <c r="F863" s="243" t="s">
        <v>876</v>
      </c>
      <c r="G863" s="241"/>
      <c r="H863" s="244">
        <v>1.1699999999999999</v>
      </c>
      <c r="I863" s="245"/>
      <c r="J863" s="241"/>
      <c r="K863" s="241"/>
      <c r="L863" s="246"/>
      <c r="M863" s="247"/>
      <c r="N863" s="248"/>
      <c r="O863" s="248"/>
      <c r="P863" s="248"/>
      <c r="Q863" s="248"/>
      <c r="R863" s="248"/>
      <c r="S863" s="248"/>
      <c r="T863" s="24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0" t="s">
        <v>221</v>
      </c>
      <c r="AU863" s="250" t="s">
        <v>93</v>
      </c>
      <c r="AV863" s="14" t="s">
        <v>88</v>
      </c>
      <c r="AW863" s="14" t="s">
        <v>39</v>
      </c>
      <c r="AX863" s="14" t="s">
        <v>78</v>
      </c>
      <c r="AY863" s="250" t="s">
        <v>210</v>
      </c>
    </row>
    <row r="864" s="14" customFormat="1">
      <c r="A864" s="14"/>
      <c r="B864" s="240"/>
      <c r="C864" s="241"/>
      <c r="D864" s="231" t="s">
        <v>221</v>
      </c>
      <c r="E864" s="242" t="s">
        <v>32</v>
      </c>
      <c r="F864" s="243" t="s">
        <v>877</v>
      </c>
      <c r="G864" s="241"/>
      <c r="H864" s="244">
        <v>-2.1600000000000001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0" t="s">
        <v>221</v>
      </c>
      <c r="AU864" s="250" t="s">
        <v>93</v>
      </c>
      <c r="AV864" s="14" t="s">
        <v>88</v>
      </c>
      <c r="AW864" s="14" t="s">
        <v>39</v>
      </c>
      <c r="AX864" s="14" t="s">
        <v>78</v>
      </c>
      <c r="AY864" s="250" t="s">
        <v>210</v>
      </c>
    </row>
    <row r="865" s="13" customFormat="1">
      <c r="A865" s="13"/>
      <c r="B865" s="229"/>
      <c r="C865" s="230"/>
      <c r="D865" s="231" t="s">
        <v>221</v>
      </c>
      <c r="E865" s="232" t="s">
        <v>32</v>
      </c>
      <c r="F865" s="233" t="s">
        <v>878</v>
      </c>
      <c r="G865" s="230"/>
      <c r="H865" s="232" t="s">
        <v>32</v>
      </c>
      <c r="I865" s="234"/>
      <c r="J865" s="230"/>
      <c r="K865" s="230"/>
      <c r="L865" s="235"/>
      <c r="M865" s="236"/>
      <c r="N865" s="237"/>
      <c r="O865" s="237"/>
      <c r="P865" s="237"/>
      <c r="Q865" s="237"/>
      <c r="R865" s="237"/>
      <c r="S865" s="237"/>
      <c r="T865" s="23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9" t="s">
        <v>221</v>
      </c>
      <c r="AU865" s="239" t="s">
        <v>93</v>
      </c>
      <c r="AV865" s="13" t="s">
        <v>86</v>
      </c>
      <c r="AW865" s="13" t="s">
        <v>39</v>
      </c>
      <c r="AX865" s="13" t="s">
        <v>78</v>
      </c>
      <c r="AY865" s="239" t="s">
        <v>210</v>
      </c>
    </row>
    <row r="866" s="14" customFormat="1">
      <c r="A866" s="14"/>
      <c r="B866" s="240"/>
      <c r="C866" s="241"/>
      <c r="D866" s="231" t="s">
        <v>221</v>
      </c>
      <c r="E866" s="242" t="s">
        <v>32</v>
      </c>
      <c r="F866" s="243" t="s">
        <v>879</v>
      </c>
      <c r="G866" s="241"/>
      <c r="H866" s="244">
        <v>28.702000000000002</v>
      </c>
      <c r="I866" s="245"/>
      <c r="J866" s="241"/>
      <c r="K866" s="241"/>
      <c r="L866" s="246"/>
      <c r="M866" s="247"/>
      <c r="N866" s="248"/>
      <c r="O866" s="248"/>
      <c r="P866" s="248"/>
      <c r="Q866" s="248"/>
      <c r="R866" s="248"/>
      <c r="S866" s="248"/>
      <c r="T866" s="24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0" t="s">
        <v>221</v>
      </c>
      <c r="AU866" s="250" t="s">
        <v>93</v>
      </c>
      <c r="AV866" s="14" t="s">
        <v>88</v>
      </c>
      <c r="AW866" s="14" t="s">
        <v>39</v>
      </c>
      <c r="AX866" s="14" t="s">
        <v>78</v>
      </c>
      <c r="AY866" s="250" t="s">
        <v>210</v>
      </c>
    </row>
    <row r="867" s="14" customFormat="1">
      <c r="A867" s="14"/>
      <c r="B867" s="240"/>
      <c r="C867" s="241"/>
      <c r="D867" s="231" t="s">
        <v>221</v>
      </c>
      <c r="E867" s="242" t="s">
        <v>32</v>
      </c>
      <c r="F867" s="243" t="s">
        <v>880</v>
      </c>
      <c r="G867" s="241"/>
      <c r="H867" s="244">
        <v>4.9909999999999997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0" t="s">
        <v>221</v>
      </c>
      <c r="AU867" s="250" t="s">
        <v>93</v>
      </c>
      <c r="AV867" s="14" t="s">
        <v>88</v>
      </c>
      <c r="AW867" s="14" t="s">
        <v>39</v>
      </c>
      <c r="AX867" s="14" t="s">
        <v>78</v>
      </c>
      <c r="AY867" s="250" t="s">
        <v>210</v>
      </c>
    </row>
    <row r="868" s="14" customFormat="1">
      <c r="A868" s="14"/>
      <c r="B868" s="240"/>
      <c r="C868" s="241"/>
      <c r="D868" s="231" t="s">
        <v>221</v>
      </c>
      <c r="E868" s="242" t="s">
        <v>32</v>
      </c>
      <c r="F868" s="243" t="s">
        <v>881</v>
      </c>
      <c r="G868" s="241"/>
      <c r="H868" s="244">
        <v>5.7679999999999998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221</v>
      </c>
      <c r="AU868" s="250" t="s">
        <v>93</v>
      </c>
      <c r="AV868" s="14" t="s">
        <v>88</v>
      </c>
      <c r="AW868" s="14" t="s">
        <v>39</v>
      </c>
      <c r="AX868" s="14" t="s">
        <v>78</v>
      </c>
      <c r="AY868" s="250" t="s">
        <v>210</v>
      </c>
    </row>
    <row r="869" s="14" customFormat="1">
      <c r="A869" s="14"/>
      <c r="B869" s="240"/>
      <c r="C869" s="241"/>
      <c r="D869" s="231" t="s">
        <v>221</v>
      </c>
      <c r="E869" s="242" t="s">
        <v>32</v>
      </c>
      <c r="F869" s="243" t="s">
        <v>876</v>
      </c>
      <c r="G869" s="241"/>
      <c r="H869" s="244">
        <v>1.1699999999999999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0" t="s">
        <v>221</v>
      </c>
      <c r="AU869" s="250" t="s">
        <v>93</v>
      </c>
      <c r="AV869" s="14" t="s">
        <v>88</v>
      </c>
      <c r="AW869" s="14" t="s">
        <v>39</v>
      </c>
      <c r="AX869" s="14" t="s">
        <v>78</v>
      </c>
      <c r="AY869" s="250" t="s">
        <v>210</v>
      </c>
    </row>
    <row r="870" s="14" customFormat="1">
      <c r="A870" s="14"/>
      <c r="B870" s="240"/>
      <c r="C870" s="241"/>
      <c r="D870" s="231" t="s">
        <v>221</v>
      </c>
      <c r="E870" s="242" t="s">
        <v>32</v>
      </c>
      <c r="F870" s="243" t="s">
        <v>877</v>
      </c>
      <c r="G870" s="241"/>
      <c r="H870" s="244">
        <v>-2.1600000000000001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0" t="s">
        <v>221</v>
      </c>
      <c r="AU870" s="250" t="s">
        <v>93</v>
      </c>
      <c r="AV870" s="14" t="s">
        <v>88</v>
      </c>
      <c r="AW870" s="14" t="s">
        <v>39</v>
      </c>
      <c r="AX870" s="14" t="s">
        <v>78</v>
      </c>
      <c r="AY870" s="250" t="s">
        <v>210</v>
      </c>
    </row>
    <row r="871" s="13" customFormat="1">
      <c r="A871" s="13"/>
      <c r="B871" s="229"/>
      <c r="C871" s="230"/>
      <c r="D871" s="231" t="s">
        <v>221</v>
      </c>
      <c r="E871" s="232" t="s">
        <v>32</v>
      </c>
      <c r="F871" s="233" t="s">
        <v>882</v>
      </c>
      <c r="G871" s="230"/>
      <c r="H871" s="232" t="s">
        <v>32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9" t="s">
        <v>221</v>
      </c>
      <c r="AU871" s="239" t="s">
        <v>93</v>
      </c>
      <c r="AV871" s="13" t="s">
        <v>86</v>
      </c>
      <c r="AW871" s="13" t="s">
        <v>39</v>
      </c>
      <c r="AX871" s="13" t="s">
        <v>78</v>
      </c>
      <c r="AY871" s="239" t="s">
        <v>210</v>
      </c>
    </row>
    <row r="872" s="13" customFormat="1">
      <c r="A872" s="13"/>
      <c r="B872" s="229"/>
      <c r="C872" s="230"/>
      <c r="D872" s="231" t="s">
        <v>221</v>
      </c>
      <c r="E872" s="232" t="s">
        <v>32</v>
      </c>
      <c r="F872" s="233" t="s">
        <v>883</v>
      </c>
      <c r="G872" s="230"/>
      <c r="H872" s="232" t="s">
        <v>32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221</v>
      </c>
      <c r="AU872" s="239" t="s">
        <v>93</v>
      </c>
      <c r="AV872" s="13" t="s">
        <v>86</v>
      </c>
      <c r="AW872" s="13" t="s">
        <v>39</v>
      </c>
      <c r="AX872" s="13" t="s">
        <v>78</v>
      </c>
      <c r="AY872" s="239" t="s">
        <v>210</v>
      </c>
    </row>
    <row r="873" s="14" customFormat="1">
      <c r="A873" s="14"/>
      <c r="B873" s="240"/>
      <c r="C873" s="241"/>
      <c r="D873" s="231" t="s">
        <v>221</v>
      </c>
      <c r="E873" s="242" t="s">
        <v>32</v>
      </c>
      <c r="F873" s="243" t="s">
        <v>884</v>
      </c>
      <c r="G873" s="241"/>
      <c r="H873" s="244">
        <v>36.125999999999998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0" t="s">
        <v>221</v>
      </c>
      <c r="AU873" s="250" t="s">
        <v>93</v>
      </c>
      <c r="AV873" s="14" t="s">
        <v>88</v>
      </c>
      <c r="AW873" s="14" t="s">
        <v>39</v>
      </c>
      <c r="AX873" s="14" t="s">
        <v>78</v>
      </c>
      <c r="AY873" s="250" t="s">
        <v>210</v>
      </c>
    </row>
    <row r="874" s="14" customFormat="1">
      <c r="A874" s="14"/>
      <c r="B874" s="240"/>
      <c r="C874" s="241"/>
      <c r="D874" s="231" t="s">
        <v>221</v>
      </c>
      <c r="E874" s="242" t="s">
        <v>32</v>
      </c>
      <c r="F874" s="243" t="s">
        <v>885</v>
      </c>
      <c r="G874" s="241"/>
      <c r="H874" s="244">
        <v>-5.3659999999999997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0" t="s">
        <v>221</v>
      </c>
      <c r="AU874" s="250" t="s">
        <v>93</v>
      </c>
      <c r="AV874" s="14" t="s">
        <v>88</v>
      </c>
      <c r="AW874" s="14" t="s">
        <v>39</v>
      </c>
      <c r="AX874" s="14" t="s">
        <v>78</v>
      </c>
      <c r="AY874" s="250" t="s">
        <v>210</v>
      </c>
    </row>
    <row r="875" s="13" customFormat="1">
      <c r="A875" s="13"/>
      <c r="B875" s="229"/>
      <c r="C875" s="230"/>
      <c r="D875" s="231" t="s">
        <v>221</v>
      </c>
      <c r="E875" s="232" t="s">
        <v>32</v>
      </c>
      <c r="F875" s="233" t="s">
        <v>886</v>
      </c>
      <c r="G875" s="230"/>
      <c r="H875" s="232" t="s">
        <v>32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9" t="s">
        <v>221</v>
      </c>
      <c r="AU875" s="239" t="s">
        <v>93</v>
      </c>
      <c r="AV875" s="13" t="s">
        <v>86</v>
      </c>
      <c r="AW875" s="13" t="s">
        <v>39</v>
      </c>
      <c r="AX875" s="13" t="s">
        <v>78</v>
      </c>
      <c r="AY875" s="239" t="s">
        <v>210</v>
      </c>
    </row>
    <row r="876" s="14" customFormat="1">
      <c r="A876" s="14"/>
      <c r="B876" s="240"/>
      <c r="C876" s="241"/>
      <c r="D876" s="231" t="s">
        <v>221</v>
      </c>
      <c r="E876" s="242" t="s">
        <v>32</v>
      </c>
      <c r="F876" s="243" t="s">
        <v>887</v>
      </c>
      <c r="G876" s="241"/>
      <c r="H876" s="244">
        <v>78.341999999999999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0" t="s">
        <v>221</v>
      </c>
      <c r="AU876" s="250" t="s">
        <v>93</v>
      </c>
      <c r="AV876" s="14" t="s">
        <v>88</v>
      </c>
      <c r="AW876" s="14" t="s">
        <v>39</v>
      </c>
      <c r="AX876" s="14" t="s">
        <v>78</v>
      </c>
      <c r="AY876" s="250" t="s">
        <v>210</v>
      </c>
    </row>
    <row r="877" s="14" customFormat="1">
      <c r="A877" s="14"/>
      <c r="B877" s="240"/>
      <c r="C877" s="241"/>
      <c r="D877" s="231" t="s">
        <v>221</v>
      </c>
      <c r="E877" s="242" t="s">
        <v>32</v>
      </c>
      <c r="F877" s="243" t="s">
        <v>888</v>
      </c>
      <c r="G877" s="241"/>
      <c r="H877" s="244">
        <v>-14.526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0" t="s">
        <v>221</v>
      </c>
      <c r="AU877" s="250" t="s">
        <v>93</v>
      </c>
      <c r="AV877" s="14" t="s">
        <v>88</v>
      </c>
      <c r="AW877" s="14" t="s">
        <v>39</v>
      </c>
      <c r="AX877" s="14" t="s">
        <v>78</v>
      </c>
      <c r="AY877" s="250" t="s">
        <v>210</v>
      </c>
    </row>
    <row r="878" s="13" customFormat="1">
      <c r="A878" s="13"/>
      <c r="B878" s="229"/>
      <c r="C878" s="230"/>
      <c r="D878" s="231" t="s">
        <v>221</v>
      </c>
      <c r="E878" s="232" t="s">
        <v>32</v>
      </c>
      <c r="F878" s="233" t="s">
        <v>889</v>
      </c>
      <c r="G878" s="230"/>
      <c r="H878" s="232" t="s">
        <v>32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221</v>
      </c>
      <c r="AU878" s="239" t="s">
        <v>93</v>
      </c>
      <c r="AV878" s="13" t="s">
        <v>86</v>
      </c>
      <c r="AW878" s="13" t="s">
        <v>39</v>
      </c>
      <c r="AX878" s="13" t="s">
        <v>78</v>
      </c>
      <c r="AY878" s="239" t="s">
        <v>210</v>
      </c>
    </row>
    <row r="879" s="14" customFormat="1">
      <c r="A879" s="14"/>
      <c r="B879" s="240"/>
      <c r="C879" s="241"/>
      <c r="D879" s="231" t="s">
        <v>221</v>
      </c>
      <c r="E879" s="242" t="s">
        <v>32</v>
      </c>
      <c r="F879" s="243" t="s">
        <v>890</v>
      </c>
      <c r="G879" s="241"/>
      <c r="H879" s="244">
        <v>68.152000000000001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0" t="s">
        <v>221</v>
      </c>
      <c r="AU879" s="250" t="s">
        <v>93</v>
      </c>
      <c r="AV879" s="14" t="s">
        <v>88</v>
      </c>
      <c r="AW879" s="14" t="s">
        <v>39</v>
      </c>
      <c r="AX879" s="14" t="s">
        <v>78</v>
      </c>
      <c r="AY879" s="250" t="s">
        <v>210</v>
      </c>
    </row>
    <row r="880" s="14" customFormat="1">
      <c r="A880" s="14"/>
      <c r="B880" s="240"/>
      <c r="C880" s="241"/>
      <c r="D880" s="231" t="s">
        <v>221</v>
      </c>
      <c r="E880" s="242" t="s">
        <v>32</v>
      </c>
      <c r="F880" s="243" t="s">
        <v>891</v>
      </c>
      <c r="G880" s="241"/>
      <c r="H880" s="244">
        <v>2.222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0" t="s">
        <v>221</v>
      </c>
      <c r="AU880" s="250" t="s">
        <v>93</v>
      </c>
      <c r="AV880" s="14" t="s">
        <v>88</v>
      </c>
      <c r="AW880" s="14" t="s">
        <v>39</v>
      </c>
      <c r="AX880" s="14" t="s">
        <v>78</v>
      </c>
      <c r="AY880" s="250" t="s">
        <v>210</v>
      </c>
    </row>
    <row r="881" s="14" customFormat="1">
      <c r="A881" s="14"/>
      <c r="B881" s="240"/>
      <c r="C881" s="241"/>
      <c r="D881" s="231" t="s">
        <v>221</v>
      </c>
      <c r="E881" s="242" t="s">
        <v>32</v>
      </c>
      <c r="F881" s="243" t="s">
        <v>892</v>
      </c>
      <c r="G881" s="241"/>
      <c r="H881" s="244">
        <v>-6.3300000000000001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0" t="s">
        <v>221</v>
      </c>
      <c r="AU881" s="250" t="s">
        <v>93</v>
      </c>
      <c r="AV881" s="14" t="s">
        <v>88</v>
      </c>
      <c r="AW881" s="14" t="s">
        <v>39</v>
      </c>
      <c r="AX881" s="14" t="s">
        <v>78</v>
      </c>
      <c r="AY881" s="250" t="s">
        <v>210</v>
      </c>
    </row>
    <row r="882" s="13" customFormat="1">
      <c r="A882" s="13"/>
      <c r="B882" s="229"/>
      <c r="C882" s="230"/>
      <c r="D882" s="231" t="s">
        <v>221</v>
      </c>
      <c r="E882" s="232" t="s">
        <v>32</v>
      </c>
      <c r="F882" s="233" t="s">
        <v>893</v>
      </c>
      <c r="G882" s="230"/>
      <c r="H882" s="232" t="s">
        <v>32</v>
      </c>
      <c r="I882" s="234"/>
      <c r="J882" s="230"/>
      <c r="K882" s="230"/>
      <c r="L882" s="235"/>
      <c r="M882" s="236"/>
      <c r="N882" s="237"/>
      <c r="O882" s="237"/>
      <c r="P882" s="237"/>
      <c r="Q882" s="237"/>
      <c r="R882" s="237"/>
      <c r="S882" s="237"/>
      <c r="T882" s="23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9" t="s">
        <v>221</v>
      </c>
      <c r="AU882" s="239" t="s">
        <v>93</v>
      </c>
      <c r="AV882" s="13" t="s">
        <v>86</v>
      </c>
      <c r="AW882" s="13" t="s">
        <v>39</v>
      </c>
      <c r="AX882" s="13" t="s">
        <v>78</v>
      </c>
      <c r="AY882" s="239" t="s">
        <v>210</v>
      </c>
    </row>
    <row r="883" s="14" customFormat="1">
      <c r="A883" s="14"/>
      <c r="B883" s="240"/>
      <c r="C883" s="241"/>
      <c r="D883" s="231" t="s">
        <v>221</v>
      </c>
      <c r="E883" s="242" t="s">
        <v>32</v>
      </c>
      <c r="F883" s="243" t="s">
        <v>894</v>
      </c>
      <c r="G883" s="241"/>
      <c r="H883" s="244">
        <v>48.323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0" t="s">
        <v>221</v>
      </c>
      <c r="AU883" s="250" t="s">
        <v>93</v>
      </c>
      <c r="AV883" s="14" t="s">
        <v>88</v>
      </c>
      <c r="AW883" s="14" t="s">
        <v>39</v>
      </c>
      <c r="AX883" s="14" t="s">
        <v>78</v>
      </c>
      <c r="AY883" s="250" t="s">
        <v>210</v>
      </c>
    </row>
    <row r="884" s="14" customFormat="1">
      <c r="A884" s="14"/>
      <c r="B884" s="240"/>
      <c r="C884" s="241"/>
      <c r="D884" s="231" t="s">
        <v>221</v>
      </c>
      <c r="E884" s="242" t="s">
        <v>32</v>
      </c>
      <c r="F884" s="243" t="s">
        <v>891</v>
      </c>
      <c r="G884" s="241"/>
      <c r="H884" s="244">
        <v>2.222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0" t="s">
        <v>221</v>
      </c>
      <c r="AU884" s="250" t="s">
        <v>93</v>
      </c>
      <c r="AV884" s="14" t="s">
        <v>88</v>
      </c>
      <c r="AW884" s="14" t="s">
        <v>39</v>
      </c>
      <c r="AX884" s="14" t="s">
        <v>78</v>
      </c>
      <c r="AY884" s="250" t="s">
        <v>210</v>
      </c>
    </row>
    <row r="885" s="14" customFormat="1">
      <c r="A885" s="14"/>
      <c r="B885" s="240"/>
      <c r="C885" s="241"/>
      <c r="D885" s="231" t="s">
        <v>221</v>
      </c>
      <c r="E885" s="242" t="s">
        <v>32</v>
      </c>
      <c r="F885" s="243" t="s">
        <v>895</v>
      </c>
      <c r="G885" s="241"/>
      <c r="H885" s="244">
        <v>-4.0389999999999997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0" t="s">
        <v>221</v>
      </c>
      <c r="AU885" s="250" t="s">
        <v>93</v>
      </c>
      <c r="AV885" s="14" t="s">
        <v>88</v>
      </c>
      <c r="AW885" s="14" t="s">
        <v>39</v>
      </c>
      <c r="AX885" s="14" t="s">
        <v>78</v>
      </c>
      <c r="AY885" s="250" t="s">
        <v>210</v>
      </c>
    </row>
    <row r="886" s="13" customFormat="1">
      <c r="A886" s="13"/>
      <c r="B886" s="229"/>
      <c r="C886" s="230"/>
      <c r="D886" s="231" t="s">
        <v>221</v>
      </c>
      <c r="E886" s="232" t="s">
        <v>32</v>
      </c>
      <c r="F886" s="233" t="s">
        <v>896</v>
      </c>
      <c r="G886" s="230"/>
      <c r="H886" s="232" t="s">
        <v>32</v>
      </c>
      <c r="I886" s="234"/>
      <c r="J886" s="230"/>
      <c r="K886" s="230"/>
      <c r="L886" s="235"/>
      <c r="M886" s="236"/>
      <c r="N886" s="237"/>
      <c r="O886" s="237"/>
      <c r="P886" s="237"/>
      <c r="Q886" s="237"/>
      <c r="R886" s="237"/>
      <c r="S886" s="237"/>
      <c r="T886" s="23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9" t="s">
        <v>221</v>
      </c>
      <c r="AU886" s="239" t="s">
        <v>93</v>
      </c>
      <c r="AV886" s="13" t="s">
        <v>86</v>
      </c>
      <c r="AW886" s="13" t="s">
        <v>39</v>
      </c>
      <c r="AX886" s="13" t="s">
        <v>78</v>
      </c>
      <c r="AY886" s="239" t="s">
        <v>210</v>
      </c>
    </row>
    <row r="887" s="14" customFormat="1">
      <c r="A887" s="14"/>
      <c r="B887" s="240"/>
      <c r="C887" s="241"/>
      <c r="D887" s="231" t="s">
        <v>221</v>
      </c>
      <c r="E887" s="242" t="s">
        <v>32</v>
      </c>
      <c r="F887" s="243" t="s">
        <v>897</v>
      </c>
      <c r="G887" s="241"/>
      <c r="H887" s="244">
        <v>54.734000000000002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0" t="s">
        <v>221</v>
      </c>
      <c r="AU887" s="250" t="s">
        <v>93</v>
      </c>
      <c r="AV887" s="14" t="s">
        <v>88</v>
      </c>
      <c r="AW887" s="14" t="s">
        <v>39</v>
      </c>
      <c r="AX887" s="14" t="s">
        <v>78</v>
      </c>
      <c r="AY887" s="250" t="s">
        <v>210</v>
      </c>
    </row>
    <row r="888" s="14" customFormat="1">
      <c r="A888" s="14"/>
      <c r="B888" s="240"/>
      <c r="C888" s="241"/>
      <c r="D888" s="231" t="s">
        <v>221</v>
      </c>
      <c r="E888" s="242" t="s">
        <v>32</v>
      </c>
      <c r="F888" s="243" t="s">
        <v>898</v>
      </c>
      <c r="G888" s="241"/>
      <c r="H888" s="244">
        <v>1.817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0" t="s">
        <v>221</v>
      </c>
      <c r="AU888" s="250" t="s">
        <v>93</v>
      </c>
      <c r="AV888" s="14" t="s">
        <v>88</v>
      </c>
      <c r="AW888" s="14" t="s">
        <v>39</v>
      </c>
      <c r="AX888" s="14" t="s">
        <v>78</v>
      </c>
      <c r="AY888" s="250" t="s">
        <v>210</v>
      </c>
    </row>
    <row r="889" s="14" customFormat="1">
      <c r="A889" s="14"/>
      <c r="B889" s="240"/>
      <c r="C889" s="241"/>
      <c r="D889" s="231" t="s">
        <v>221</v>
      </c>
      <c r="E889" s="242" t="s">
        <v>32</v>
      </c>
      <c r="F889" s="243" t="s">
        <v>899</v>
      </c>
      <c r="G889" s="241"/>
      <c r="H889" s="244">
        <v>-2.0489999999999999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0" t="s">
        <v>221</v>
      </c>
      <c r="AU889" s="250" t="s">
        <v>93</v>
      </c>
      <c r="AV889" s="14" t="s">
        <v>88</v>
      </c>
      <c r="AW889" s="14" t="s">
        <v>39</v>
      </c>
      <c r="AX889" s="14" t="s">
        <v>78</v>
      </c>
      <c r="AY889" s="250" t="s">
        <v>210</v>
      </c>
    </row>
    <row r="890" s="13" customFormat="1">
      <c r="A890" s="13"/>
      <c r="B890" s="229"/>
      <c r="C890" s="230"/>
      <c r="D890" s="231" t="s">
        <v>221</v>
      </c>
      <c r="E890" s="232" t="s">
        <v>32</v>
      </c>
      <c r="F890" s="233" t="s">
        <v>900</v>
      </c>
      <c r="G890" s="230"/>
      <c r="H890" s="232" t="s">
        <v>32</v>
      </c>
      <c r="I890" s="234"/>
      <c r="J890" s="230"/>
      <c r="K890" s="230"/>
      <c r="L890" s="235"/>
      <c r="M890" s="236"/>
      <c r="N890" s="237"/>
      <c r="O890" s="237"/>
      <c r="P890" s="237"/>
      <c r="Q890" s="237"/>
      <c r="R890" s="237"/>
      <c r="S890" s="237"/>
      <c r="T890" s="23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9" t="s">
        <v>221</v>
      </c>
      <c r="AU890" s="239" t="s">
        <v>93</v>
      </c>
      <c r="AV890" s="13" t="s">
        <v>86</v>
      </c>
      <c r="AW890" s="13" t="s">
        <v>39</v>
      </c>
      <c r="AX890" s="13" t="s">
        <v>78</v>
      </c>
      <c r="AY890" s="239" t="s">
        <v>210</v>
      </c>
    </row>
    <row r="891" s="14" customFormat="1">
      <c r="A891" s="14"/>
      <c r="B891" s="240"/>
      <c r="C891" s="241"/>
      <c r="D891" s="231" t="s">
        <v>221</v>
      </c>
      <c r="E891" s="242" t="s">
        <v>32</v>
      </c>
      <c r="F891" s="243" t="s">
        <v>901</v>
      </c>
      <c r="G891" s="241"/>
      <c r="H891" s="244">
        <v>54.585000000000001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0" t="s">
        <v>221</v>
      </c>
      <c r="AU891" s="250" t="s">
        <v>93</v>
      </c>
      <c r="AV891" s="14" t="s">
        <v>88</v>
      </c>
      <c r="AW891" s="14" t="s">
        <v>39</v>
      </c>
      <c r="AX891" s="14" t="s">
        <v>78</v>
      </c>
      <c r="AY891" s="250" t="s">
        <v>210</v>
      </c>
    </row>
    <row r="892" s="14" customFormat="1">
      <c r="A892" s="14"/>
      <c r="B892" s="240"/>
      <c r="C892" s="241"/>
      <c r="D892" s="231" t="s">
        <v>221</v>
      </c>
      <c r="E892" s="242" t="s">
        <v>32</v>
      </c>
      <c r="F892" s="243" t="s">
        <v>902</v>
      </c>
      <c r="G892" s="241"/>
      <c r="H892" s="244">
        <v>-7.2400000000000002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0" t="s">
        <v>221</v>
      </c>
      <c r="AU892" s="250" t="s">
        <v>93</v>
      </c>
      <c r="AV892" s="14" t="s">
        <v>88</v>
      </c>
      <c r="AW892" s="14" t="s">
        <v>39</v>
      </c>
      <c r="AX892" s="14" t="s">
        <v>78</v>
      </c>
      <c r="AY892" s="250" t="s">
        <v>210</v>
      </c>
    </row>
    <row r="893" s="13" customFormat="1">
      <c r="A893" s="13"/>
      <c r="B893" s="229"/>
      <c r="C893" s="230"/>
      <c r="D893" s="231" t="s">
        <v>221</v>
      </c>
      <c r="E893" s="232" t="s">
        <v>32</v>
      </c>
      <c r="F893" s="233" t="s">
        <v>903</v>
      </c>
      <c r="G893" s="230"/>
      <c r="H893" s="232" t="s">
        <v>32</v>
      </c>
      <c r="I893" s="234"/>
      <c r="J893" s="230"/>
      <c r="K893" s="230"/>
      <c r="L893" s="235"/>
      <c r="M893" s="236"/>
      <c r="N893" s="237"/>
      <c r="O893" s="237"/>
      <c r="P893" s="237"/>
      <c r="Q893" s="237"/>
      <c r="R893" s="237"/>
      <c r="S893" s="237"/>
      <c r="T893" s="23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9" t="s">
        <v>221</v>
      </c>
      <c r="AU893" s="239" t="s">
        <v>93</v>
      </c>
      <c r="AV893" s="13" t="s">
        <v>86</v>
      </c>
      <c r="AW893" s="13" t="s">
        <v>39</v>
      </c>
      <c r="AX893" s="13" t="s">
        <v>78</v>
      </c>
      <c r="AY893" s="239" t="s">
        <v>210</v>
      </c>
    </row>
    <row r="894" s="14" customFormat="1">
      <c r="A894" s="14"/>
      <c r="B894" s="240"/>
      <c r="C894" s="241"/>
      <c r="D894" s="231" t="s">
        <v>221</v>
      </c>
      <c r="E894" s="242" t="s">
        <v>32</v>
      </c>
      <c r="F894" s="243" t="s">
        <v>904</v>
      </c>
      <c r="G894" s="241"/>
      <c r="H894" s="244">
        <v>41.124000000000002</v>
      </c>
      <c r="I894" s="245"/>
      <c r="J894" s="241"/>
      <c r="K894" s="241"/>
      <c r="L894" s="246"/>
      <c r="M894" s="247"/>
      <c r="N894" s="248"/>
      <c r="O894" s="248"/>
      <c r="P894" s="248"/>
      <c r="Q894" s="248"/>
      <c r="R894" s="248"/>
      <c r="S894" s="248"/>
      <c r="T894" s="24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0" t="s">
        <v>221</v>
      </c>
      <c r="AU894" s="250" t="s">
        <v>93</v>
      </c>
      <c r="AV894" s="14" t="s">
        <v>88</v>
      </c>
      <c r="AW894" s="14" t="s">
        <v>39</v>
      </c>
      <c r="AX894" s="14" t="s">
        <v>78</v>
      </c>
      <c r="AY894" s="250" t="s">
        <v>210</v>
      </c>
    </row>
    <row r="895" s="14" customFormat="1">
      <c r="A895" s="14"/>
      <c r="B895" s="240"/>
      <c r="C895" s="241"/>
      <c r="D895" s="231" t="s">
        <v>221</v>
      </c>
      <c r="E895" s="242" t="s">
        <v>32</v>
      </c>
      <c r="F895" s="243" t="s">
        <v>905</v>
      </c>
      <c r="G895" s="241"/>
      <c r="H895" s="244">
        <v>-3.9279999999999999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0" t="s">
        <v>221</v>
      </c>
      <c r="AU895" s="250" t="s">
        <v>93</v>
      </c>
      <c r="AV895" s="14" t="s">
        <v>88</v>
      </c>
      <c r="AW895" s="14" t="s">
        <v>39</v>
      </c>
      <c r="AX895" s="14" t="s">
        <v>78</v>
      </c>
      <c r="AY895" s="250" t="s">
        <v>210</v>
      </c>
    </row>
    <row r="896" s="13" customFormat="1">
      <c r="A896" s="13"/>
      <c r="B896" s="229"/>
      <c r="C896" s="230"/>
      <c r="D896" s="231" t="s">
        <v>221</v>
      </c>
      <c r="E896" s="232" t="s">
        <v>32</v>
      </c>
      <c r="F896" s="233" t="s">
        <v>906</v>
      </c>
      <c r="G896" s="230"/>
      <c r="H896" s="232" t="s">
        <v>32</v>
      </c>
      <c r="I896" s="234"/>
      <c r="J896" s="230"/>
      <c r="K896" s="230"/>
      <c r="L896" s="235"/>
      <c r="M896" s="236"/>
      <c r="N896" s="237"/>
      <c r="O896" s="237"/>
      <c r="P896" s="237"/>
      <c r="Q896" s="237"/>
      <c r="R896" s="237"/>
      <c r="S896" s="237"/>
      <c r="T896" s="238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9" t="s">
        <v>221</v>
      </c>
      <c r="AU896" s="239" t="s">
        <v>93</v>
      </c>
      <c r="AV896" s="13" t="s">
        <v>86</v>
      </c>
      <c r="AW896" s="13" t="s">
        <v>39</v>
      </c>
      <c r="AX896" s="13" t="s">
        <v>78</v>
      </c>
      <c r="AY896" s="239" t="s">
        <v>210</v>
      </c>
    </row>
    <row r="897" s="14" customFormat="1">
      <c r="A897" s="14"/>
      <c r="B897" s="240"/>
      <c r="C897" s="241"/>
      <c r="D897" s="231" t="s">
        <v>221</v>
      </c>
      <c r="E897" s="242" t="s">
        <v>32</v>
      </c>
      <c r="F897" s="243" t="s">
        <v>907</v>
      </c>
      <c r="G897" s="241"/>
      <c r="H897" s="244">
        <v>80.863</v>
      </c>
      <c r="I897" s="245"/>
      <c r="J897" s="241"/>
      <c r="K897" s="241"/>
      <c r="L897" s="246"/>
      <c r="M897" s="247"/>
      <c r="N897" s="248"/>
      <c r="O897" s="248"/>
      <c r="P897" s="248"/>
      <c r="Q897" s="248"/>
      <c r="R897" s="248"/>
      <c r="S897" s="248"/>
      <c r="T897" s="24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0" t="s">
        <v>221</v>
      </c>
      <c r="AU897" s="250" t="s">
        <v>93</v>
      </c>
      <c r="AV897" s="14" t="s">
        <v>88</v>
      </c>
      <c r="AW897" s="14" t="s">
        <v>39</v>
      </c>
      <c r="AX897" s="14" t="s">
        <v>78</v>
      </c>
      <c r="AY897" s="250" t="s">
        <v>210</v>
      </c>
    </row>
    <row r="898" s="14" customFormat="1">
      <c r="A898" s="14"/>
      <c r="B898" s="240"/>
      <c r="C898" s="241"/>
      <c r="D898" s="231" t="s">
        <v>221</v>
      </c>
      <c r="E898" s="242" t="s">
        <v>32</v>
      </c>
      <c r="F898" s="243" t="s">
        <v>908</v>
      </c>
      <c r="G898" s="241"/>
      <c r="H898" s="244">
        <v>-3.2850000000000001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221</v>
      </c>
      <c r="AU898" s="250" t="s">
        <v>93</v>
      </c>
      <c r="AV898" s="14" t="s">
        <v>88</v>
      </c>
      <c r="AW898" s="14" t="s">
        <v>39</v>
      </c>
      <c r="AX898" s="14" t="s">
        <v>78</v>
      </c>
      <c r="AY898" s="250" t="s">
        <v>210</v>
      </c>
    </row>
    <row r="899" s="13" customFormat="1">
      <c r="A899" s="13"/>
      <c r="B899" s="229"/>
      <c r="C899" s="230"/>
      <c r="D899" s="231" t="s">
        <v>221</v>
      </c>
      <c r="E899" s="232" t="s">
        <v>32</v>
      </c>
      <c r="F899" s="233" t="s">
        <v>909</v>
      </c>
      <c r="G899" s="230"/>
      <c r="H899" s="232" t="s">
        <v>32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221</v>
      </c>
      <c r="AU899" s="239" t="s">
        <v>93</v>
      </c>
      <c r="AV899" s="13" t="s">
        <v>86</v>
      </c>
      <c r="AW899" s="13" t="s">
        <v>39</v>
      </c>
      <c r="AX899" s="13" t="s">
        <v>78</v>
      </c>
      <c r="AY899" s="239" t="s">
        <v>210</v>
      </c>
    </row>
    <row r="900" s="14" customFormat="1">
      <c r="A900" s="14"/>
      <c r="B900" s="240"/>
      <c r="C900" s="241"/>
      <c r="D900" s="231" t="s">
        <v>221</v>
      </c>
      <c r="E900" s="242" t="s">
        <v>32</v>
      </c>
      <c r="F900" s="243" t="s">
        <v>910</v>
      </c>
      <c r="G900" s="241"/>
      <c r="H900" s="244">
        <v>34.889000000000003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0" t="s">
        <v>221</v>
      </c>
      <c r="AU900" s="250" t="s">
        <v>93</v>
      </c>
      <c r="AV900" s="14" t="s">
        <v>88</v>
      </c>
      <c r="AW900" s="14" t="s">
        <v>39</v>
      </c>
      <c r="AX900" s="14" t="s">
        <v>78</v>
      </c>
      <c r="AY900" s="250" t="s">
        <v>210</v>
      </c>
    </row>
    <row r="901" s="14" customFormat="1">
      <c r="A901" s="14"/>
      <c r="B901" s="240"/>
      <c r="C901" s="241"/>
      <c r="D901" s="231" t="s">
        <v>221</v>
      </c>
      <c r="E901" s="242" t="s">
        <v>32</v>
      </c>
      <c r="F901" s="243" t="s">
        <v>908</v>
      </c>
      <c r="G901" s="241"/>
      <c r="H901" s="244">
        <v>-3.2850000000000001</v>
      </c>
      <c r="I901" s="245"/>
      <c r="J901" s="241"/>
      <c r="K901" s="241"/>
      <c r="L901" s="246"/>
      <c r="M901" s="247"/>
      <c r="N901" s="248"/>
      <c r="O901" s="248"/>
      <c r="P901" s="248"/>
      <c r="Q901" s="248"/>
      <c r="R901" s="248"/>
      <c r="S901" s="248"/>
      <c r="T901" s="249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0" t="s">
        <v>221</v>
      </c>
      <c r="AU901" s="250" t="s">
        <v>93</v>
      </c>
      <c r="AV901" s="14" t="s">
        <v>88</v>
      </c>
      <c r="AW901" s="14" t="s">
        <v>39</v>
      </c>
      <c r="AX901" s="14" t="s">
        <v>78</v>
      </c>
      <c r="AY901" s="250" t="s">
        <v>210</v>
      </c>
    </row>
    <row r="902" s="13" customFormat="1">
      <c r="A902" s="13"/>
      <c r="B902" s="229"/>
      <c r="C902" s="230"/>
      <c r="D902" s="231" t="s">
        <v>221</v>
      </c>
      <c r="E902" s="232" t="s">
        <v>32</v>
      </c>
      <c r="F902" s="233" t="s">
        <v>911</v>
      </c>
      <c r="G902" s="230"/>
      <c r="H902" s="232" t="s">
        <v>32</v>
      </c>
      <c r="I902" s="234"/>
      <c r="J902" s="230"/>
      <c r="K902" s="230"/>
      <c r="L902" s="235"/>
      <c r="M902" s="236"/>
      <c r="N902" s="237"/>
      <c r="O902" s="237"/>
      <c r="P902" s="237"/>
      <c r="Q902" s="237"/>
      <c r="R902" s="237"/>
      <c r="S902" s="237"/>
      <c r="T902" s="23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9" t="s">
        <v>221</v>
      </c>
      <c r="AU902" s="239" t="s">
        <v>93</v>
      </c>
      <c r="AV902" s="13" t="s">
        <v>86</v>
      </c>
      <c r="AW902" s="13" t="s">
        <v>39</v>
      </c>
      <c r="AX902" s="13" t="s">
        <v>78</v>
      </c>
      <c r="AY902" s="239" t="s">
        <v>210</v>
      </c>
    </row>
    <row r="903" s="14" customFormat="1">
      <c r="A903" s="14"/>
      <c r="B903" s="240"/>
      <c r="C903" s="241"/>
      <c r="D903" s="231" t="s">
        <v>221</v>
      </c>
      <c r="E903" s="242" t="s">
        <v>32</v>
      </c>
      <c r="F903" s="243" t="s">
        <v>912</v>
      </c>
      <c r="G903" s="241"/>
      <c r="H903" s="244">
        <v>40.831000000000003</v>
      </c>
      <c r="I903" s="245"/>
      <c r="J903" s="241"/>
      <c r="K903" s="241"/>
      <c r="L903" s="246"/>
      <c r="M903" s="247"/>
      <c r="N903" s="248"/>
      <c r="O903" s="248"/>
      <c r="P903" s="248"/>
      <c r="Q903" s="248"/>
      <c r="R903" s="248"/>
      <c r="S903" s="248"/>
      <c r="T903" s="24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0" t="s">
        <v>221</v>
      </c>
      <c r="AU903" s="250" t="s">
        <v>93</v>
      </c>
      <c r="AV903" s="14" t="s">
        <v>88</v>
      </c>
      <c r="AW903" s="14" t="s">
        <v>39</v>
      </c>
      <c r="AX903" s="14" t="s">
        <v>78</v>
      </c>
      <c r="AY903" s="250" t="s">
        <v>210</v>
      </c>
    </row>
    <row r="904" s="14" customFormat="1">
      <c r="A904" s="14"/>
      <c r="B904" s="240"/>
      <c r="C904" s="241"/>
      <c r="D904" s="231" t="s">
        <v>221</v>
      </c>
      <c r="E904" s="242" t="s">
        <v>32</v>
      </c>
      <c r="F904" s="243" t="s">
        <v>913</v>
      </c>
      <c r="G904" s="241"/>
      <c r="H904" s="244">
        <v>-3.0880000000000001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221</v>
      </c>
      <c r="AU904" s="250" t="s">
        <v>93</v>
      </c>
      <c r="AV904" s="14" t="s">
        <v>88</v>
      </c>
      <c r="AW904" s="14" t="s">
        <v>39</v>
      </c>
      <c r="AX904" s="14" t="s">
        <v>78</v>
      </c>
      <c r="AY904" s="250" t="s">
        <v>210</v>
      </c>
    </row>
    <row r="905" s="13" customFormat="1">
      <c r="A905" s="13"/>
      <c r="B905" s="229"/>
      <c r="C905" s="230"/>
      <c r="D905" s="231" t="s">
        <v>221</v>
      </c>
      <c r="E905" s="232" t="s">
        <v>32</v>
      </c>
      <c r="F905" s="233" t="s">
        <v>914</v>
      </c>
      <c r="G905" s="230"/>
      <c r="H905" s="232" t="s">
        <v>32</v>
      </c>
      <c r="I905" s="234"/>
      <c r="J905" s="230"/>
      <c r="K905" s="230"/>
      <c r="L905" s="235"/>
      <c r="M905" s="236"/>
      <c r="N905" s="237"/>
      <c r="O905" s="237"/>
      <c r="P905" s="237"/>
      <c r="Q905" s="237"/>
      <c r="R905" s="237"/>
      <c r="S905" s="237"/>
      <c r="T905" s="23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9" t="s">
        <v>221</v>
      </c>
      <c r="AU905" s="239" t="s">
        <v>93</v>
      </c>
      <c r="AV905" s="13" t="s">
        <v>86</v>
      </c>
      <c r="AW905" s="13" t="s">
        <v>39</v>
      </c>
      <c r="AX905" s="13" t="s">
        <v>78</v>
      </c>
      <c r="AY905" s="239" t="s">
        <v>210</v>
      </c>
    </row>
    <row r="906" s="14" customFormat="1">
      <c r="A906" s="14"/>
      <c r="B906" s="240"/>
      <c r="C906" s="241"/>
      <c r="D906" s="231" t="s">
        <v>221</v>
      </c>
      <c r="E906" s="242" t="s">
        <v>32</v>
      </c>
      <c r="F906" s="243" t="s">
        <v>915</v>
      </c>
      <c r="G906" s="241"/>
      <c r="H906" s="244">
        <v>47.704000000000001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0" t="s">
        <v>221</v>
      </c>
      <c r="AU906" s="250" t="s">
        <v>93</v>
      </c>
      <c r="AV906" s="14" t="s">
        <v>88</v>
      </c>
      <c r="AW906" s="14" t="s">
        <v>39</v>
      </c>
      <c r="AX906" s="14" t="s">
        <v>78</v>
      </c>
      <c r="AY906" s="250" t="s">
        <v>210</v>
      </c>
    </row>
    <row r="907" s="14" customFormat="1">
      <c r="A907" s="14"/>
      <c r="B907" s="240"/>
      <c r="C907" s="241"/>
      <c r="D907" s="231" t="s">
        <v>221</v>
      </c>
      <c r="E907" s="242" t="s">
        <v>32</v>
      </c>
      <c r="F907" s="243" t="s">
        <v>916</v>
      </c>
      <c r="G907" s="241"/>
      <c r="H907" s="244">
        <v>1.0580000000000001</v>
      </c>
      <c r="I907" s="245"/>
      <c r="J907" s="241"/>
      <c r="K907" s="241"/>
      <c r="L907" s="246"/>
      <c r="M907" s="247"/>
      <c r="N907" s="248"/>
      <c r="O907" s="248"/>
      <c r="P907" s="248"/>
      <c r="Q907" s="248"/>
      <c r="R907" s="248"/>
      <c r="S907" s="248"/>
      <c r="T907" s="24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0" t="s">
        <v>221</v>
      </c>
      <c r="AU907" s="250" t="s">
        <v>93</v>
      </c>
      <c r="AV907" s="14" t="s">
        <v>88</v>
      </c>
      <c r="AW907" s="14" t="s">
        <v>39</v>
      </c>
      <c r="AX907" s="14" t="s">
        <v>78</v>
      </c>
      <c r="AY907" s="250" t="s">
        <v>210</v>
      </c>
    </row>
    <row r="908" s="14" customFormat="1">
      <c r="A908" s="14"/>
      <c r="B908" s="240"/>
      <c r="C908" s="241"/>
      <c r="D908" s="231" t="s">
        <v>221</v>
      </c>
      <c r="E908" s="242" t="s">
        <v>32</v>
      </c>
      <c r="F908" s="243" t="s">
        <v>917</v>
      </c>
      <c r="G908" s="241"/>
      <c r="H908" s="244">
        <v>-5.2050000000000001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0" t="s">
        <v>221</v>
      </c>
      <c r="AU908" s="250" t="s">
        <v>93</v>
      </c>
      <c r="AV908" s="14" t="s">
        <v>88</v>
      </c>
      <c r="AW908" s="14" t="s">
        <v>39</v>
      </c>
      <c r="AX908" s="14" t="s">
        <v>78</v>
      </c>
      <c r="AY908" s="250" t="s">
        <v>210</v>
      </c>
    </row>
    <row r="909" s="13" customFormat="1">
      <c r="A909" s="13"/>
      <c r="B909" s="229"/>
      <c r="C909" s="230"/>
      <c r="D909" s="231" t="s">
        <v>221</v>
      </c>
      <c r="E909" s="232" t="s">
        <v>32</v>
      </c>
      <c r="F909" s="233" t="s">
        <v>918</v>
      </c>
      <c r="G909" s="230"/>
      <c r="H909" s="232" t="s">
        <v>32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221</v>
      </c>
      <c r="AU909" s="239" t="s">
        <v>93</v>
      </c>
      <c r="AV909" s="13" t="s">
        <v>86</v>
      </c>
      <c r="AW909" s="13" t="s">
        <v>39</v>
      </c>
      <c r="AX909" s="13" t="s">
        <v>78</v>
      </c>
      <c r="AY909" s="239" t="s">
        <v>210</v>
      </c>
    </row>
    <row r="910" s="14" customFormat="1">
      <c r="A910" s="14"/>
      <c r="B910" s="240"/>
      <c r="C910" s="241"/>
      <c r="D910" s="231" t="s">
        <v>221</v>
      </c>
      <c r="E910" s="242" t="s">
        <v>32</v>
      </c>
      <c r="F910" s="243" t="s">
        <v>919</v>
      </c>
      <c r="G910" s="241"/>
      <c r="H910" s="244">
        <v>31.908999999999999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0" t="s">
        <v>221</v>
      </c>
      <c r="AU910" s="250" t="s">
        <v>93</v>
      </c>
      <c r="AV910" s="14" t="s">
        <v>88</v>
      </c>
      <c r="AW910" s="14" t="s">
        <v>39</v>
      </c>
      <c r="AX910" s="14" t="s">
        <v>78</v>
      </c>
      <c r="AY910" s="250" t="s">
        <v>210</v>
      </c>
    </row>
    <row r="911" s="14" customFormat="1">
      <c r="A911" s="14"/>
      <c r="B911" s="240"/>
      <c r="C911" s="241"/>
      <c r="D911" s="231" t="s">
        <v>221</v>
      </c>
      <c r="E911" s="242" t="s">
        <v>32</v>
      </c>
      <c r="F911" s="243" t="s">
        <v>920</v>
      </c>
      <c r="G911" s="241"/>
      <c r="H911" s="244">
        <v>-8.5069999999999997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0" t="s">
        <v>221</v>
      </c>
      <c r="AU911" s="250" t="s">
        <v>93</v>
      </c>
      <c r="AV911" s="14" t="s">
        <v>88</v>
      </c>
      <c r="AW911" s="14" t="s">
        <v>39</v>
      </c>
      <c r="AX911" s="14" t="s">
        <v>78</v>
      </c>
      <c r="AY911" s="250" t="s">
        <v>210</v>
      </c>
    </row>
    <row r="912" s="13" customFormat="1">
      <c r="A912" s="13"/>
      <c r="B912" s="229"/>
      <c r="C912" s="230"/>
      <c r="D912" s="231" t="s">
        <v>221</v>
      </c>
      <c r="E912" s="232" t="s">
        <v>32</v>
      </c>
      <c r="F912" s="233" t="s">
        <v>921</v>
      </c>
      <c r="G912" s="230"/>
      <c r="H912" s="232" t="s">
        <v>32</v>
      </c>
      <c r="I912" s="234"/>
      <c r="J912" s="230"/>
      <c r="K912" s="230"/>
      <c r="L912" s="235"/>
      <c r="M912" s="236"/>
      <c r="N912" s="237"/>
      <c r="O912" s="237"/>
      <c r="P912" s="237"/>
      <c r="Q912" s="237"/>
      <c r="R912" s="237"/>
      <c r="S912" s="237"/>
      <c r="T912" s="23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9" t="s">
        <v>221</v>
      </c>
      <c r="AU912" s="239" t="s">
        <v>93</v>
      </c>
      <c r="AV912" s="13" t="s">
        <v>86</v>
      </c>
      <c r="AW912" s="13" t="s">
        <v>39</v>
      </c>
      <c r="AX912" s="13" t="s">
        <v>78</v>
      </c>
      <c r="AY912" s="239" t="s">
        <v>210</v>
      </c>
    </row>
    <row r="913" s="14" customFormat="1">
      <c r="A913" s="14"/>
      <c r="B913" s="240"/>
      <c r="C913" s="241"/>
      <c r="D913" s="231" t="s">
        <v>221</v>
      </c>
      <c r="E913" s="242" t="s">
        <v>32</v>
      </c>
      <c r="F913" s="243" t="s">
        <v>922</v>
      </c>
      <c r="G913" s="241"/>
      <c r="H913" s="244">
        <v>26.332000000000001</v>
      </c>
      <c r="I913" s="245"/>
      <c r="J913" s="241"/>
      <c r="K913" s="241"/>
      <c r="L913" s="246"/>
      <c r="M913" s="247"/>
      <c r="N913" s="248"/>
      <c r="O913" s="248"/>
      <c r="P913" s="248"/>
      <c r="Q913" s="248"/>
      <c r="R913" s="248"/>
      <c r="S913" s="248"/>
      <c r="T913" s="24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0" t="s">
        <v>221</v>
      </c>
      <c r="AU913" s="250" t="s">
        <v>93</v>
      </c>
      <c r="AV913" s="14" t="s">
        <v>88</v>
      </c>
      <c r="AW913" s="14" t="s">
        <v>39</v>
      </c>
      <c r="AX913" s="14" t="s">
        <v>78</v>
      </c>
      <c r="AY913" s="250" t="s">
        <v>210</v>
      </c>
    </row>
    <row r="914" s="14" customFormat="1">
      <c r="A914" s="14"/>
      <c r="B914" s="240"/>
      <c r="C914" s="241"/>
      <c r="D914" s="231" t="s">
        <v>221</v>
      </c>
      <c r="E914" s="242" t="s">
        <v>32</v>
      </c>
      <c r="F914" s="243" t="s">
        <v>923</v>
      </c>
      <c r="G914" s="241"/>
      <c r="H914" s="244">
        <v>-5.4530000000000003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0" t="s">
        <v>221</v>
      </c>
      <c r="AU914" s="250" t="s">
        <v>93</v>
      </c>
      <c r="AV914" s="14" t="s">
        <v>88</v>
      </c>
      <c r="AW914" s="14" t="s">
        <v>39</v>
      </c>
      <c r="AX914" s="14" t="s">
        <v>78</v>
      </c>
      <c r="AY914" s="250" t="s">
        <v>210</v>
      </c>
    </row>
    <row r="915" s="13" customFormat="1">
      <c r="A915" s="13"/>
      <c r="B915" s="229"/>
      <c r="C915" s="230"/>
      <c r="D915" s="231" t="s">
        <v>221</v>
      </c>
      <c r="E915" s="232" t="s">
        <v>32</v>
      </c>
      <c r="F915" s="233" t="s">
        <v>924</v>
      </c>
      <c r="G915" s="230"/>
      <c r="H915" s="232" t="s">
        <v>32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221</v>
      </c>
      <c r="AU915" s="239" t="s">
        <v>93</v>
      </c>
      <c r="AV915" s="13" t="s">
        <v>86</v>
      </c>
      <c r="AW915" s="13" t="s">
        <v>39</v>
      </c>
      <c r="AX915" s="13" t="s">
        <v>78</v>
      </c>
      <c r="AY915" s="239" t="s">
        <v>210</v>
      </c>
    </row>
    <row r="916" s="14" customFormat="1">
      <c r="A916" s="14"/>
      <c r="B916" s="240"/>
      <c r="C916" s="241"/>
      <c r="D916" s="231" t="s">
        <v>221</v>
      </c>
      <c r="E916" s="242" t="s">
        <v>32</v>
      </c>
      <c r="F916" s="243" t="s">
        <v>925</v>
      </c>
      <c r="G916" s="241"/>
      <c r="H916" s="244">
        <v>73.444999999999993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0" t="s">
        <v>221</v>
      </c>
      <c r="AU916" s="250" t="s">
        <v>93</v>
      </c>
      <c r="AV916" s="14" t="s">
        <v>88</v>
      </c>
      <c r="AW916" s="14" t="s">
        <v>39</v>
      </c>
      <c r="AX916" s="14" t="s">
        <v>78</v>
      </c>
      <c r="AY916" s="250" t="s">
        <v>210</v>
      </c>
    </row>
    <row r="917" s="14" customFormat="1">
      <c r="A917" s="14"/>
      <c r="B917" s="240"/>
      <c r="C917" s="241"/>
      <c r="D917" s="231" t="s">
        <v>221</v>
      </c>
      <c r="E917" s="242" t="s">
        <v>32</v>
      </c>
      <c r="F917" s="243" t="s">
        <v>926</v>
      </c>
      <c r="G917" s="241"/>
      <c r="H917" s="244">
        <v>-3.5539999999999998</v>
      </c>
      <c r="I917" s="245"/>
      <c r="J917" s="241"/>
      <c r="K917" s="241"/>
      <c r="L917" s="246"/>
      <c r="M917" s="247"/>
      <c r="N917" s="248"/>
      <c r="O917" s="248"/>
      <c r="P917" s="248"/>
      <c r="Q917" s="248"/>
      <c r="R917" s="248"/>
      <c r="S917" s="248"/>
      <c r="T917" s="24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0" t="s">
        <v>221</v>
      </c>
      <c r="AU917" s="250" t="s">
        <v>93</v>
      </c>
      <c r="AV917" s="14" t="s">
        <v>88</v>
      </c>
      <c r="AW917" s="14" t="s">
        <v>39</v>
      </c>
      <c r="AX917" s="14" t="s">
        <v>78</v>
      </c>
      <c r="AY917" s="250" t="s">
        <v>210</v>
      </c>
    </row>
    <row r="918" s="16" customFormat="1">
      <c r="A918" s="16"/>
      <c r="B918" s="262"/>
      <c r="C918" s="263"/>
      <c r="D918" s="231" t="s">
        <v>221</v>
      </c>
      <c r="E918" s="264" t="s">
        <v>32</v>
      </c>
      <c r="F918" s="265" t="s">
        <v>247</v>
      </c>
      <c r="G918" s="263"/>
      <c r="H918" s="266">
        <v>909.66899999999998</v>
      </c>
      <c r="I918" s="267"/>
      <c r="J918" s="263"/>
      <c r="K918" s="263"/>
      <c r="L918" s="268"/>
      <c r="M918" s="269"/>
      <c r="N918" s="270"/>
      <c r="O918" s="270"/>
      <c r="P918" s="270"/>
      <c r="Q918" s="270"/>
      <c r="R918" s="270"/>
      <c r="S918" s="270"/>
      <c r="T918" s="271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72" t="s">
        <v>221</v>
      </c>
      <c r="AU918" s="272" t="s">
        <v>93</v>
      </c>
      <c r="AV918" s="16" t="s">
        <v>93</v>
      </c>
      <c r="AW918" s="16" t="s">
        <v>39</v>
      </c>
      <c r="AX918" s="16" t="s">
        <v>78</v>
      </c>
      <c r="AY918" s="272" t="s">
        <v>210</v>
      </c>
    </row>
    <row r="919" s="13" customFormat="1">
      <c r="A919" s="13"/>
      <c r="B919" s="229"/>
      <c r="C919" s="230"/>
      <c r="D919" s="231" t="s">
        <v>221</v>
      </c>
      <c r="E919" s="232" t="s">
        <v>32</v>
      </c>
      <c r="F919" s="233" t="s">
        <v>927</v>
      </c>
      <c r="G919" s="230"/>
      <c r="H919" s="232" t="s">
        <v>32</v>
      </c>
      <c r="I919" s="234"/>
      <c r="J919" s="230"/>
      <c r="K919" s="230"/>
      <c r="L919" s="235"/>
      <c r="M919" s="236"/>
      <c r="N919" s="237"/>
      <c r="O919" s="237"/>
      <c r="P919" s="237"/>
      <c r="Q919" s="237"/>
      <c r="R919" s="237"/>
      <c r="S919" s="237"/>
      <c r="T919" s="23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9" t="s">
        <v>221</v>
      </c>
      <c r="AU919" s="239" t="s">
        <v>93</v>
      </c>
      <c r="AV919" s="13" t="s">
        <v>86</v>
      </c>
      <c r="AW919" s="13" t="s">
        <v>39</v>
      </c>
      <c r="AX919" s="13" t="s">
        <v>78</v>
      </c>
      <c r="AY919" s="239" t="s">
        <v>210</v>
      </c>
    </row>
    <row r="920" s="14" customFormat="1">
      <c r="A920" s="14"/>
      <c r="B920" s="240"/>
      <c r="C920" s="241"/>
      <c r="D920" s="231" t="s">
        <v>221</v>
      </c>
      <c r="E920" s="242" t="s">
        <v>32</v>
      </c>
      <c r="F920" s="243" t="s">
        <v>928</v>
      </c>
      <c r="G920" s="241"/>
      <c r="H920" s="244">
        <v>12.856</v>
      </c>
      <c r="I920" s="245"/>
      <c r="J920" s="241"/>
      <c r="K920" s="241"/>
      <c r="L920" s="246"/>
      <c r="M920" s="247"/>
      <c r="N920" s="248"/>
      <c r="O920" s="248"/>
      <c r="P920" s="248"/>
      <c r="Q920" s="248"/>
      <c r="R920" s="248"/>
      <c r="S920" s="248"/>
      <c r="T920" s="24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0" t="s">
        <v>221</v>
      </c>
      <c r="AU920" s="250" t="s">
        <v>93</v>
      </c>
      <c r="AV920" s="14" t="s">
        <v>88</v>
      </c>
      <c r="AW920" s="14" t="s">
        <v>39</v>
      </c>
      <c r="AX920" s="14" t="s">
        <v>78</v>
      </c>
      <c r="AY920" s="250" t="s">
        <v>210</v>
      </c>
    </row>
    <row r="921" s="14" customFormat="1">
      <c r="A921" s="14"/>
      <c r="B921" s="240"/>
      <c r="C921" s="241"/>
      <c r="D921" s="231" t="s">
        <v>221</v>
      </c>
      <c r="E921" s="242" t="s">
        <v>32</v>
      </c>
      <c r="F921" s="243" t="s">
        <v>929</v>
      </c>
      <c r="G921" s="241"/>
      <c r="H921" s="244">
        <v>15.095000000000001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0" t="s">
        <v>221</v>
      </c>
      <c r="AU921" s="250" t="s">
        <v>93</v>
      </c>
      <c r="AV921" s="14" t="s">
        <v>88</v>
      </c>
      <c r="AW921" s="14" t="s">
        <v>39</v>
      </c>
      <c r="AX921" s="14" t="s">
        <v>78</v>
      </c>
      <c r="AY921" s="250" t="s">
        <v>210</v>
      </c>
    </row>
    <row r="922" s="16" customFormat="1">
      <c r="A922" s="16"/>
      <c r="B922" s="262"/>
      <c r="C922" s="263"/>
      <c r="D922" s="231" t="s">
        <v>221</v>
      </c>
      <c r="E922" s="264" t="s">
        <v>32</v>
      </c>
      <c r="F922" s="265" t="s">
        <v>247</v>
      </c>
      <c r="G922" s="263"/>
      <c r="H922" s="266">
        <v>27.951000000000001</v>
      </c>
      <c r="I922" s="267"/>
      <c r="J922" s="263"/>
      <c r="K922" s="263"/>
      <c r="L922" s="268"/>
      <c r="M922" s="269"/>
      <c r="N922" s="270"/>
      <c r="O922" s="270"/>
      <c r="P922" s="270"/>
      <c r="Q922" s="270"/>
      <c r="R922" s="270"/>
      <c r="S922" s="270"/>
      <c r="T922" s="271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72" t="s">
        <v>221</v>
      </c>
      <c r="AU922" s="272" t="s">
        <v>93</v>
      </c>
      <c r="AV922" s="16" t="s">
        <v>93</v>
      </c>
      <c r="AW922" s="16" t="s">
        <v>39</v>
      </c>
      <c r="AX922" s="16" t="s">
        <v>78</v>
      </c>
      <c r="AY922" s="272" t="s">
        <v>210</v>
      </c>
    </row>
    <row r="923" s="15" customFormat="1">
      <c r="A923" s="15"/>
      <c r="B923" s="251"/>
      <c r="C923" s="252"/>
      <c r="D923" s="231" t="s">
        <v>221</v>
      </c>
      <c r="E923" s="253" t="s">
        <v>32</v>
      </c>
      <c r="F923" s="254" t="s">
        <v>224</v>
      </c>
      <c r="G923" s="252"/>
      <c r="H923" s="255">
        <v>986.98500000000001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1" t="s">
        <v>221</v>
      </c>
      <c r="AU923" s="261" t="s">
        <v>93</v>
      </c>
      <c r="AV923" s="15" t="s">
        <v>96</v>
      </c>
      <c r="AW923" s="15" t="s">
        <v>39</v>
      </c>
      <c r="AX923" s="15" t="s">
        <v>86</v>
      </c>
      <c r="AY923" s="261" t="s">
        <v>210</v>
      </c>
    </row>
    <row r="924" s="2" customFormat="1" ht="16.5" customHeight="1">
      <c r="A924" s="42"/>
      <c r="B924" s="43"/>
      <c r="C924" s="211" t="s">
        <v>935</v>
      </c>
      <c r="D924" s="211" t="s">
        <v>213</v>
      </c>
      <c r="E924" s="212" t="s">
        <v>936</v>
      </c>
      <c r="F924" s="213" t="s">
        <v>937</v>
      </c>
      <c r="G924" s="214" t="s">
        <v>112</v>
      </c>
      <c r="H924" s="215">
        <v>13.593</v>
      </c>
      <c r="I924" s="216"/>
      <c r="J924" s="217">
        <f>ROUND(I924*H924,2)</f>
        <v>0</v>
      </c>
      <c r="K924" s="213" t="s">
        <v>217</v>
      </c>
      <c r="L924" s="48"/>
      <c r="M924" s="218" t="s">
        <v>32</v>
      </c>
      <c r="N924" s="219" t="s">
        <v>49</v>
      </c>
      <c r="O924" s="88"/>
      <c r="P924" s="220">
        <f>O924*H924</f>
        <v>0</v>
      </c>
      <c r="Q924" s="220">
        <v>0.032730000000000002</v>
      </c>
      <c r="R924" s="220">
        <f>Q924*H924</f>
        <v>0.44489889000000005</v>
      </c>
      <c r="S924" s="220">
        <v>0</v>
      </c>
      <c r="T924" s="221">
        <f>S924*H924</f>
        <v>0</v>
      </c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R924" s="222" t="s">
        <v>96</v>
      </c>
      <c r="AT924" s="222" t="s">
        <v>213</v>
      </c>
      <c r="AU924" s="222" t="s">
        <v>93</v>
      </c>
      <c r="AY924" s="20" t="s">
        <v>210</v>
      </c>
      <c r="BE924" s="223">
        <f>IF(N924="základní",J924,0)</f>
        <v>0</v>
      </c>
      <c r="BF924" s="223">
        <f>IF(N924="snížená",J924,0)</f>
        <v>0</v>
      </c>
      <c r="BG924" s="223">
        <f>IF(N924="zákl. přenesená",J924,0)</f>
        <v>0</v>
      </c>
      <c r="BH924" s="223">
        <f>IF(N924="sníž. přenesená",J924,0)</f>
        <v>0</v>
      </c>
      <c r="BI924" s="223">
        <f>IF(N924="nulová",J924,0)</f>
        <v>0</v>
      </c>
      <c r="BJ924" s="20" t="s">
        <v>86</v>
      </c>
      <c r="BK924" s="223">
        <f>ROUND(I924*H924,2)</f>
        <v>0</v>
      </c>
      <c r="BL924" s="20" t="s">
        <v>96</v>
      </c>
      <c r="BM924" s="222" t="s">
        <v>938</v>
      </c>
    </row>
    <row r="925" s="2" customFormat="1">
      <c r="A925" s="42"/>
      <c r="B925" s="43"/>
      <c r="C925" s="44"/>
      <c r="D925" s="224" t="s">
        <v>219</v>
      </c>
      <c r="E925" s="44"/>
      <c r="F925" s="225" t="s">
        <v>939</v>
      </c>
      <c r="G925" s="44"/>
      <c r="H925" s="44"/>
      <c r="I925" s="226"/>
      <c r="J925" s="44"/>
      <c r="K925" s="44"/>
      <c r="L925" s="48"/>
      <c r="M925" s="227"/>
      <c r="N925" s="228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219</v>
      </c>
      <c r="AU925" s="20" t="s">
        <v>93</v>
      </c>
    </row>
    <row r="926" s="13" customFormat="1">
      <c r="A926" s="13"/>
      <c r="B926" s="229"/>
      <c r="C926" s="230"/>
      <c r="D926" s="231" t="s">
        <v>221</v>
      </c>
      <c r="E926" s="232" t="s">
        <v>32</v>
      </c>
      <c r="F926" s="233" t="s">
        <v>940</v>
      </c>
      <c r="G926" s="230"/>
      <c r="H926" s="232" t="s">
        <v>32</v>
      </c>
      <c r="I926" s="234"/>
      <c r="J926" s="230"/>
      <c r="K926" s="230"/>
      <c r="L926" s="235"/>
      <c r="M926" s="236"/>
      <c r="N926" s="237"/>
      <c r="O926" s="237"/>
      <c r="P926" s="237"/>
      <c r="Q926" s="237"/>
      <c r="R926" s="237"/>
      <c r="S926" s="237"/>
      <c r="T926" s="23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9" t="s">
        <v>221</v>
      </c>
      <c r="AU926" s="239" t="s">
        <v>93</v>
      </c>
      <c r="AV926" s="13" t="s">
        <v>86</v>
      </c>
      <c r="AW926" s="13" t="s">
        <v>39</v>
      </c>
      <c r="AX926" s="13" t="s">
        <v>78</v>
      </c>
      <c r="AY926" s="239" t="s">
        <v>210</v>
      </c>
    </row>
    <row r="927" s="14" customFormat="1">
      <c r="A927" s="14"/>
      <c r="B927" s="240"/>
      <c r="C927" s="241"/>
      <c r="D927" s="231" t="s">
        <v>221</v>
      </c>
      <c r="E927" s="242" t="s">
        <v>32</v>
      </c>
      <c r="F927" s="243" t="s">
        <v>941</v>
      </c>
      <c r="G927" s="241"/>
      <c r="H927" s="244">
        <v>1.1699999999999999</v>
      </c>
      <c r="I927" s="245"/>
      <c r="J927" s="241"/>
      <c r="K927" s="241"/>
      <c r="L927" s="246"/>
      <c r="M927" s="247"/>
      <c r="N927" s="248"/>
      <c r="O927" s="248"/>
      <c r="P927" s="248"/>
      <c r="Q927" s="248"/>
      <c r="R927" s="248"/>
      <c r="S927" s="248"/>
      <c r="T927" s="24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0" t="s">
        <v>221</v>
      </c>
      <c r="AU927" s="250" t="s">
        <v>93</v>
      </c>
      <c r="AV927" s="14" t="s">
        <v>88</v>
      </c>
      <c r="AW927" s="14" t="s">
        <v>39</v>
      </c>
      <c r="AX927" s="14" t="s">
        <v>78</v>
      </c>
      <c r="AY927" s="250" t="s">
        <v>210</v>
      </c>
    </row>
    <row r="928" s="14" customFormat="1">
      <c r="A928" s="14"/>
      <c r="B928" s="240"/>
      <c r="C928" s="241"/>
      <c r="D928" s="231" t="s">
        <v>221</v>
      </c>
      <c r="E928" s="242" t="s">
        <v>32</v>
      </c>
      <c r="F928" s="243" t="s">
        <v>942</v>
      </c>
      <c r="G928" s="241"/>
      <c r="H928" s="244">
        <v>1.02</v>
      </c>
      <c r="I928" s="245"/>
      <c r="J928" s="241"/>
      <c r="K928" s="241"/>
      <c r="L928" s="246"/>
      <c r="M928" s="247"/>
      <c r="N928" s="248"/>
      <c r="O928" s="248"/>
      <c r="P928" s="248"/>
      <c r="Q928" s="248"/>
      <c r="R928" s="248"/>
      <c r="S928" s="248"/>
      <c r="T928" s="24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0" t="s">
        <v>221</v>
      </c>
      <c r="AU928" s="250" t="s">
        <v>93</v>
      </c>
      <c r="AV928" s="14" t="s">
        <v>88</v>
      </c>
      <c r="AW928" s="14" t="s">
        <v>39</v>
      </c>
      <c r="AX928" s="14" t="s">
        <v>78</v>
      </c>
      <c r="AY928" s="250" t="s">
        <v>210</v>
      </c>
    </row>
    <row r="929" s="14" customFormat="1">
      <c r="A929" s="14"/>
      <c r="B929" s="240"/>
      <c r="C929" s="241"/>
      <c r="D929" s="231" t="s">
        <v>221</v>
      </c>
      <c r="E929" s="242" t="s">
        <v>32</v>
      </c>
      <c r="F929" s="243" t="s">
        <v>942</v>
      </c>
      <c r="G929" s="241"/>
      <c r="H929" s="244">
        <v>1.02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0" t="s">
        <v>221</v>
      </c>
      <c r="AU929" s="250" t="s">
        <v>93</v>
      </c>
      <c r="AV929" s="14" t="s">
        <v>88</v>
      </c>
      <c r="AW929" s="14" t="s">
        <v>39</v>
      </c>
      <c r="AX929" s="14" t="s">
        <v>78</v>
      </c>
      <c r="AY929" s="250" t="s">
        <v>210</v>
      </c>
    </row>
    <row r="930" s="14" customFormat="1">
      <c r="A930" s="14"/>
      <c r="B930" s="240"/>
      <c r="C930" s="241"/>
      <c r="D930" s="231" t="s">
        <v>221</v>
      </c>
      <c r="E930" s="242" t="s">
        <v>32</v>
      </c>
      <c r="F930" s="243" t="s">
        <v>943</v>
      </c>
      <c r="G930" s="241"/>
      <c r="H930" s="244">
        <v>0.90000000000000002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0" t="s">
        <v>221</v>
      </c>
      <c r="AU930" s="250" t="s">
        <v>93</v>
      </c>
      <c r="AV930" s="14" t="s">
        <v>88</v>
      </c>
      <c r="AW930" s="14" t="s">
        <v>39</v>
      </c>
      <c r="AX930" s="14" t="s">
        <v>78</v>
      </c>
      <c r="AY930" s="250" t="s">
        <v>210</v>
      </c>
    </row>
    <row r="931" s="14" customFormat="1">
      <c r="A931" s="14"/>
      <c r="B931" s="240"/>
      <c r="C931" s="241"/>
      <c r="D931" s="231" t="s">
        <v>221</v>
      </c>
      <c r="E931" s="242" t="s">
        <v>32</v>
      </c>
      <c r="F931" s="243" t="s">
        <v>944</v>
      </c>
      <c r="G931" s="241"/>
      <c r="H931" s="244">
        <v>0.94799999999999995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0" t="s">
        <v>221</v>
      </c>
      <c r="AU931" s="250" t="s">
        <v>93</v>
      </c>
      <c r="AV931" s="14" t="s">
        <v>88</v>
      </c>
      <c r="AW931" s="14" t="s">
        <v>39</v>
      </c>
      <c r="AX931" s="14" t="s">
        <v>78</v>
      </c>
      <c r="AY931" s="250" t="s">
        <v>210</v>
      </c>
    </row>
    <row r="932" s="14" customFormat="1">
      <c r="A932" s="14"/>
      <c r="B932" s="240"/>
      <c r="C932" s="241"/>
      <c r="D932" s="231" t="s">
        <v>221</v>
      </c>
      <c r="E932" s="242" t="s">
        <v>32</v>
      </c>
      <c r="F932" s="243" t="s">
        <v>945</v>
      </c>
      <c r="G932" s="241"/>
      <c r="H932" s="244">
        <v>4.0499999999999998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0" t="s">
        <v>221</v>
      </c>
      <c r="AU932" s="250" t="s">
        <v>93</v>
      </c>
      <c r="AV932" s="14" t="s">
        <v>88</v>
      </c>
      <c r="AW932" s="14" t="s">
        <v>39</v>
      </c>
      <c r="AX932" s="14" t="s">
        <v>78</v>
      </c>
      <c r="AY932" s="250" t="s">
        <v>210</v>
      </c>
    </row>
    <row r="933" s="14" customFormat="1">
      <c r="A933" s="14"/>
      <c r="B933" s="240"/>
      <c r="C933" s="241"/>
      <c r="D933" s="231" t="s">
        <v>221</v>
      </c>
      <c r="E933" s="242" t="s">
        <v>32</v>
      </c>
      <c r="F933" s="243" t="s">
        <v>946</v>
      </c>
      <c r="G933" s="241"/>
      <c r="H933" s="244">
        <v>2.4900000000000002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0" t="s">
        <v>221</v>
      </c>
      <c r="AU933" s="250" t="s">
        <v>93</v>
      </c>
      <c r="AV933" s="14" t="s">
        <v>88</v>
      </c>
      <c r="AW933" s="14" t="s">
        <v>39</v>
      </c>
      <c r="AX933" s="14" t="s">
        <v>78</v>
      </c>
      <c r="AY933" s="250" t="s">
        <v>210</v>
      </c>
    </row>
    <row r="934" s="14" customFormat="1">
      <c r="A934" s="14"/>
      <c r="B934" s="240"/>
      <c r="C934" s="241"/>
      <c r="D934" s="231" t="s">
        <v>221</v>
      </c>
      <c r="E934" s="242" t="s">
        <v>32</v>
      </c>
      <c r="F934" s="243" t="s">
        <v>947</v>
      </c>
      <c r="G934" s="241"/>
      <c r="H934" s="244">
        <v>0.75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0" t="s">
        <v>221</v>
      </c>
      <c r="AU934" s="250" t="s">
        <v>93</v>
      </c>
      <c r="AV934" s="14" t="s">
        <v>88</v>
      </c>
      <c r="AW934" s="14" t="s">
        <v>39</v>
      </c>
      <c r="AX934" s="14" t="s">
        <v>78</v>
      </c>
      <c r="AY934" s="250" t="s">
        <v>210</v>
      </c>
    </row>
    <row r="935" s="14" customFormat="1">
      <c r="A935" s="14"/>
      <c r="B935" s="240"/>
      <c r="C935" s="241"/>
      <c r="D935" s="231" t="s">
        <v>221</v>
      </c>
      <c r="E935" s="242" t="s">
        <v>32</v>
      </c>
      <c r="F935" s="243" t="s">
        <v>948</v>
      </c>
      <c r="G935" s="241"/>
      <c r="H935" s="244">
        <v>1.2450000000000001</v>
      </c>
      <c r="I935" s="245"/>
      <c r="J935" s="241"/>
      <c r="K935" s="241"/>
      <c r="L935" s="246"/>
      <c r="M935" s="247"/>
      <c r="N935" s="248"/>
      <c r="O935" s="248"/>
      <c r="P935" s="248"/>
      <c r="Q935" s="248"/>
      <c r="R935" s="248"/>
      <c r="S935" s="248"/>
      <c r="T935" s="24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0" t="s">
        <v>221</v>
      </c>
      <c r="AU935" s="250" t="s">
        <v>93</v>
      </c>
      <c r="AV935" s="14" t="s">
        <v>88</v>
      </c>
      <c r="AW935" s="14" t="s">
        <v>39</v>
      </c>
      <c r="AX935" s="14" t="s">
        <v>78</v>
      </c>
      <c r="AY935" s="250" t="s">
        <v>210</v>
      </c>
    </row>
    <row r="936" s="15" customFormat="1">
      <c r="A936" s="15"/>
      <c r="B936" s="251"/>
      <c r="C936" s="252"/>
      <c r="D936" s="231" t="s">
        <v>221</v>
      </c>
      <c r="E936" s="253" t="s">
        <v>32</v>
      </c>
      <c r="F936" s="254" t="s">
        <v>224</v>
      </c>
      <c r="G936" s="252"/>
      <c r="H936" s="255">
        <v>13.593</v>
      </c>
      <c r="I936" s="256"/>
      <c r="J936" s="252"/>
      <c r="K936" s="252"/>
      <c r="L936" s="257"/>
      <c r="M936" s="258"/>
      <c r="N936" s="259"/>
      <c r="O936" s="259"/>
      <c r="P936" s="259"/>
      <c r="Q936" s="259"/>
      <c r="R936" s="259"/>
      <c r="S936" s="259"/>
      <c r="T936" s="260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1" t="s">
        <v>221</v>
      </c>
      <c r="AU936" s="261" t="s">
        <v>93</v>
      </c>
      <c r="AV936" s="15" t="s">
        <v>96</v>
      </c>
      <c r="AW936" s="15" t="s">
        <v>39</v>
      </c>
      <c r="AX936" s="15" t="s">
        <v>86</v>
      </c>
      <c r="AY936" s="261" t="s">
        <v>210</v>
      </c>
    </row>
    <row r="937" s="2" customFormat="1" ht="21.75" customHeight="1">
      <c r="A937" s="42"/>
      <c r="B937" s="43"/>
      <c r="C937" s="211" t="s">
        <v>949</v>
      </c>
      <c r="D937" s="211" t="s">
        <v>213</v>
      </c>
      <c r="E937" s="212" t="s">
        <v>950</v>
      </c>
      <c r="F937" s="213" t="s">
        <v>951</v>
      </c>
      <c r="G937" s="214" t="s">
        <v>112</v>
      </c>
      <c r="H937" s="215">
        <v>104.981</v>
      </c>
      <c r="I937" s="216"/>
      <c r="J937" s="217">
        <f>ROUND(I937*H937,2)</f>
        <v>0</v>
      </c>
      <c r="K937" s="213" t="s">
        <v>952</v>
      </c>
      <c r="L937" s="48"/>
      <c r="M937" s="218" t="s">
        <v>32</v>
      </c>
      <c r="N937" s="219" t="s">
        <v>49</v>
      </c>
      <c r="O937" s="88"/>
      <c r="P937" s="220">
        <f>O937*H937</f>
        <v>0</v>
      </c>
      <c r="Q937" s="220">
        <v>0.020480000000000002</v>
      </c>
      <c r="R937" s="220">
        <f>Q937*H937</f>
        <v>2.15001088</v>
      </c>
      <c r="S937" s="220">
        <v>0</v>
      </c>
      <c r="T937" s="221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22" t="s">
        <v>96</v>
      </c>
      <c r="AT937" s="222" t="s">
        <v>213</v>
      </c>
      <c r="AU937" s="222" t="s">
        <v>93</v>
      </c>
      <c r="AY937" s="20" t="s">
        <v>210</v>
      </c>
      <c r="BE937" s="223">
        <f>IF(N937="základní",J937,0)</f>
        <v>0</v>
      </c>
      <c r="BF937" s="223">
        <f>IF(N937="snížená",J937,0)</f>
        <v>0</v>
      </c>
      <c r="BG937" s="223">
        <f>IF(N937="zákl. přenesená",J937,0)</f>
        <v>0</v>
      </c>
      <c r="BH937" s="223">
        <f>IF(N937="sníž. přenesená",J937,0)</f>
        <v>0</v>
      </c>
      <c r="BI937" s="223">
        <f>IF(N937="nulová",J937,0)</f>
        <v>0</v>
      </c>
      <c r="BJ937" s="20" t="s">
        <v>86</v>
      </c>
      <c r="BK937" s="223">
        <f>ROUND(I937*H937,2)</f>
        <v>0</v>
      </c>
      <c r="BL937" s="20" t="s">
        <v>96</v>
      </c>
      <c r="BM937" s="222" t="s">
        <v>953</v>
      </c>
    </row>
    <row r="938" s="13" customFormat="1">
      <c r="A938" s="13"/>
      <c r="B938" s="229"/>
      <c r="C938" s="230"/>
      <c r="D938" s="231" t="s">
        <v>221</v>
      </c>
      <c r="E938" s="232" t="s">
        <v>32</v>
      </c>
      <c r="F938" s="233" t="s">
        <v>883</v>
      </c>
      <c r="G938" s="230"/>
      <c r="H938" s="232" t="s">
        <v>32</v>
      </c>
      <c r="I938" s="234"/>
      <c r="J938" s="230"/>
      <c r="K938" s="230"/>
      <c r="L938" s="235"/>
      <c r="M938" s="236"/>
      <c r="N938" s="237"/>
      <c r="O938" s="237"/>
      <c r="P938" s="237"/>
      <c r="Q938" s="237"/>
      <c r="R938" s="237"/>
      <c r="S938" s="237"/>
      <c r="T938" s="238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9" t="s">
        <v>221</v>
      </c>
      <c r="AU938" s="239" t="s">
        <v>93</v>
      </c>
      <c r="AV938" s="13" t="s">
        <v>86</v>
      </c>
      <c r="AW938" s="13" t="s">
        <v>39</v>
      </c>
      <c r="AX938" s="13" t="s">
        <v>78</v>
      </c>
      <c r="AY938" s="239" t="s">
        <v>210</v>
      </c>
    </row>
    <row r="939" s="14" customFormat="1">
      <c r="A939" s="14"/>
      <c r="B939" s="240"/>
      <c r="C939" s="241"/>
      <c r="D939" s="231" t="s">
        <v>221</v>
      </c>
      <c r="E939" s="242" t="s">
        <v>32</v>
      </c>
      <c r="F939" s="243" t="s">
        <v>954</v>
      </c>
      <c r="G939" s="241"/>
      <c r="H939" s="244">
        <v>28.343</v>
      </c>
      <c r="I939" s="245"/>
      <c r="J939" s="241"/>
      <c r="K939" s="241"/>
      <c r="L939" s="246"/>
      <c r="M939" s="247"/>
      <c r="N939" s="248"/>
      <c r="O939" s="248"/>
      <c r="P939" s="248"/>
      <c r="Q939" s="248"/>
      <c r="R939" s="248"/>
      <c r="S939" s="248"/>
      <c r="T939" s="24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0" t="s">
        <v>221</v>
      </c>
      <c r="AU939" s="250" t="s">
        <v>93</v>
      </c>
      <c r="AV939" s="14" t="s">
        <v>88</v>
      </c>
      <c r="AW939" s="14" t="s">
        <v>39</v>
      </c>
      <c r="AX939" s="14" t="s">
        <v>78</v>
      </c>
      <c r="AY939" s="250" t="s">
        <v>210</v>
      </c>
    </row>
    <row r="940" s="14" customFormat="1">
      <c r="A940" s="14"/>
      <c r="B940" s="240"/>
      <c r="C940" s="241"/>
      <c r="D940" s="231" t="s">
        <v>221</v>
      </c>
      <c r="E940" s="242" t="s">
        <v>32</v>
      </c>
      <c r="F940" s="243" t="s">
        <v>955</v>
      </c>
      <c r="G940" s="241"/>
      <c r="H940" s="244">
        <v>-7.6950000000000003</v>
      </c>
      <c r="I940" s="245"/>
      <c r="J940" s="241"/>
      <c r="K940" s="241"/>
      <c r="L940" s="246"/>
      <c r="M940" s="247"/>
      <c r="N940" s="248"/>
      <c r="O940" s="248"/>
      <c r="P940" s="248"/>
      <c r="Q940" s="248"/>
      <c r="R940" s="248"/>
      <c r="S940" s="248"/>
      <c r="T940" s="24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0" t="s">
        <v>221</v>
      </c>
      <c r="AU940" s="250" t="s">
        <v>93</v>
      </c>
      <c r="AV940" s="14" t="s">
        <v>88</v>
      </c>
      <c r="AW940" s="14" t="s">
        <v>39</v>
      </c>
      <c r="AX940" s="14" t="s">
        <v>78</v>
      </c>
      <c r="AY940" s="250" t="s">
        <v>210</v>
      </c>
    </row>
    <row r="941" s="14" customFormat="1">
      <c r="A941" s="14"/>
      <c r="B941" s="240"/>
      <c r="C941" s="241"/>
      <c r="D941" s="231" t="s">
        <v>221</v>
      </c>
      <c r="E941" s="242" t="s">
        <v>32</v>
      </c>
      <c r="F941" s="243" t="s">
        <v>956</v>
      </c>
      <c r="G941" s="241"/>
      <c r="H941" s="244">
        <v>8.5530000000000008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221</v>
      </c>
      <c r="AU941" s="250" t="s">
        <v>93</v>
      </c>
      <c r="AV941" s="14" t="s">
        <v>88</v>
      </c>
      <c r="AW941" s="14" t="s">
        <v>39</v>
      </c>
      <c r="AX941" s="14" t="s">
        <v>78</v>
      </c>
      <c r="AY941" s="250" t="s">
        <v>210</v>
      </c>
    </row>
    <row r="942" s="14" customFormat="1">
      <c r="A942" s="14"/>
      <c r="B942" s="240"/>
      <c r="C942" s="241"/>
      <c r="D942" s="231" t="s">
        <v>221</v>
      </c>
      <c r="E942" s="242" t="s">
        <v>32</v>
      </c>
      <c r="F942" s="243" t="s">
        <v>957</v>
      </c>
      <c r="G942" s="241"/>
      <c r="H942" s="244">
        <v>-3.8250000000000002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0" t="s">
        <v>221</v>
      </c>
      <c r="AU942" s="250" t="s">
        <v>93</v>
      </c>
      <c r="AV942" s="14" t="s">
        <v>88</v>
      </c>
      <c r="AW942" s="14" t="s">
        <v>39</v>
      </c>
      <c r="AX942" s="14" t="s">
        <v>78</v>
      </c>
      <c r="AY942" s="250" t="s">
        <v>210</v>
      </c>
    </row>
    <row r="943" s="13" customFormat="1">
      <c r="A943" s="13"/>
      <c r="B943" s="229"/>
      <c r="C943" s="230"/>
      <c r="D943" s="231" t="s">
        <v>221</v>
      </c>
      <c r="E943" s="232" t="s">
        <v>32</v>
      </c>
      <c r="F943" s="233" t="s">
        <v>886</v>
      </c>
      <c r="G943" s="230"/>
      <c r="H943" s="232" t="s">
        <v>32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221</v>
      </c>
      <c r="AU943" s="239" t="s">
        <v>93</v>
      </c>
      <c r="AV943" s="13" t="s">
        <v>86</v>
      </c>
      <c r="AW943" s="13" t="s">
        <v>39</v>
      </c>
      <c r="AX943" s="13" t="s">
        <v>78</v>
      </c>
      <c r="AY943" s="239" t="s">
        <v>210</v>
      </c>
    </row>
    <row r="944" s="14" customFormat="1">
      <c r="A944" s="14"/>
      <c r="B944" s="240"/>
      <c r="C944" s="241"/>
      <c r="D944" s="231" t="s">
        <v>221</v>
      </c>
      <c r="E944" s="242" t="s">
        <v>32</v>
      </c>
      <c r="F944" s="243" t="s">
        <v>958</v>
      </c>
      <c r="G944" s="241"/>
      <c r="H944" s="244">
        <v>0.70799999999999996</v>
      </c>
      <c r="I944" s="245"/>
      <c r="J944" s="241"/>
      <c r="K944" s="241"/>
      <c r="L944" s="246"/>
      <c r="M944" s="247"/>
      <c r="N944" s="248"/>
      <c r="O944" s="248"/>
      <c r="P944" s="248"/>
      <c r="Q944" s="248"/>
      <c r="R944" s="248"/>
      <c r="S944" s="248"/>
      <c r="T944" s="24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0" t="s">
        <v>221</v>
      </c>
      <c r="AU944" s="250" t="s">
        <v>93</v>
      </c>
      <c r="AV944" s="14" t="s">
        <v>88</v>
      </c>
      <c r="AW944" s="14" t="s">
        <v>39</v>
      </c>
      <c r="AX944" s="14" t="s">
        <v>78</v>
      </c>
      <c r="AY944" s="250" t="s">
        <v>210</v>
      </c>
    </row>
    <row r="945" s="14" customFormat="1">
      <c r="A945" s="14"/>
      <c r="B945" s="240"/>
      <c r="C945" s="241"/>
      <c r="D945" s="231" t="s">
        <v>221</v>
      </c>
      <c r="E945" s="242" t="s">
        <v>32</v>
      </c>
      <c r="F945" s="243" t="s">
        <v>959</v>
      </c>
      <c r="G945" s="241"/>
      <c r="H945" s="244">
        <v>12.754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0" t="s">
        <v>221</v>
      </c>
      <c r="AU945" s="250" t="s">
        <v>93</v>
      </c>
      <c r="AV945" s="14" t="s">
        <v>88</v>
      </c>
      <c r="AW945" s="14" t="s">
        <v>39</v>
      </c>
      <c r="AX945" s="14" t="s">
        <v>78</v>
      </c>
      <c r="AY945" s="250" t="s">
        <v>210</v>
      </c>
    </row>
    <row r="946" s="14" customFormat="1">
      <c r="A946" s="14"/>
      <c r="B946" s="240"/>
      <c r="C946" s="241"/>
      <c r="D946" s="231" t="s">
        <v>221</v>
      </c>
      <c r="E946" s="242" t="s">
        <v>32</v>
      </c>
      <c r="F946" s="243" t="s">
        <v>957</v>
      </c>
      <c r="G946" s="241"/>
      <c r="H946" s="244">
        <v>-3.8250000000000002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0" t="s">
        <v>221</v>
      </c>
      <c r="AU946" s="250" t="s">
        <v>93</v>
      </c>
      <c r="AV946" s="14" t="s">
        <v>88</v>
      </c>
      <c r="AW946" s="14" t="s">
        <v>39</v>
      </c>
      <c r="AX946" s="14" t="s">
        <v>78</v>
      </c>
      <c r="AY946" s="250" t="s">
        <v>210</v>
      </c>
    </row>
    <row r="947" s="13" customFormat="1">
      <c r="A947" s="13"/>
      <c r="B947" s="229"/>
      <c r="C947" s="230"/>
      <c r="D947" s="231" t="s">
        <v>221</v>
      </c>
      <c r="E947" s="232" t="s">
        <v>32</v>
      </c>
      <c r="F947" s="233" t="s">
        <v>889</v>
      </c>
      <c r="G947" s="230"/>
      <c r="H947" s="232" t="s">
        <v>32</v>
      </c>
      <c r="I947" s="234"/>
      <c r="J947" s="230"/>
      <c r="K947" s="230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221</v>
      </c>
      <c r="AU947" s="239" t="s">
        <v>93</v>
      </c>
      <c r="AV947" s="13" t="s">
        <v>86</v>
      </c>
      <c r="AW947" s="13" t="s">
        <v>39</v>
      </c>
      <c r="AX947" s="13" t="s">
        <v>78</v>
      </c>
      <c r="AY947" s="239" t="s">
        <v>210</v>
      </c>
    </row>
    <row r="948" s="14" customFormat="1">
      <c r="A948" s="14"/>
      <c r="B948" s="240"/>
      <c r="C948" s="241"/>
      <c r="D948" s="231" t="s">
        <v>221</v>
      </c>
      <c r="E948" s="242" t="s">
        <v>32</v>
      </c>
      <c r="F948" s="243" t="s">
        <v>960</v>
      </c>
      <c r="G948" s="241"/>
      <c r="H948" s="244">
        <v>3.6320000000000001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0" t="s">
        <v>221</v>
      </c>
      <c r="AU948" s="250" t="s">
        <v>93</v>
      </c>
      <c r="AV948" s="14" t="s">
        <v>88</v>
      </c>
      <c r="AW948" s="14" t="s">
        <v>39</v>
      </c>
      <c r="AX948" s="14" t="s">
        <v>78</v>
      </c>
      <c r="AY948" s="250" t="s">
        <v>210</v>
      </c>
    </row>
    <row r="949" s="13" customFormat="1">
      <c r="A949" s="13"/>
      <c r="B949" s="229"/>
      <c r="C949" s="230"/>
      <c r="D949" s="231" t="s">
        <v>221</v>
      </c>
      <c r="E949" s="232" t="s">
        <v>32</v>
      </c>
      <c r="F949" s="233" t="s">
        <v>918</v>
      </c>
      <c r="G949" s="230"/>
      <c r="H949" s="232" t="s">
        <v>32</v>
      </c>
      <c r="I949" s="234"/>
      <c r="J949" s="230"/>
      <c r="K949" s="230"/>
      <c r="L949" s="235"/>
      <c r="M949" s="236"/>
      <c r="N949" s="237"/>
      <c r="O949" s="237"/>
      <c r="P949" s="237"/>
      <c r="Q949" s="237"/>
      <c r="R949" s="237"/>
      <c r="S949" s="237"/>
      <c r="T949" s="23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9" t="s">
        <v>221</v>
      </c>
      <c r="AU949" s="239" t="s">
        <v>93</v>
      </c>
      <c r="AV949" s="13" t="s">
        <v>86</v>
      </c>
      <c r="AW949" s="13" t="s">
        <v>39</v>
      </c>
      <c r="AX949" s="13" t="s">
        <v>78</v>
      </c>
      <c r="AY949" s="239" t="s">
        <v>210</v>
      </c>
    </row>
    <row r="950" s="14" customFormat="1">
      <c r="A950" s="14"/>
      <c r="B950" s="240"/>
      <c r="C950" s="241"/>
      <c r="D950" s="231" t="s">
        <v>221</v>
      </c>
      <c r="E950" s="242" t="s">
        <v>32</v>
      </c>
      <c r="F950" s="243" t="s">
        <v>961</v>
      </c>
      <c r="G950" s="241"/>
      <c r="H950" s="244">
        <v>3.8399999999999999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0" t="s">
        <v>221</v>
      </c>
      <c r="AU950" s="250" t="s">
        <v>93</v>
      </c>
      <c r="AV950" s="14" t="s">
        <v>88</v>
      </c>
      <c r="AW950" s="14" t="s">
        <v>39</v>
      </c>
      <c r="AX950" s="14" t="s">
        <v>78</v>
      </c>
      <c r="AY950" s="250" t="s">
        <v>210</v>
      </c>
    </row>
    <row r="951" s="13" customFormat="1">
      <c r="A951" s="13"/>
      <c r="B951" s="229"/>
      <c r="C951" s="230"/>
      <c r="D951" s="231" t="s">
        <v>221</v>
      </c>
      <c r="E951" s="232" t="s">
        <v>32</v>
      </c>
      <c r="F951" s="233" t="s">
        <v>921</v>
      </c>
      <c r="G951" s="230"/>
      <c r="H951" s="232" t="s">
        <v>32</v>
      </c>
      <c r="I951" s="234"/>
      <c r="J951" s="230"/>
      <c r="K951" s="230"/>
      <c r="L951" s="235"/>
      <c r="M951" s="236"/>
      <c r="N951" s="237"/>
      <c r="O951" s="237"/>
      <c r="P951" s="237"/>
      <c r="Q951" s="237"/>
      <c r="R951" s="237"/>
      <c r="S951" s="237"/>
      <c r="T951" s="238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9" t="s">
        <v>221</v>
      </c>
      <c r="AU951" s="239" t="s">
        <v>93</v>
      </c>
      <c r="AV951" s="13" t="s">
        <v>86</v>
      </c>
      <c r="AW951" s="13" t="s">
        <v>39</v>
      </c>
      <c r="AX951" s="13" t="s">
        <v>78</v>
      </c>
      <c r="AY951" s="239" t="s">
        <v>210</v>
      </c>
    </row>
    <row r="952" s="14" customFormat="1">
      <c r="A952" s="14"/>
      <c r="B952" s="240"/>
      <c r="C952" s="241"/>
      <c r="D952" s="231" t="s">
        <v>221</v>
      </c>
      <c r="E952" s="242" t="s">
        <v>32</v>
      </c>
      <c r="F952" s="243" t="s">
        <v>961</v>
      </c>
      <c r="G952" s="241"/>
      <c r="H952" s="244">
        <v>3.8399999999999999</v>
      </c>
      <c r="I952" s="245"/>
      <c r="J952" s="241"/>
      <c r="K952" s="241"/>
      <c r="L952" s="246"/>
      <c r="M952" s="247"/>
      <c r="N952" s="248"/>
      <c r="O952" s="248"/>
      <c r="P952" s="248"/>
      <c r="Q952" s="248"/>
      <c r="R952" s="248"/>
      <c r="S952" s="248"/>
      <c r="T952" s="249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0" t="s">
        <v>221</v>
      </c>
      <c r="AU952" s="250" t="s">
        <v>93</v>
      </c>
      <c r="AV952" s="14" t="s">
        <v>88</v>
      </c>
      <c r="AW952" s="14" t="s">
        <v>39</v>
      </c>
      <c r="AX952" s="14" t="s">
        <v>78</v>
      </c>
      <c r="AY952" s="250" t="s">
        <v>210</v>
      </c>
    </row>
    <row r="953" s="14" customFormat="1">
      <c r="A953" s="14"/>
      <c r="B953" s="240"/>
      <c r="C953" s="241"/>
      <c r="D953" s="231" t="s">
        <v>221</v>
      </c>
      <c r="E953" s="242" t="s">
        <v>32</v>
      </c>
      <c r="F953" s="243" t="s">
        <v>962</v>
      </c>
      <c r="G953" s="241"/>
      <c r="H953" s="244">
        <v>3.8340000000000001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0" t="s">
        <v>221</v>
      </c>
      <c r="AU953" s="250" t="s">
        <v>93</v>
      </c>
      <c r="AV953" s="14" t="s">
        <v>88</v>
      </c>
      <c r="AW953" s="14" t="s">
        <v>39</v>
      </c>
      <c r="AX953" s="14" t="s">
        <v>78</v>
      </c>
      <c r="AY953" s="250" t="s">
        <v>210</v>
      </c>
    </row>
    <row r="954" s="13" customFormat="1">
      <c r="A954" s="13"/>
      <c r="B954" s="229"/>
      <c r="C954" s="230"/>
      <c r="D954" s="231" t="s">
        <v>221</v>
      </c>
      <c r="E954" s="232" t="s">
        <v>32</v>
      </c>
      <c r="F954" s="233" t="s">
        <v>963</v>
      </c>
      <c r="G954" s="230"/>
      <c r="H954" s="232" t="s">
        <v>32</v>
      </c>
      <c r="I954" s="234"/>
      <c r="J954" s="230"/>
      <c r="K954" s="230"/>
      <c r="L954" s="235"/>
      <c r="M954" s="236"/>
      <c r="N954" s="237"/>
      <c r="O954" s="237"/>
      <c r="P954" s="237"/>
      <c r="Q954" s="237"/>
      <c r="R954" s="237"/>
      <c r="S954" s="237"/>
      <c r="T954" s="238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9" t="s">
        <v>221</v>
      </c>
      <c r="AU954" s="239" t="s">
        <v>93</v>
      </c>
      <c r="AV954" s="13" t="s">
        <v>86</v>
      </c>
      <c r="AW954" s="13" t="s">
        <v>39</v>
      </c>
      <c r="AX954" s="13" t="s">
        <v>78</v>
      </c>
      <c r="AY954" s="239" t="s">
        <v>210</v>
      </c>
    </row>
    <row r="955" s="14" customFormat="1">
      <c r="A955" s="14"/>
      <c r="B955" s="240"/>
      <c r="C955" s="241"/>
      <c r="D955" s="231" t="s">
        <v>221</v>
      </c>
      <c r="E955" s="242" t="s">
        <v>32</v>
      </c>
      <c r="F955" s="243" t="s">
        <v>964</v>
      </c>
      <c r="G955" s="241"/>
      <c r="H955" s="244">
        <v>58.590000000000003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0" t="s">
        <v>221</v>
      </c>
      <c r="AU955" s="250" t="s">
        <v>93</v>
      </c>
      <c r="AV955" s="14" t="s">
        <v>88</v>
      </c>
      <c r="AW955" s="14" t="s">
        <v>39</v>
      </c>
      <c r="AX955" s="14" t="s">
        <v>78</v>
      </c>
      <c r="AY955" s="250" t="s">
        <v>210</v>
      </c>
    </row>
    <row r="956" s="14" customFormat="1">
      <c r="A956" s="14"/>
      <c r="B956" s="240"/>
      <c r="C956" s="241"/>
      <c r="D956" s="231" t="s">
        <v>221</v>
      </c>
      <c r="E956" s="242" t="s">
        <v>32</v>
      </c>
      <c r="F956" s="243" t="s">
        <v>965</v>
      </c>
      <c r="G956" s="241"/>
      <c r="H956" s="244">
        <v>2.7919999999999998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0" t="s">
        <v>221</v>
      </c>
      <c r="AU956" s="250" t="s">
        <v>93</v>
      </c>
      <c r="AV956" s="14" t="s">
        <v>88</v>
      </c>
      <c r="AW956" s="14" t="s">
        <v>39</v>
      </c>
      <c r="AX956" s="14" t="s">
        <v>78</v>
      </c>
      <c r="AY956" s="250" t="s">
        <v>210</v>
      </c>
    </row>
    <row r="957" s="14" customFormat="1">
      <c r="A957" s="14"/>
      <c r="B957" s="240"/>
      <c r="C957" s="241"/>
      <c r="D957" s="231" t="s">
        <v>221</v>
      </c>
      <c r="E957" s="242" t="s">
        <v>32</v>
      </c>
      <c r="F957" s="243" t="s">
        <v>966</v>
      </c>
      <c r="G957" s="241"/>
      <c r="H957" s="244">
        <v>-6.5599999999999996</v>
      </c>
      <c r="I957" s="245"/>
      <c r="J957" s="241"/>
      <c r="K957" s="241"/>
      <c r="L957" s="246"/>
      <c r="M957" s="247"/>
      <c r="N957" s="248"/>
      <c r="O957" s="248"/>
      <c r="P957" s="248"/>
      <c r="Q957" s="248"/>
      <c r="R957" s="248"/>
      <c r="S957" s="248"/>
      <c r="T957" s="249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0" t="s">
        <v>221</v>
      </c>
      <c r="AU957" s="250" t="s">
        <v>93</v>
      </c>
      <c r="AV957" s="14" t="s">
        <v>88</v>
      </c>
      <c r="AW957" s="14" t="s">
        <v>39</v>
      </c>
      <c r="AX957" s="14" t="s">
        <v>78</v>
      </c>
      <c r="AY957" s="250" t="s">
        <v>210</v>
      </c>
    </row>
    <row r="958" s="15" customFormat="1">
      <c r="A958" s="15"/>
      <c r="B958" s="251"/>
      <c r="C958" s="252"/>
      <c r="D958" s="231" t="s">
        <v>221</v>
      </c>
      <c r="E958" s="253" t="s">
        <v>32</v>
      </c>
      <c r="F958" s="254" t="s">
        <v>224</v>
      </c>
      <c r="G958" s="252"/>
      <c r="H958" s="255">
        <v>104.98100000000001</v>
      </c>
      <c r="I958" s="256"/>
      <c r="J958" s="252"/>
      <c r="K958" s="252"/>
      <c r="L958" s="257"/>
      <c r="M958" s="258"/>
      <c r="N958" s="259"/>
      <c r="O958" s="259"/>
      <c r="P958" s="259"/>
      <c r="Q958" s="259"/>
      <c r="R958" s="259"/>
      <c r="S958" s="259"/>
      <c r="T958" s="260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1" t="s">
        <v>221</v>
      </c>
      <c r="AU958" s="261" t="s">
        <v>93</v>
      </c>
      <c r="AV958" s="15" t="s">
        <v>96</v>
      </c>
      <c r="AW958" s="15" t="s">
        <v>39</v>
      </c>
      <c r="AX958" s="15" t="s">
        <v>86</v>
      </c>
      <c r="AY958" s="261" t="s">
        <v>210</v>
      </c>
    </row>
    <row r="959" s="12" customFormat="1" ht="20.88" customHeight="1">
      <c r="A959" s="12"/>
      <c r="B959" s="195"/>
      <c r="C959" s="196"/>
      <c r="D959" s="197" t="s">
        <v>77</v>
      </c>
      <c r="E959" s="209" t="s">
        <v>790</v>
      </c>
      <c r="F959" s="209" t="s">
        <v>967</v>
      </c>
      <c r="G959" s="196"/>
      <c r="H959" s="196"/>
      <c r="I959" s="199"/>
      <c r="J959" s="210">
        <f>BK959</f>
        <v>0</v>
      </c>
      <c r="K959" s="196"/>
      <c r="L959" s="201"/>
      <c r="M959" s="202"/>
      <c r="N959" s="203"/>
      <c r="O959" s="203"/>
      <c r="P959" s="204">
        <f>P960+SUM(P961:P1140)+P1159+P1511</f>
        <v>0</v>
      </c>
      <c r="Q959" s="203"/>
      <c r="R959" s="204">
        <f>R960+SUM(R961:R1140)+R1159+R1511</f>
        <v>66.245223319999994</v>
      </c>
      <c r="S959" s="203"/>
      <c r="T959" s="205">
        <f>T960+SUM(T961:T1140)+T1159+T1511</f>
        <v>389.3363913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06" t="s">
        <v>86</v>
      </c>
      <c r="AT959" s="207" t="s">
        <v>77</v>
      </c>
      <c r="AU959" s="207" t="s">
        <v>88</v>
      </c>
      <c r="AY959" s="206" t="s">
        <v>210</v>
      </c>
      <c r="BK959" s="208">
        <f>BK960+SUM(BK961:BK1140)+BK1159+BK1511</f>
        <v>0</v>
      </c>
    </row>
    <row r="960" s="2" customFormat="1" ht="21.75" customHeight="1">
      <c r="A960" s="42"/>
      <c r="B960" s="43"/>
      <c r="C960" s="211" t="s">
        <v>968</v>
      </c>
      <c r="D960" s="211" t="s">
        <v>213</v>
      </c>
      <c r="E960" s="212" t="s">
        <v>969</v>
      </c>
      <c r="F960" s="213" t="s">
        <v>970</v>
      </c>
      <c r="G960" s="214" t="s">
        <v>112</v>
      </c>
      <c r="H960" s="215">
        <v>218.31</v>
      </c>
      <c r="I960" s="216"/>
      <c r="J960" s="217">
        <f>ROUND(I960*H960,2)</f>
        <v>0</v>
      </c>
      <c r="K960" s="213" t="s">
        <v>217</v>
      </c>
      <c r="L960" s="48"/>
      <c r="M960" s="218" t="s">
        <v>32</v>
      </c>
      <c r="N960" s="219" t="s">
        <v>49</v>
      </c>
      <c r="O960" s="88"/>
      <c r="P960" s="220">
        <f>O960*H960</f>
        <v>0</v>
      </c>
      <c r="Q960" s="220">
        <v>0.0073499999999999998</v>
      </c>
      <c r="R960" s="220">
        <f>Q960*H960</f>
        <v>1.6045784999999999</v>
      </c>
      <c r="S960" s="220">
        <v>0</v>
      </c>
      <c r="T960" s="221">
        <f>S960*H960</f>
        <v>0</v>
      </c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R960" s="222" t="s">
        <v>96</v>
      </c>
      <c r="AT960" s="222" t="s">
        <v>213</v>
      </c>
      <c r="AU960" s="222" t="s">
        <v>93</v>
      </c>
      <c r="AY960" s="20" t="s">
        <v>210</v>
      </c>
      <c r="BE960" s="223">
        <f>IF(N960="základní",J960,0)</f>
        <v>0</v>
      </c>
      <c r="BF960" s="223">
        <f>IF(N960="snížená",J960,0)</f>
        <v>0</v>
      </c>
      <c r="BG960" s="223">
        <f>IF(N960="zákl. přenesená",J960,0)</f>
        <v>0</v>
      </c>
      <c r="BH960" s="223">
        <f>IF(N960="sníž. přenesená",J960,0)</f>
        <v>0</v>
      </c>
      <c r="BI960" s="223">
        <f>IF(N960="nulová",J960,0)</f>
        <v>0</v>
      </c>
      <c r="BJ960" s="20" t="s">
        <v>86</v>
      </c>
      <c r="BK960" s="223">
        <f>ROUND(I960*H960,2)</f>
        <v>0</v>
      </c>
      <c r="BL960" s="20" t="s">
        <v>96</v>
      </c>
      <c r="BM960" s="222" t="s">
        <v>971</v>
      </c>
    </row>
    <row r="961" s="2" customFormat="1">
      <c r="A961" s="42"/>
      <c r="B961" s="43"/>
      <c r="C961" s="44"/>
      <c r="D961" s="224" t="s">
        <v>219</v>
      </c>
      <c r="E961" s="44"/>
      <c r="F961" s="225" t="s">
        <v>972</v>
      </c>
      <c r="G961" s="44"/>
      <c r="H961" s="44"/>
      <c r="I961" s="226"/>
      <c r="J961" s="44"/>
      <c r="K961" s="44"/>
      <c r="L961" s="48"/>
      <c r="M961" s="227"/>
      <c r="N961" s="228"/>
      <c r="O961" s="88"/>
      <c r="P961" s="88"/>
      <c r="Q961" s="88"/>
      <c r="R961" s="88"/>
      <c r="S961" s="88"/>
      <c r="T961" s="89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T961" s="20" t="s">
        <v>219</v>
      </c>
      <c r="AU961" s="20" t="s">
        <v>93</v>
      </c>
    </row>
    <row r="962" s="14" customFormat="1">
      <c r="A962" s="14"/>
      <c r="B962" s="240"/>
      <c r="C962" s="241"/>
      <c r="D962" s="231" t="s">
        <v>221</v>
      </c>
      <c r="E962" s="242" t="s">
        <v>32</v>
      </c>
      <c r="F962" s="243" t="s">
        <v>973</v>
      </c>
      <c r="G962" s="241"/>
      <c r="H962" s="244">
        <v>202.81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0" t="s">
        <v>221</v>
      </c>
      <c r="AU962" s="250" t="s">
        <v>93</v>
      </c>
      <c r="AV962" s="14" t="s">
        <v>88</v>
      </c>
      <c r="AW962" s="14" t="s">
        <v>39</v>
      </c>
      <c r="AX962" s="14" t="s">
        <v>78</v>
      </c>
      <c r="AY962" s="250" t="s">
        <v>210</v>
      </c>
    </row>
    <row r="963" s="14" customFormat="1">
      <c r="A963" s="14"/>
      <c r="B963" s="240"/>
      <c r="C963" s="241"/>
      <c r="D963" s="231" t="s">
        <v>221</v>
      </c>
      <c r="E963" s="242" t="s">
        <v>32</v>
      </c>
      <c r="F963" s="243" t="s">
        <v>974</v>
      </c>
      <c r="G963" s="241"/>
      <c r="H963" s="244">
        <v>15.5</v>
      </c>
      <c r="I963" s="245"/>
      <c r="J963" s="241"/>
      <c r="K963" s="241"/>
      <c r="L963" s="246"/>
      <c r="M963" s="247"/>
      <c r="N963" s="248"/>
      <c r="O963" s="248"/>
      <c r="P963" s="248"/>
      <c r="Q963" s="248"/>
      <c r="R963" s="248"/>
      <c r="S963" s="248"/>
      <c r="T963" s="249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0" t="s">
        <v>221</v>
      </c>
      <c r="AU963" s="250" t="s">
        <v>93</v>
      </c>
      <c r="AV963" s="14" t="s">
        <v>88</v>
      </c>
      <c r="AW963" s="14" t="s">
        <v>39</v>
      </c>
      <c r="AX963" s="14" t="s">
        <v>78</v>
      </c>
      <c r="AY963" s="250" t="s">
        <v>210</v>
      </c>
    </row>
    <row r="964" s="15" customFormat="1">
      <c r="A964" s="15"/>
      <c r="B964" s="251"/>
      <c r="C964" s="252"/>
      <c r="D964" s="231" t="s">
        <v>221</v>
      </c>
      <c r="E964" s="253" t="s">
        <v>32</v>
      </c>
      <c r="F964" s="254" t="s">
        <v>224</v>
      </c>
      <c r="G964" s="252"/>
      <c r="H964" s="255">
        <v>218.31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1" t="s">
        <v>221</v>
      </c>
      <c r="AU964" s="261" t="s">
        <v>93</v>
      </c>
      <c r="AV964" s="15" t="s">
        <v>96</v>
      </c>
      <c r="AW964" s="15" t="s">
        <v>39</v>
      </c>
      <c r="AX964" s="15" t="s">
        <v>86</v>
      </c>
      <c r="AY964" s="261" t="s">
        <v>210</v>
      </c>
    </row>
    <row r="965" s="2" customFormat="1" ht="16.5" customHeight="1">
      <c r="A965" s="42"/>
      <c r="B965" s="43"/>
      <c r="C965" s="211" t="s">
        <v>975</v>
      </c>
      <c r="D965" s="211" t="s">
        <v>213</v>
      </c>
      <c r="E965" s="212" t="s">
        <v>976</v>
      </c>
      <c r="F965" s="213" t="s">
        <v>977</v>
      </c>
      <c r="G965" s="214" t="s">
        <v>112</v>
      </c>
      <c r="H965" s="215">
        <v>507.24000000000001</v>
      </c>
      <c r="I965" s="216"/>
      <c r="J965" s="217">
        <f>ROUND(I965*H965,2)</f>
        <v>0</v>
      </c>
      <c r="K965" s="213" t="s">
        <v>217</v>
      </c>
      <c r="L965" s="48"/>
      <c r="M965" s="218" t="s">
        <v>32</v>
      </c>
      <c r="N965" s="219" t="s">
        <v>49</v>
      </c>
      <c r="O965" s="88"/>
      <c r="P965" s="220">
        <f>O965*H965</f>
        <v>0</v>
      </c>
      <c r="Q965" s="220">
        <v>0.00025999999999999998</v>
      </c>
      <c r="R965" s="220">
        <f>Q965*H965</f>
        <v>0.13188239999999998</v>
      </c>
      <c r="S965" s="220">
        <v>0</v>
      </c>
      <c r="T965" s="221">
        <f>S965*H965</f>
        <v>0</v>
      </c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R965" s="222" t="s">
        <v>96</v>
      </c>
      <c r="AT965" s="222" t="s">
        <v>213</v>
      </c>
      <c r="AU965" s="222" t="s">
        <v>93</v>
      </c>
      <c r="AY965" s="20" t="s">
        <v>210</v>
      </c>
      <c r="BE965" s="223">
        <f>IF(N965="základní",J965,0)</f>
        <v>0</v>
      </c>
      <c r="BF965" s="223">
        <f>IF(N965="snížená",J965,0)</f>
        <v>0</v>
      </c>
      <c r="BG965" s="223">
        <f>IF(N965="zákl. přenesená",J965,0)</f>
        <v>0</v>
      </c>
      <c r="BH965" s="223">
        <f>IF(N965="sníž. přenesená",J965,0)</f>
        <v>0</v>
      </c>
      <c r="BI965" s="223">
        <f>IF(N965="nulová",J965,0)</f>
        <v>0</v>
      </c>
      <c r="BJ965" s="20" t="s">
        <v>86</v>
      </c>
      <c r="BK965" s="223">
        <f>ROUND(I965*H965,2)</f>
        <v>0</v>
      </c>
      <c r="BL965" s="20" t="s">
        <v>96</v>
      </c>
      <c r="BM965" s="222" t="s">
        <v>978</v>
      </c>
    </row>
    <row r="966" s="2" customFormat="1">
      <c r="A966" s="42"/>
      <c r="B966" s="43"/>
      <c r="C966" s="44"/>
      <c r="D966" s="224" t="s">
        <v>219</v>
      </c>
      <c r="E966" s="44"/>
      <c r="F966" s="225" t="s">
        <v>979</v>
      </c>
      <c r="G966" s="44"/>
      <c r="H966" s="44"/>
      <c r="I966" s="226"/>
      <c r="J966" s="44"/>
      <c r="K966" s="44"/>
      <c r="L966" s="48"/>
      <c r="M966" s="227"/>
      <c r="N966" s="228"/>
      <c r="O966" s="88"/>
      <c r="P966" s="88"/>
      <c r="Q966" s="88"/>
      <c r="R966" s="88"/>
      <c r="S966" s="88"/>
      <c r="T966" s="89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T966" s="20" t="s">
        <v>219</v>
      </c>
      <c r="AU966" s="20" t="s">
        <v>93</v>
      </c>
    </row>
    <row r="967" s="13" customFormat="1">
      <c r="A967" s="13"/>
      <c r="B967" s="229"/>
      <c r="C967" s="230"/>
      <c r="D967" s="231" t="s">
        <v>221</v>
      </c>
      <c r="E967" s="232" t="s">
        <v>32</v>
      </c>
      <c r="F967" s="233" t="s">
        <v>980</v>
      </c>
      <c r="G967" s="230"/>
      <c r="H967" s="232" t="s">
        <v>32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221</v>
      </c>
      <c r="AU967" s="239" t="s">
        <v>93</v>
      </c>
      <c r="AV967" s="13" t="s">
        <v>86</v>
      </c>
      <c r="AW967" s="13" t="s">
        <v>39</v>
      </c>
      <c r="AX967" s="13" t="s">
        <v>78</v>
      </c>
      <c r="AY967" s="239" t="s">
        <v>210</v>
      </c>
    </row>
    <row r="968" s="13" customFormat="1">
      <c r="A968" s="13"/>
      <c r="B968" s="229"/>
      <c r="C968" s="230"/>
      <c r="D968" s="231" t="s">
        <v>221</v>
      </c>
      <c r="E968" s="232" t="s">
        <v>32</v>
      </c>
      <c r="F968" s="233" t="s">
        <v>981</v>
      </c>
      <c r="G968" s="230"/>
      <c r="H968" s="232" t="s">
        <v>32</v>
      </c>
      <c r="I968" s="234"/>
      <c r="J968" s="230"/>
      <c r="K968" s="230"/>
      <c r="L968" s="235"/>
      <c r="M968" s="236"/>
      <c r="N968" s="237"/>
      <c r="O968" s="237"/>
      <c r="P968" s="237"/>
      <c r="Q968" s="237"/>
      <c r="R968" s="237"/>
      <c r="S968" s="237"/>
      <c r="T968" s="23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9" t="s">
        <v>221</v>
      </c>
      <c r="AU968" s="239" t="s">
        <v>93</v>
      </c>
      <c r="AV968" s="13" t="s">
        <v>86</v>
      </c>
      <c r="AW968" s="13" t="s">
        <v>39</v>
      </c>
      <c r="AX968" s="13" t="s">
        <v>78</v>
      </c>
      <c r="AY968" s="239" t="s">
        <v>210</v>
      </c>
    </row>
    <row r="969" s="14" customFormat="1">
      <c r="A969" s="14"/>
      <c r="B969" s="240"/>
      <c r="C969" s="241"/>
      <c r="D969" s="231" t="s">
        <v>221</v>
      </c>
      <c r="E969" s="242" t="s">
        <v>32</v>
      </c>
      <c r="F969" s="243" t="s">
        <v>142</v>
      </c>
      <c r="G969" s="241"/>
      <c r="H969" s="244">
        <v>304.42399999999998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0" t="s">
        <v>221</v>
      </c>
      <c r="AU969" s="250" t="s">
        <v>93</v>
      </c>
      <c r="AV969" s="14" t="s">
        <v>88</v>
      </c>
      <c r="AW969" s="14" t="s">
        <v>39</v>
      </c>
      <c r="AX969" s="14" t="s">
        <v>78</v>
      </c>
      <c r="AY969" s="250" t="s">
        <v>210</v>
      </c>
    </row>
    <row r="970" s="13" customFormat="1">
      <c r="A970" s="13"/>
      <c r="B970" s="229"/>
      <c r="C970" s="230"/>
      <c r="D970" s="231" t="s">
        <v>221</v>
      </c>
      <c r="E970" s="232" t="s">
        <v>32</v>
      </c>
      <c r="F970" s="233" t="s">
        <v>982</v>
      </c>
      <c r="G970" s="230"/>
      <c r="H970" s="232" t="s">
        <v>32</v>
      </c>
      <c r="I970" s="234"/>
      <c r="J970" s="230"/>
      <c r="K970" s="230"/>
      <c r="L970" s="235"/>
      <c r="M970" s="236"/>
      <c r="N970" s="237"/>
      <c r="O970" s="237"/>
      <c r="P970" s="237"/>
      <c r="Q970" s="237"/>
      <c r="R970" s="237"/>
      <c r="S970" s="237"/>
      <c r="T970" s="23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9" t="s">
        <v>221</v>
      </c>
      <c r="AU970" s="239" t="s">
        <v>93</v>
      </c>
      <c r="AV970" s="13" t="s">
        <v>86</v>
      </c>
      <c r="AW970" s="13" t="s">
        <v>39</v>
      </c>
      <c r="AX970" s="13" t="s">
        <v>78</v>
      </c>
      <c r="AY970" s="239" t="s">
        <v>210</v>
      </c>
    </row>
    <row r="971" s="13" customFormat="1">
      <c r="A971" s="13"/>
      <c r="B971" s="229"/>
      <c r="C971" s="230"/>
      <c r="D971" s="231" t="s">
        <v>221</v>
      </c>
      <c r="E971" s="232" t="s">
        <v>32</v>
      </c>
      <c r="F971" s="233" t="s">
        <v>983</v>
      </c>
      <c r="G971" s="230"/>
      <c r="H971" s="232" t="s">
        <v>32</v>
      </c>
      <c r="I971" s="234"/>
      <c r="J971" s="230"/>
      <c r="K971" s="230"/>
      <c r="L971" s="235"/>
      <c r="M971" s="236"/>
      <c r="N971" s="237"/>
      <c r="O971" s="237"/>
      <c r="P971" s="237"/>
      <c r="Q971" s="237"/>
      <c r="R971" s="237"/>
      <c r="S971" s="237"/>
      <c r="T971" s="23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9" t="s">
        <v>221</v>
      </c>
      <c r="AU971" s="239" t="s">
        <v>93</v>
      </c>
      <c r="AV971" s="13" t="s">
        <v>86</v>
      </c>
      <c r="AW971" s="13" t="s">
        <v>39</v>
      </c>
      <c r="AX971" s="13" t="s">
        <v>78</v>
      </c>
      <c r="AY971" s="239" t="s">
        <v>210</v>
      </c>
    </row>
    <row r="972" s="13" customFormat="1">
      <c r="A972" s="13"/>
      <c r="B972" s="229"/>
      <c r="C972" s="230"/>
      <c r="D972" s="231" t="s">
        <v>221</v>
      </c>
      <c r="E972" s="232" t="s">
        <v>32</v>
      </c>
      <c r="F972" s="233" t="s">
        <v>984</v>
      </c>
      <c r="G972" s="230"/>
      <c r="H972" s="232" t="s">
        <v>32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221</v>
      </c>
      <c r="AU972" s="239" t="s">
        <v>93</v>
      </c>
      <c r="AV972" s="13" t="s">
        <v>86</v>
      </c>
      <c r="AW972" s="13" t="s">
        <v>39</v>
      </c>
      <c r="AX972" s="13" t="s">
        <v>78</v>
      </c>
      <c r="AY972" s="239" t="s">
        <v>210</v>
      </c>
    </row>
    <row r="973" s="14" customFormat="1">
      <c r="A973" s="14"/>
      <c r="B973" s="240"/>
      <c r="C973" s="241"/>
      <c r="D973" s="231" t="s">
        <v>221</v>
      </c>
      <c r="E973" s="242" t="s">
        <v>32</v>
      </c>
      <c r="F973" s="243" t="s">
        <v>117</v>
      </c>
      <c r="G973" s="241"/>
      <c r="H973" s="244">
        <v>202.816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0" t="s">
        <v>221</v>
      </c>
      <c r="AU973" s="250" t="s">
        <v>93</v>
      </c>
      <c r="AV973" s="14" t="s">
        <v>88</v>
      </c>
      <c r="AW973" s="14" t="s">
        <v>39</v>
      </c>
      <c r="AX973" s="14" t="s">
        <v>78</v>
      </c>
      <c r="AY973" s="250" t="s">
        <v>210</v>
      </c>
    </row>
    <row r="974" s="13" customFormat="1">
      <c r="A974" s="13"/>
      <c r="B974" s="229"/>
      <c r="C974" s="230"/>
      <c r="D974" s="231" t="s">
        <v>221</v>
      </c>
      <c r="E974" s="232" t="s">
        <v>32</v>
      </c>
      <c r="F974" s="233" t="s">
        <v>982</v>
      </c>
      <c r="G974" s="230"/>
      <c r="H974" s="232" t="s">
        <v>32</v>
      </c>
      <c r="I974" s="234"/>
      <c r="J974" s="230"/>
      <c r="K974" s="230"/>
      <c r="L974" s="235"/>
      <c r="M974" s="236"/>
      <c r="N974" s="237"/>
      <c r="O974" s="237"/>
      <c r="P974" s="237"/>
      <c r="Q974" s="237"/>
      <c r="R974" s="237"/>
      <c r="S974" s="237"/>
      <c r="T974" s="23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9" t="s">
        <v>221</v>
      </c>
      <c r="AU974" s="239" t="s">
        <v>93</v>
      </c>
      <c r="AV974" s="13" t="s">
        <v>86</v>
      </c>
      <c r="AW974" s="13" t="s">
        <v>39</v>
      </c>
      <c r="AX974" s="13" t="s">
        <v>78</v>
      </c>
      <c r="AY974" s="239" t="s">
        <v>210</v>
      </c>
    </row>
    <row r="975" s="15" customFormat="1">
      <c r="A975" s="15"/>
      <c r="B975" s="251"/>
      <c r="C975" s="252"/>
      <c r="D975" s="231" t="s">
        <v>221</v>
      </c>
      <c r="E975" s="253" t="s">
        <v>32</v>
      </c>
      <c r="F975" s="254" t="s">
        <v>224</v>
      </c>
      <c r="G975" s="252"/>
      <c r="H975" s="255">
        <v>507.24000000000001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1" t="s">
        <v>221</v>
      </c>
      <c r="AU975" s="261" t="s">
        <v>93</v>
      </c>
      <c r="AV975" s="15" t="s">
        <v>96</v>
      </c>
      <c r="AW975" s="15" t="s">
        <v>39</v>
      </c>
      <c r="AX975" s="15" t="s">
        <v>86</v>
      </c>
      <c r="AY975" s="261" t="s">
        <v>210</v>
      </c>
    </row>
    <row r="976" s="2" customFormat="1" ht="21.75" customHeight="1">
      <c r="A976" s="42"/>
      <c r="B976" s="43"/>
      <c r="C976" s="211" t="s">
        <v>985</v>
      </c>
      <c r="D976" s="211" t="s">
        <v>213</v>
      </c>
      <c r="E976" s="212" t="s">
        <v>986</v>
      </c>
      <c r="F976" s="213" t="s">
        <v>987</v>
      </c>
      <c r="G976" s="214" t="s">
        <v>112</v>
      </c>
      <c r="H976" s="215">
        <v>117.40000000000001</v>
      </c>
      <c r="I976" s="216"/>
      <c r="J976" s="217">
        <f>ROUND(I976*H976,2)</f>
        <v>0</v>
      </c>
      <c r="K976" s="213" t="s">
        <v>217</v>
      </c>
      <c r="L976" s="48"/>
      <c r="M976" s="218" t="s">
        <v>32</v>
      </c>
      <c r="N976" s="219" t="s">
        <v>49</v>
      </c>
      <c r="O976" s="88"/>
      <c r="P976" s="220">
        <f>O976*H976</f>
        <v>0</v>
      </c>
      <c r="Q976" s="220">
        <v>0.020480000000000002</v>
      </c>
      <c r="R976" s="220">
        <f>Q976*H976</f>
        <v>2.4043520000000003</v>
      </c>
      <c r="S976" s="220">
        <v>0</v>
      </c>
      <c r="T976" s="221">
        <f>S976*H976</f>
        <v>0</v>
      </c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R976" s="222" t="s">
        <v>96</v>
      </c>
      <c r="AT976" s="222" t="s">
        <v>213</v>
      </c>
      <c r="AU976" s="222" t="s">
        <v>93</v>
      </c>
      <c r="AY976" s="20" t="s">
        <v>210</v>
      </c>
      <c r="BE976" s="223">
        <f>IF(N976="základní",J976,0)</f>
        <v>0</v>
      </c>
      <c r="BF976" s="223">
        <f>IF(N976="snížená",J976,0)</f>
        <v>0</v>
      </c>
      <c r="BG976" s="223">
        <f>IF(N976="zákl. přenesená",J976,0)</f>
        <v>0</v>
      </c>
      <c r="BH976" s="223">
        <f>IF(N976="sníž. přenesená",J976,0)</f>
        <v>0</v>
      </c>
      <c r="BI976" s="223">
        <f>IF(N976="nulová",J976,0)</f>
        <v>0</v>
      </c>
      <c r="BJ976" s="20" t="s">
        <v>86</v>
      </c>
      <c r="BK976" s="223">
        <f>ROUND(I976*H976,2)</f>
        <v>0</v>
      </c>
      <c r="BL976" s="20" t="s">
        <v>96</v>
      </c>
      <c r="BM976" s="222" t="s">
        <v>988</v>
      </c>
    </row>
    <row r="977" s="2" customFormat="1">
      <c r="A977" s="42"/>
      <c r="B977" s="43"/>
      <c r="C977" s="44"/>
      <c r="D977" s="224" t="s">
        <v>219</v>
      </c>
      <c r="E977" s="44"/>
      <c r="F977" s="225" t="s">
        <v>989</v>
      </c>
      <c r="G977" s="44"/>
      <c r="H977" s="44"/>
      <c r="I977" s="226"/>
      <c r="J977" s="44"/>
      <c r="K977" s="44"/>
      <c r="L977" s="48"/>
      <c r="M977" s="227"/>
      <c r="N977" s="228"/>
      <c r="O977" s="88"/>
      <c r="P977" s="88"/>
      <c r="Q977" s="88"/>
      <c r="R977" s="88"/>
      <c r="S977" s="88"/>
      <c r="T977" s="89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T977" s="20" t="s">
        <v>219</v>
      </c>
      <c r="AU977" s="20" t="s">
        <v>93</v>
      </c>
    </row>
    <row r="978" s="13" customFormat="1">
      <c r="A978" s="13"/>
      <c r="B978" s="229"/>
      <c r="C978" s="230"/>
      <c r="D978" s="231" t="s">
        <v>221</v>
      </c>
      <c r="E978" s="232" t="s">
        <v>32</v>
      </c>
      <c r="F978" s="233" t="s">
        <v>990</v>
      </c>
      <c r="G978" s="230"/>
      <c r="H978" s="232" t="s">
        <v>32</v>
      </c>
      <c r="I978" s="234"/>
      <c r="J978" s="230"/>
      <c r="K978" s="230"/>
      <c r="L978" s="235"/>
      <c r="M978" s="236"/>
      <c r="N978" s="237"/>
      <c r="O978" s="237"/>
      <c r="P978" s="237"/>
      <c r="Q978" s="237"/>
      <c r="R978" s="237"/>
      <c r="S978" s="237"/>
      <c r="T978" s="23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9" t="s">
        <v>221</v>
      </c>
      <c r="AU978" s="239" t="s">
        <v>93</v>
      </c>
      <c r="AV978" s="13" t="s">
        <v>86</v>
      </c>
      <c r="AW978" s="13" t="s">
        <v>39</v>
      </c>
      <c r="AX978" s="13" t="s">
        <v>78</v>
      </c>
      <c r="AY978" s="239" t="s">
        <v>210</v>
      </c>
    </row>
    <row r="979" s="14" customFormat="1">
      <c r="A979" s="14"/>
      <c r="B979" s="240"/>
      <c r="C979" s="241"/>
      <c r="D979" s="231" t="s">
        <v>221</v>
      </c>
      <c r="E979" s="242" t="s">
        <v>32</v>
      </c>
      <c r="F979" s="243" t="s">
        <v>991</v>
      </c>
      <c r="G979" s="241"/>
      <c r="H979" s="244">
        <v>117.40000000000001</v>
      </c>
      <c r="I979" s="245"/>
      <c r="J979" s="241"/>
      <c r="K979" s="241"/>
      <c r="L979" s="246"/>
      <c r="M979" s="247"/>
      <c r="N979" s="248"/>
      <c r="O979" s="248"/>
      <c r="P979" s="248"/>
      <c r="Q979" s="248"/>
      <c r="R979" s="248"/>
      <c r="S979" s="248"/>
      <c r="T979" s="249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0" t="s">
        <v>221</v>
      </c>
      <c r="AU979" s="250" t="s">
        <v>93</v>
      </c>
      <c r="AV979" s="14" t="s">
        <v>88</v>
      </c>
      <c r="AW979" s="14" t="s">
        <v>39</v>
      </c>
      <c r="AX979" s="14" t="s">
        <v>78</v>
      </c>
      <c r="AY979" s="250" t="s">
        <v>210</v>
      </c>
    </row>
    <row r="980" s="15" customFormat="1">
      <c r="A980" s="15"/>
      <c r="B980" s="251"/>
      <c r="C980" s="252"/>
      <c r="D980" s="231" t="s">
        <v>221</v>
      </c>
      <c r="E980" s="253" t="s">
        <v>32</v>
      </c>
      <c r="F980" s="254" t="s">
        <v>224</v>
      </c>
      <c r="G980" s="252"/>
      <c r="H980" s="255">
        <v>117.40000000000001</v>
      </c>
      <c r="I980" s="256"/>
      <c r="J980" s="252"/>
      <c r="K980" s="252"/>
      <c r="L980" s="257"/>
      <c r="M980" s="258"/>
      <c r="N980" s="259"/>
      <c r="O980" s="259"/>
      <c r="P980" s="259"/>
      <c r="Q980" s="259"/>
      <c r="R980" s="259"/>
      <c r="S980" s="259"/>
      <c r="T980" s="260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1" t="s">
        <v>221</v>
      </c>
      <c r="AU980" s="261" t="s">
        <v>93</v>
      </c>
      <c r="AV980" s="15" t="s">
        <v>96</v>
      </c>
      <c r="AW980" s="15" t="s">
        <v>39</v>
      </c>
      <c r="AX980" s="15" t="s">
        <v>86</v>
      </c>
      <c r="AY980" s="261" t="s">
        <v>210</v>
      </c>
    </row>
    <row r="981" s="2" customFormat="1" ht="24.15" customHeight="1">
      <c r="A981" s="42"/>
      <c r="B981" s="43"/>
      <c r="C981" s="211" t="s">
        <v>992</v>
      </c>
      <c r="D981" s="211" t="s">
        <v>213</v>
      </c>
      <c r="E981" s="212" t="s">
        <v>993</v>
      </c>
      <c r="F981" s="213" t="s">
        <v>994</v>
      </c>
      <c r="G981" s="214" t="s">
        <v>104</v>
      </c>
      <c r="H981" s="215">
        <v>33.255000000000003</v>
      </c>
      <c r="I981" s="216"/>
      <c r="J981" s="217">
        <f>ROUND(I981*H981,2)</f>
        <v>0</v>
      </c>
      <c r="K981" s="213" t="s">
        <v>217</v>
      </c>
      <c r="L981" s="48"/>
      <c r="M981" s="218" t="s">
        <v>32</v>
      </c>
      <c r="N981" s="219" t="s">
        <v>49</v>
      </c>
      <c r="O981" s="88"/>
      <c r="P981" s="220">
        <f>O981*H981</f>
        <v>0</v>
      </c>
      <c r="Q981" s="220">
        <v>0</v>
      </c>
      <c r="R981" s="220">
        <f>Q981*H981</f>
        <v>0</v>
      </c>
      <c r="S981" s="220">
        <v>0</v>
      </c>
      <c r="T981" s="221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R981" s="222" t="s">
        <v>96</v>
      </c>
      <c r="AT981" s="222" t="s">
        <v>213</v>
      </c>
      <c r="AU981" s="222" t="s">
        <v>93</v>
      </c>
      <c r="AY981" s="20" t="s">
        <v>210</v>
      </c>
      <c r="BE981" s="223">
        <f>IF(N981="základní",J981,0)</f>
        <v>0</v>
      </c>
      <c r="BF981" s="223">
        <f>IF(N981="snížená",J981,0)</f>
        <v>0</v>
      </c>
      <c r="BG981" s="223">
        <f>IF(N981="zákl. přenesená",J981,0)</f>
        <v>0</v>
      </c>
      <c r="BH981" s="223">
        <f>IF(N981="sníž. přenesená",J981,0)</f>
        <v>0</v>
      </c>
      <c r="BI981" s="223">
        <f>IF(N981="nulová",J981,0)</f>
        <v>0</v>
      </c>
      <c r="BJ981" s="20" t="s">
        <v>86</v>
      </c>
      <c r="BK981" s="223">
        <f>ROUND(I981*H981,2)</f>
        <v>0</v>
      </c>
      <c r="BL981" s="20" t="s">
        <v>96</v>
      </c>
      <c r="BM981" s="222" t="s">
        <v>995</v>
      </c>
    </row>
    <row r="982" s="2" customFormat="1">
      <c r="A982" s="42"/>
      <c r="B982" s="43"/>
      <c r="C982" s="44"/>
      <c r="D982" s="224" t="s">
        <v>219</v>
      </c>
      <c r="E982" s="44"/>
      <c r="F982" s="225" t="s">
        <v>996</v>
      </c>
      <c r="G982" s="44"/>
      <c r="H982" s="44"/>
      <c r="I982" s="226"/>
      <c r="J982" s="44"/>
      <c r="K982" s="44"/>
      <c r="L982" s="48"/>
      <c r="M982" s="227"/>
      <c r="N982" s="228"/>
      <c r="O982" s="88"/>
      <c r="P982" s="88"/>
      <c r="Q982" s="88"/>
      <c r="R982" s="88"/>
      <c r="S982" s="88"/>
      <c r="T982" s="89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T982" s="20" t="s">
        <v>219</v>
      </c>
      <c r="AU982" s="20" t="s">
        <v>93</v>
      </c>
    </row>
    <row r="983" s="14" customFormat="1">
      <c r="A983" s="14"/>
      <c r="B983" s="240"/>
      <c r="C983" s="241"/>
      <c r="D983" s="231" t="s">
        <v>221</v>
      </c>
      <c r="E983" s="242" t="s">
        <v>32</v>
      </c>
      <c r="F983" s="243" t="s">
        <v>997</v>
      </c>
      <c r="G983" s="241"/>
      <c r="H983" s="244">
        <v>17.07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0" t="s">
        <v>221</v>
      </c>
      <c r="AU983" s="250" t="s">
        <v>93</v>
      </c>
      <c r="AV983" s="14" t="s">
        <v>88</v>
      </c>
      <c r="AW983" s="14" t="s">
        <v>39</v>
      </c>
      <c r="AX983" s="14" t="s">
        <v>78</v>
      </c>
      <c r="AY983" s="250" t="s">
        <v>210</v>
      </c>
    </row>
    <row r="984" s="14" customFormat="1">
      <c r="A984" s="14"/>
      <c r="B984" s="240"/>
      <c r="C984" s="241"/>
      <c r="D984" s="231" t="s">
        <v>221</v>
      </c>
      <c r="E984" s="242" t="s">
        <v>32</v>
      </c>
      <c r="F984" s="243" t="s">
        <v>998</v>
      </c>
      <c r="G984" s="241"/>
      <c r="H984" s="244">
        <v>6.6849999999999996</v>
      </c>
      <c r="I984" s="245"/>
      <c r="J984" s="241"/>
      <c r="K984" s="241"/>
      <c r="L984" s="246"/>
      <c r="M984" s="247"/>
      <c r="N984" s="248"/>
      <c r="O984" s="248"/>
      <c r="P984" s="248"/>
      <c r="Q984" s="248"/>
      <c r="R984" s="248"/>
      <c r="S984" s="248"/>
      <c r="T984" s="24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0" t="s">
        <v>221</v>
      </c>
      <c r="AU984" s="250" t="s">
        <v>93</v>
      </c>
      <c r="AV984" s="14" t="s">
        <v>88</v>
      </c>
      <c r="AW984" s="14" t="s">
        <v>39</v>
      </c>
      <c r="AX984" s="14" t="s">
        <v>78</v>
      </c>
      <c r="AY984" s="250" t="s">
        <v>210</v>
      </c>
    </row>
    <row r="985" s="14" customFormat="1">
      <c r="A985" s="14"/>
      <c r="B985" s="240"/>
      <c r="C985" s="241"/>
      <c r="D985" s="231" t="s">
        <v>221</v>
      </c>
      <c r="E985" s="242" t="s">
        <v>32</v>
      </c>
      <c r="F985" s="243" t="s">
        <v>999</v>
      </c>
      <c r="G985" s="241"/>
      <c r="H985" s="244">
        <v>3.2999999999999998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0" t="s">
        <v>221</v>
      </c>
      <c r="AU985" s="250" t="s">
        <v>93</v>
      </c>
      <c r="AV985" s="14" t="s">
        <v>88</v>
      </c>
      <c r="AW985" s="14" t="s">
        <v>39</v>
      </c>
      <c r="AX985" s="14" t="s">
        <v>78</v>
      </c>
      <c r="AY985" s="250" t="s">
        <v>210</v>
      </c>
    </row>
    <row r="986" s="14" customFormat="1">
      <c r="A986" s="14"/>
      <c r="B986" s="240"/>
      <c r="C986" s="241"/>
      <c r="D986" s="231" t="s">
        <v>221</v>
      </c>
      <c r="E986" s="242" t="s">
        <v>32</v>
      </c>
      <c r="F986" s="243" t="s">
        <v>1000</v>
      </c>
      <c r="G986" s="241"/>
      <c r="H986" s="244">
        <v>6.2000000000000002</v>
      </c>
      <c r="I986" s="245"/>
      <c r="J986" s="241"/>
      <c r="K986" s="241"/>
      <c r="L986" s="246"/>
      <c r="M986" s="247"/>
      <c r="N986" s="248"/>
      <c r="O986" s="248"/>
      <c r="P986" s="248"/>
      <c r="Q986" s="248"/>
      <c r="R986" s="248"/>
      <c r="S986" s="248"/>
      <c r="T986" s="24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0" t="s">
        <v>221</v>
      </c>
      <c r="AU986" s="250" t="s">
        <v>93</v>
      </c>
      <c r="AV986" s="14" t="s">
        <v>88</v>
      </c>
      <c r="AW986" s="14" t="s">
        <v>39</v>
      </c>
      <c r="AX986" s="14" t="s">
        <v>78</v>
      </c>
      <c r="AY986" s="250" t="s">
        <v>210</v>
      </c>
    </row>
    <row r="987" s="15" customFormat="1">
      <c r="A987" s="15"/>
      <c r="B987" s="251"/>
      <c r="C987" s="252"/>
      <c r="D987" s="231" t="s">
        <v>221</v>
      </c>
      <c r="E987" s="253" t="s">
        <v>32</v>
      </c>
      <c r="F987" s="254" t="s">
        <v>224</v>
      </c>
      <c r="G987" s="252"/>
      <c r="H987" s="255">
        <v>33.255000000000003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1" t="s">
        <v>221</v>
      </c>
      <c r="AU987" s="261" t="s">
        <v>93</v>
      </c>
      <c r="AV987" s="15" t="s">
        <v>96</v>
      </c>
      <c r="AW987" s="15" t="s">
        <v>39</v>
      </c>
      <c r="AX987" s="15" t="s">
        <v>86</v>
      </c>
      <c r="AY987" s="261" t="s">
        <v>210</v>
      </c>
    </row>
    <row r="988" s="2" customFormat="1" ht="16.5" customHeight="1">
      <c r="A988" s="42"/>
      <c r="B988" s="43"/>
      <c r="C988" s="273" t="s">
        <v>1001</v>
      </c>
      <c r="D988" s="273" t="s">
        <v>325</v>
      </c>
      <c r="E988" s="274" t="s">
        <v>1002</v>
      </c>
      <c r="F988" s="275" t="s">
        <v>1003</v>
      </c>
      <c r="G988" s="276" t="s">
        <v>104</v>
      </c>
      <c r="H988" s="277">
        <v>34.917999999999999</v>
      </c>
      <c r="I988" s="278"/>
      <c r="J988" s="279">
        <f>ROUND(I988*H988,2)</f>
        <v>0</v>
      </c>
      <c r="K988" s="275" t="s">
        <v>217</v>
      </c>
      <c r="L988" s="280"/>
      <c r="M988" s="281" t="s">
        <v>32</v>
      </c>
      <c r="N988" s="282" t="s">
        <v>49</v>
      </c>
      <c r="O988" s="88"/>
      <c r="P988" s="220">
        <f>O988*H988</f>
        <v>0</v>
      </c>
      <c r="Q988" s="220">
        <v>0.00010000000000000001</v>
      </c>
      <c r="R988" s="220">
        <f>Q988*H988</f>
        <v>0.0034918000000000002</v>
      </c>
      <c r="S988" s="220">
        <v>0</v>
      </c>
      <c r="T988" s="221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2" t="s">
        <v>302</v>
      </c>
      <c r="AT988" s="222" t="s">
        <v>325</v>
      </c>
      <c r="AU988" s="222" t="s">
        <v>93</v>
      </c>
      <c r="AY988" s="20" t="s">
        <v>210</v>
      </c>
      <c r="BE988" s="223">
        <f>IF(N988="základní",J988,0)</f>
        <v>0</v>
      </c>
      <c r="BF988" s="223">
        <f>IF(N988="snížená",J988,0)</f>
        <v>0</v>
      </c>
      <c r="BG988" s="223">
        <f>IF(N988="zákl. přenesená",J988,0)</f>
        <v>0</v>
      </c>
      <c r="BH988" s="223">
        <f>IF(N988="sníž. přenesená",J988,0)</f>
        <v>0</v>
      </c>
      <c r="BI988" s="223">
        <f>IF(N988="nulová",J988,0)</f>
        <v>0</v>
      </c>
      <c r="BJ988" s="20" t="s">
        <v>86</v>
      </c>
      <c r="BK988" s="223">
        <f>ROUND(I988*H988,2)</f>
        <v>0</v>
      </c>
      <c r="BL988" s="20" t="s">
        <v>96</v>
      </c>
      <c r="BM988" s="222" t="s">
        <v>1004</v>
      </c>
    </row>
    <row r="989" s="14" customFormat="1">
      <c r="A989" s="14"/>
      <c r="B989" s="240"/>
      <c r="C989" s="241"/>
      <c r="D989" s="231" t="s">
        <v>221</v>
      </c>
      <c r="E989" s="242" t="s">
        <v>32</v>
      </c>
      <c r="F989" s="243" t="s">
        <v>1005</v>
      </c>
      <c r="G989" s="241"/>
      <c r="H989" s="244">
        <v>34.917999999999999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0" t="s">
        <v>221</v>
      </c>
      <c r="AU989" s="250" t="s">
        <v>93</v>
      </c>
      <c r="AV989" s="14" t="s">
        <v>88</v>
      </c>
      <c r="AW989" s="14" t="s">
        <v>39</v>
      </c>
      <c r="AX989" s="14" t="s">
        <v>86</v>
      </c>
      <c r="AY989" s="250" t="s">
        <v>210</v>
      </c>
    </row>
    <row r="990" s="2" customFormat="1" ht="33" customHeight="1">
      <c r="A990" s="42"/>
      <c r="B990" s="43"/>
      <c r="C990" s="211" t="s">
        <v>1006</v>
      </c>
      <c r="D990" s="211" t="s">
        <v>213</v>
      </c>
      <c r="E990" s="212" t="s">
        <v>1007</v>
      </c>
      <c r="F990" s="213" t="s">
        <v>1008</v>
      </c>
      <c r="G990" s="214" t="s">
        <v>104</v>
      </c>
      <c r="H990" s="215">
        <v>43.200000000000003</v>
      </c>
      <c r="I990" s="216"/>
      <c r="J990" s="217">
        <f>ROUND(I990*H990,2)</f>
        <v>0</v>
      </c>
      <c r="K990" s="213" t="s">
        <v>217</v>
      </c>
      <c r="L990" s="48"/>
      <c r="M990" s="218" t="s">
        <v>32</v>
      </c>
      <c r="N990" s="219" t="s">
        <v>49</v>
      </c>
      <c r="O990" s="88"/>
      <c r="P990" s="220">
        <f>O990*H990</f>
        <v>0</v>
      </c>
      <c r="Q990" s="220">
        <v>0</v>
      </c>
      <c r="R990" s="220">
        <f>Q990*H990</f>
        <v>0</v>
      </c>
      <c r="S990" s="220">
        <v>0</v>
      </c>
      <c r="T990" s="221">
        <f>S990*H990</f>
        <v>0</v>
      </c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R990" s="222" t="s">
        <v>96</v>
      </c>
      <c r="AT990" s="222" t="s">
        <v>213</v>
      </c>
      <c r="AU990" s="222" t="s">
        <v>93</v>
      </c>
      <c r="AY990" s="20" t="s">
        <v>210</v>
      </c>
      <c r="BE990" s="223">
        <f>IF(N990="základní",J990,0)</f>
        <v>0</v>
      </c>
      <c r="BF990" s="223">
        <f>IF(N990="snížená",J990,0)</f>
        <v>0</v>
      </c>
      <c r="BG990" s="223">
        <f>IF(N990="zákl. přenesená",J990,0)</f>
        <v>0</v>
      </c>
      <c r="BH990" s="223">
        <f>IF(N990="sníž. přenesená",J990,0)</f>
        <v>0</v>
      </c>
      <c r="BI990" s="223">
        <f>IF(N990="nulová",J990,0)</f>
        <v>0</v>
      </c>
      <c r="BJ990" s="20" t="s">
        <v>86</v>
      </c>
      <c r="BK990" s="223">
        <f>ROUND(I990*H990,2)</f>
        <v>0</v>
      </c>
      <c r="BL990" s="20" t="s">
        <v>96</v>
      </c>
      <c r="BM990" s="222" t="s">
        <v>1009</v>
      </c>
    </row>
    <row r="991" s="2" customFormat="1">
      <c r="A991" s="42"/>
      <c r="B991" s="43"/>
      <c r="C991" s="44"/>
      <c r="D991" s="224" t="s">
        <v>219</v>
      </c>
      <c r="E991" s="44"/>
      <c r="F991" s="225" t="s">
        <v>1010</v>
      </c>
      <c r="G991" s="44"/>
      <c r="H991" s="44"/>
      <c r="I991" s="226"/>
      <c r="J991" s="44"/>
      <c r="K991" s="44"/>
      <c r="L991" s="48"/>
      <c r="M991" s="227"/>
      <c r="N991" s="228"/>
      <c r="O991" s="88"/>
      <c r="P991" s="88"/>
      <c r="Q991" s="88"/>
      <c r="R991" s="88"/>
      <c r="S991" s="88"/>
      <c r="T991" s="89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T991" s="20" t="s">
        <v>219</v>
      </c>
      <c r="AU991" s="20" t="s">
        <v>93</v>
      </c>
    </row>
    <row r="992" s="13" customFormat="1">
      <c r="A992" s="13"/>
      <c r="B992" s="229"/>
      <c r="C992" s="230"/>
      <c r="D992" s="231" t="s">
        <v>221</v>
      </c>
      <c r="E992" s="232" t="s">
        <v>32</v>
      </c>
      <c r="F992" s="233" t="s">
        <v>1011</v>
      </c>
      <c r="G992" s="230"/>
      <c r="H992" s="232" t="s">
        <v>32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221</v>
      </c>
      <c r="AU992" s="239" t="s">
        <v>93</v>
      </c>
      <c r="AV992" s="13" t="s">
        <v>86</v>
      </c>
      <c r="AW992" s="13" t="s">
        <v>39</v>
      </c>
      <c r="AX992" s="13" t="s">
        <v>78</v>
      </c>
      <c r="AY992" s="239" t="s">
        <v>210</v>
      </c>
    </row>
    <row r="993" s="13" customFormat="1">
      <c r="A993" s="13"/>
      <c r="B993" s="229"/>
      <c r="C993" s="230"/>
      <c r="D993" s="231" t="s">
        <v>221</v>
      </c>
      <c r="E993" s="232" t="s">
        <v>32</v>
      </c>
      <c r="F993" s="233" t="s">
        <v>1012</v>
      </c>
      <c r="G993" s="230"/>
      <c r="H993" s="232" t="s">
        <v>32</v>
      </c>
      <c r="I993" s="234"/>
      <c r="J993" s="230"/>
      <c r="K993" s="230"/>
      <c r="L993" s="235"/>
      <c r="M993" s="236"/>
      <c r="N993" s="237"/>
      <c r="O993" s="237"/>
      <c r="P993" s="237"/>
      <c r="Q993" s="237"/>
      <c r="R993" s="237"/>
      <c r="S993" s="237"/>
      <c r="T993" s="23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9" t="s">
        <v>221</v>
      </c>
      <c r="AU993" s="239" t="s">
        <v>93</v>
      </c>
      <c r="AV993" s="13" t="s">
        <v>86</v>
      </c>
      <c r="AW993" s="13" t="s">
        <v>39</v>
      </c>
      <c r="AX993" s="13" t="s">
        <v>78</v>
      </c>
      <c r="AY993" s="239" t="s">
        <v>210</v>
      </c>
    </row>
    <row r="994" s="14" customFormat="1">
      <c r="A994" s="14"/>
      <c r="B994" s="240"/>
      <c r="C994" s="241"/>
      <c r="D994" s="231" t="s">
        <v>221</v>
      </c>
      <c r="E994" s="242" t="s">
        <v>32</v>
      </c>
      <c r="F994" s="243" t="s">
        <v>1013</v>
      </c>
      <c r="G994" s="241"/>
      <c r="H994" s="244">
        <v>20.399999999999999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0" t="s">
        <v>221</v>
      </c>
      <c r="AU994" s="250" t="s">
        <v>93</v>
      </c>
      <c r="AV994" s="14" t="s">
        <v>88</v>
      </c>
      <c r="AW994" s="14" t="s">
        <v>39</v>
      </c>
      <c r="AX994" s="14" t="s">
        <v>78</v>
      </c>
      <c r="AY994" s="250" t="s">
        <v>210</v>
      </c>
    </row>
    <row r="995" s="13" customFormat="1">
      <c r="A995" s="13"/>
      <c r="B995" s="229"/>
      <c r="C995" s="230"/>
      <c r="D995" s="231" t="s">
        <v>221</v>
      </c>
      <c r="E995" s="232" t="s">
        <v>32</v>
      </c>
      <c r="F995" s="233" t="s">
        <v>1014</v>
      </c>
      <c r="G995" s="230"/>
      <c r="H995" s="232" t="s">
        <v>32</v>
      </c>
      <c r="I995" s="234"/>
      <c r="J995" s="230"/>
      <c r="K995" s="230"/>
      <c r="L995" s="235"/>
      <c r="M995" s="236"/>
      <c r="N995" s="237"/>
      <c r="O995" s="237"/>
      <c r="P995" s="237"/>
      <c r="Q995" s="237"/>
      <c r="R995" s="237"/>
      <c r="S995" s="237"/>
      <c r="T995" s="238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9" t="s">
        <v>221</v>
      </c>
      <c r="AU995" s="239" t="s">
        <v>93</v>
      </c>
      <c r="AV995" s="13" t="s">
        <v>86</v>
      </c>
      <c r="AW995" s="13" t="s">
        <v>39</v>
      </c>
      <c r="AX995" s="13" t="s">
        <v>78</v>
      </c>
      <c r="AY995" s="239" t="s">
        <v>210</v>
      </c>
    </row>
    <row r="996" s="14" customFormat="1">
      <c r="A996" s="14"/>
      <c r="B996" s="240"/>
      <c r="C996" s="241"/>
      <c r="D996" s="231" t="s">
        <v>221</v>
      </c>
      <c r="E996" s="242" t="s">
        <v>32</v>
      </c>
      <c r="F996" s="243" t="s">
        <v>1015</v>
      </c>
      <c r="G996" s="241"/>
      <c r="H996" s="244">
        <v>22.800000000000001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0" t="s">
        <v>221</v>
      </c>
      <c r="AU996" s="250" t="s">
        <v>93</v>
      </c>
      <c r="AV996" s="14" t="s">
        <v>88</v>
      </c>
      <c r="AW996" s="14" t="s">
        <v>39</v>
      </c>
      <c r="AX996" s="14" t="s">
        <v>78</v>
      </c>
      <c r="AY996" s="250" t="s">
        <v>210</v>
      </c>
    </row>
    <row r="997" s="15" customFormat="1">
      <c r="A997" s="15"/>
      <c r="B997" s="251"/>
      <c r="C997" s="252"/>
      <c r="D997" s="231" t="s">
        <v>221</v>
      </c>
      <c r="E997" s="253" t="s">
        <v>32</v>
      </c>
      <c r="F997" s="254" t="s">
        <v>224</v>
      </c>
      <c r="G997" s="252"/>
      <c r="H997" s="255">
        <v>43.200000000000003</v>
      </c>
      <c r="I997" s="256"/>
      <c r="J997" s="252"/>
      <c r="K997" s="252"/>
      <c r="L997" s="257"/>
      <c r="M997" s="258"/>
      <c r="N997" s="259"/>
      <c r="O997" s="259"/>
      <c r="P997" s="259"/>
      <c r="Q997" s="259"/>
      <c r="R997" s="259"/>
      <c r="S997" s="259"/>
      <c r="T997" s="260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1" t="s">
        <v>221</v>
      </c>
      <c r="AU997" s="261" t="s">
        <v>93</v>
      </c>
      <c r="AV997" s="15" t="s">
        <v>96</v>
      </c>
      <c r="AW997" s="15" t="s">
        <v>39</v>
      </c>
      <c r="AX997" s="15" t="s">
        <v>86</v>
      </c>
      <c r="AY997" s="261" t="s">
        <v>210</v>
      </c>
    </row>
    <row r="998" s="2" customFormat="1" ht="16.5" customHeight="1">
      <c r="A998" s="42"/>
      <c r="B998" s="43"/>
      <c r="C998" s="273" t="s">
        <v>1016</v>
      </c>
      <c r="D998" s="273" t="s">
        <v>325</v>
      </c>
      <c r="E998" s="274" t="s">
        <v>1017</v>
      </c>
      <c r="F998" s="275" t="s">
        <v>1018</v>
      </c>
      <c r="G998" s="276" t="s">
        <v>104</v>
      </c>
      <c r="H998" s="277">
        <v>23.204999999999998</v>
      </c>
      <c r="I998" s="278"/>
      <c r="J998" s="279">
        <f>ROUND(I998*H998,2)</f>
        <v>0</v>
      </c>
      <c r="K998" s="275" t="s">
        <v>217</v>
      </c>
      <c r="L998" s="280"/>
      <c r="M998" s="281" t="s">
        <v>32</v>
      </c>
      <c r="N998" s="282" t="s">
        <v>49</v>
      </c>
      <c r="O998" s="88"/>
      <c r="P998" s="220">
        <f>O998*H998</f>
        <v>0</v>
      </c>
      <c r="Q998" s="220">
        <v>4.0000000000000003E-05</v>
      </c>
      <c r="R998" s="220">
        <f>Q998*H998</f>
        <v>0.00092820000000000001</v>
      </c>
      <c r="S998" s="220">
        <v>0</v>
      </c>
      <c r="T998" s="221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2" t="s">
        <v>302</v>
      </c>
      <c r="AT998" s="222" t="s">
        <v>325</v>
      </c>
      <c r="AU998" s="222" t="s">
        <v>93</v>
      </c>
      <c r="AY998" s="20" t="s">
        <v>210</v>
      </c>
      <c r="BE998" s="223">
        <f>IF(N998="základní",J998,0)</f>
        <v>0</v>
      </c>
      <c r="BF998" s="223">
        <f>IF(N998="snížená",J998,0)</f>
        <v>0</v>
      </c>
      <c r="BG998" s="223">
        <f>IF(N998="zákl. přenesená",J998,0)</f>
        <v>0</v>
      </c>
      <c r="BH998" s="223">
        <f>IF(N998="sníž. přenesená",J998,0)</f>
        <v>0</v>
      </c>
      <c r="BI998" s="223">
        <f>IF(N998="nulová",J998,0)</f>
        <v>0</v>
      </c>
      <c r="BJ998" s="20" t="s">
        <v>86</v>
      </c>
      <c r="BK998" s="223">
        <f>ROUND(I998*H998,2)</f>
        <v>0</v>
      </c>
      <c r="BL998" s="20" t="s">
        <v>96</v>
      </c>
      <c r="BM998" s="222" t="s">
        <v>1019</v>
      </c>
    </row>
    <row r="999" s="13" customFormat="1">
      <c r="A999" s="13"/>
      <c r="B999" s="229"/>
      <c r="C999" s="230"/>
      <c r="D999" s="231" t="s">
        <v>221</v>
      </c>
      <c r="E999" s="232" t="s">
        <v>32</v>
      </c>
      <c r="F999" s="233" t="s">
        <v>1011</v>
      </c>
      <c r="G999" s="230"/>
      <c r="H999" s="232" t="s">
        <v>32</v>
      </c>
      <c r="I999" s="234"/>
      <c r="J999" s="230"/>
      <c r="K999" s="230"/>
      <c r="L999" s="235"/>
      <c r="M999" s="236"/>
      <c r="N999" s="237"/>
      <c r="O999" s="237"/>
      <c r="P999" s="237"/>
      <c r="Q999" s="237"/>
      <c r="R999" s="237"/>
      <c r="S999" s="237"/>
      <c r="T999" s="238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9" t="s">
        <v>221</v>
      </c>
      <c r="AU999" s="239" t="s">
        <v>93</v>
      </c>
      <c r="AV999" s="13" t="s">
        <v>86</v>
      </c>
      <c r="AW999" s="13" t="s">
        <v>39</v>
      </c>
      <c r="AX999" s="13" t="s">
        <v>78</v>
      </c>
      <c r="AY999" s="239" t="s">
        <v>210</v>
      </c>
    </row>
    <row r="1000" s="13" customFormat="1">
      <c r="A1000" s="13"/>
      <c r="B1000" s="229"/>
      <c r="C1000" s="230"/>
      <c r="D1000" s="231" t="s">
        <v>221</v>
      </c>
      <c r="E1000" s="232" t="s">
        <v>32</v>
      </c>
      <c r="F1000" s="233" t="s">
        <v>1012</v>
      </c>
      <c r="G1000" s="230"/>
      <c r="H1000" s="232" t="s">
        <v>32</v>
      </c>
      <c r="I1000" s="234"/>
      <c r="J1000" s="230"/>
      <c r="K1000" s="230"/>
      <c r="L1000" s="235"/>
      <c r="M1000" s="236"/>
      <c r="N1000" s="237"/>
      <c r="O1000" s="237"/>
      <c r="P1000" s="237"/>
      <c r="Q1000" s="237"/>
      <c r="R1000" s="237"/>
      <c r="S1000" s="237"/>
      <c r="T1000" s="23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9" t="s">
        <v>221</v>
      </c>
      <c r="AU1000" s="239" t="s">
        <v>93</v>
      </c>
      <c r="AV1000" s="13" t="s">
        <v>86</v>
      </c>
      <c r="AW1000" s="13" t="s">
        <v>39</v>
      </c>
      <c r="AX1000" s="13" t="s">
        <v>78</v>
      </c>
      <c r="AY1000" s="239" t="s">
        <v>210</v>
      </c>
    </row>
    <row r="1001" s="14" customFormat="1">
      <c r="A1001" s="14"/>
      <c r="B1001" s="240"/>
      <c r="C1001" s="241"/>
      <c r="D1001" s="231" t="s">
        <v>221</v>
      </c>
      <c r="E1001" s="242" t="s">
        <v>32</v>
      </c>
      <c r="F1001" s="243" t="s">
        <v>1020</v>
      </c>
      <c r="G1001" s="241"/>
      <c r="H1001" s="244">
        <v>11.699999999999999</v>
      </c>
      <c r="I1001" s="245"/>
      <c r="J1001" s="241"/>
      <c r="K1001" s="241"/>
      <c r="L1001" s="246"/>
      <c r="M1001" s="247"/>
      <c r="N1001" s="248"/>
      <c r="O1001" s="248"/>
      <c r="P1001" s="248"/>
      <c r="Q1001" s="248"/>
      <c r="R1001" s="248"/>
      <c r="S1001" s="248"/>
      <c r="T1001" s="24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0" t="s">
        <v>221</v>
      </c>
      <c r="AU1001" s="250" t="s">
        <v>93</v>
      </c>
      <c r="AV1001" s="14" t="s">
        <v>88</v>
      </c>
      <c r="AW1001" s="14" t="s">
        <v>39</v>
      </c>
      <c r="AX1001" s="14" t="s">
        <v>78</v>
      </c>
      <c r="AY1001" s="250" t="s">
        <v>210</v>
      </c>
    </row>
    <row r="1002" s="13" customFormat="1">
      <c r="A1002" s="13"/>
      <c r="B1002" s="229"/>
      <c r="C1002" s="230"/>
      <c r="D1002" s="231" t="s">
        <v>221</v>
      </c>
      <c r="E1002" s="232" t="s">
        <v>32</v>
      </c>
      <c r="F1002" s="233" t="s">
        <v>1014</v>
      </c>
      <c r="G1002" s="230"/>
      <c r="H1002" s="232" t="s">
        <v>32</v>
      </c>
      <c r="I1002" s="234"/>
      <c r="J1002" s="230"/>
      <c r="K1002" s="230"/>
      <c r="L1002" s="235"/>
      <c r="M1002" s="236"/>
      <c r="N1002" s="237"/>
      <c r="O1002" s="237"/>
      <c r="P1002" s="237"/>
      <c r="Q1002" s="237"/>
      <c r="R1002" s="237"/>
      <c r="S1002" s="237"/>
      <c r="T1002" s="23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9" t="s">
        <v>221</v>
      </c>
      <c r="AU1002" s="239" t="s">
        <v>93</v>
      </c>
      <c r="AV1002" s="13" t="s">
        <v>86</v>
      </c>
      <c r="AW1002" s="13" t="s">
        <v>39</v>
      </c>
      <c r="AX1002" s="13" t="s">
        <v>78</v>
      </c>
      <c r="AY1002" s="239" t="s">
        <v>210</v>
      </c>
    </row>
    <row r="1003" s="14" customFormat="1">
      <c r="A1003" s="14"/>
      <c r="B1003" s="240"/>
      <c r="C1003" s="241"/>
      <c r="D1003" s="231" t="s">
        <v>221</v>
      </c>
      <c r="E1003" s="242" t="s">
        <v>32</v>
      </c>
      <c r="F1003" s="243" t="s">
        <v>1021</v>
      </c>
      <c r="G1003" s="241"/>
      <c r="H1003" s="244">
        <v>10.4</v>
      </c>
      <c r="I1003" s="245"/>
      <c r="J1003" s="241"/>
      <c r="K1003" s="241"/>
      <c r="L1003" s="246"/>
      <c r="M1003" s="247"/>
      <c r="N1003" s="248"/>
      <c r="O1003" s="248"/>
      <c r="P1003" s="248"/>
      <c r="Q1003" s="248"/>
      <c r="R1003" s="248"/>
      <c r="S1003" s="248"/>
      <c r="T1003" s="24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0" t="s">
        <v>221</v>
      </c>
      <c r="AU1003" s="250" t="s">
        <v>93</v>
      </c>
      <c r="AV1003" s="14" t="s">
        <v>88</v>
      </c>
      <c r="AW1003" s="14" t="s">
        <v>39</v>
      </c>
      <c r="AX1003" s="14" t="s">
        <v>78</v>
      </c>
      <c r="AY1003" s="250" t="s">
        <v>210</v>
      </c>
    </row>
    <row r="1004" s="15" customFormat="1">
      <c r="A1004" s="15"/>
      <c r="B1004" s="251"/>
      <c r="C1004" s="252"/>
      <c r="D1004" s="231" t="s">
        <v>221</v>
      </c>
      <c r="E1004" s="253" t="s">
        <v>32</v>
      </c>
      <c r="F1004" s="254" t="s">
        <v>224</v>
      </c>
      <c r="G1004" s="252"/>
      <c r="H1004" s="255">
        <v>22.100000000000001</v>
      </c>
      <c r="I1004" s="256"/>
      <c r="J1004" s="252"/>
      <c r="K1004" s="252"/>
      <c r="L1004" s="257"/>
      <c r="M1004" s="258"/>
      <c r="N1004" s="259"/>
      <c r="O1004" s="259"/>
      <c r="P1004" s="259"/>
      <c r="Q1004" s="259"/>
      <c r="R1004" s="259"/>
      <c r="S1004" s="259"/>
      <c r="T1004" s="260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1" t="s">
        <v>221</v>
      </c>
      <c r="AU1004" s="261" t="s">
        <v>93</v>
      </c>
      <c r="AV1004" s="15" t="s">
        <v>96</v>
      </c>
      <c r="AW1004" s="15" t="s">
        <v>39</v>
      </c>
      <c r="AX1004" s="15" t="s">
        <v>78</v>
      </c>
      <c r="AY1004" s="261" t="s">
        <v>210</v>
      </c>
    </row>
    <row r="1005" s="14" customFormat="1">
      <c r="A1005" s="14"/>
      <c r="B1005" s="240"/>
      <c r="C1005" s="241"/>
      <c r="D1005" s="231" t="s">
        <v>221</v>
      </c>
      <c r="E1005" s="242" t="s">
        <v>32</v>
      </c>
      <c r="F1005" s="243" t="s">
        <v>1022</v>
      </c>
      <c r="G1005" s="241"/>
      <c r="H1005" s="244">
        <v>23.204999999999998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0" t="s">
        <v>221</v>
      </c>
      <c r="AU1005" s="250" t="s">
        <v>93</v>
      </c>
      <c r="AV1005" s="14" t="s">
        <v>88</v>
      </c>
      <c r="AW1005" s="14" t="s">
        <v>39</v>
      </c>
      <c r="AX1005" s="14" t="s">
        <v>86</v>
      </c>
      <c r="AY1005" s="250" t="s">
        <v>210</v>
      </c>
    </row>
    <row r="1006" s="2" customFormat="1" ht="16.5" customHeight="1">
      <c r="A1006" s="42"/>
      <c r="B1006" s="43"/>
      <c r="C1006" s="273" t="s">
        <v>1023</v>
      </c>
      <c r="D1006" s="273" t="s">
        <v>325</v>
      </c>
      <c r="E1006" s="274" t="s">
        <v>1024</v>
      </c>
      <c r="F1006" s="275" t="s">
        <v>1025</v>
      </c>
      <c r="G1006" s="276" t="s">
        <v>104</v>
      </c>
      <c r="H1006" s="277">
        <v>11.865</v>
      </c>
      <c r="I1006" s="278"/>
      <c r="J1006" s="279">
        <f>ROUND(I1006*H1006,2)</f>
        <v>0</v>
      </c>
      <c r="K1006" s="275" t="s">
        <v>217</v>
      </c>
      <c r="L1006" s="280"/>
      <c r="M1006" s="281" t="s">
        <v>32</v>
      </c>
      <c r="N1006" s="282" t="s">
        <v>49</v>
      </c>
      <c r="O1006" s="88"/>
      <c r="P1006" s="220">
        <f>O1006*H1006</f>
        <v>0</v>
      </c>
      <c r="Q1006" s="220">
        <v>0.00029999999999999997</v>
      </c>
      <c r="R1006" s="220">
        <f>Q1006*H1006</f>
        <v>0.0035594999999999997</v>
      </c>
      <c r="S1006" s="220">
        <v>0</v>
      </c>
      <c r="T1006" s="221">
        <f>S1006*H1006</f>
        <v>0</v>
      </c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R1006" s="222" t="s">
        <v>302</v>
      </c>
      <c r="AT1006" s="222" t="s">
        <v>325</v>
      </c>
      <c r="AU1006" s="222" t="s">
        <v>93</v>
      </c>
      <c r="AY1006" s="20" t="s">
        <v>210</v>
      </c>
      <c r="BE1006" s="223">
        <f>IF(N1006="základní",J1006,0)</f>
        <v>0</v>
      </c>
      <c r="BF1006" s="223">
        <f>IF(N1006="snížená",J1006,0)</f>
        <v>0</v>
      </c>
      <c r="BG1006" s="223">
        <f>IF(N1006="zákl. přenesená",J1006,0)</f>
        <v>0</v>
      </c>
      <c r="BH1006" s="223">
        <f>IF(N1006="sníž. přenesená",J1006,0)</f>
        <v>0</v>
      </c>
      <c r="BI1006" s="223">
        <f>IF(N1006="nulová",J1006,0)</f>
        <v>0</v>
      </c>
      <c r="BJ1006" s="20" t="s">
        <v>86</v>
      </c>
      <c r="BK1006" s="223">
        <f>ROUND(I1006*H1006,2)</f>
        <v>0</v>
      </c>
      <c r="BL1006" s="20" t="s">
        <v>96</v>
      </c>
      <c r="BM1006" s="222" t="s">
        <v>1026</v>
      </c>
    </row>
    <row r="1007" s="13" customFormat="1">
      <c r="A1007" s="13"/>
      <c r="B1007" s="229"/>
      <c r="C1007" s="230"/>
      <c r="D1007" s="231" t="s">
        <v>221</v>
      </c>
      <c r="E1007" s="232" t="s">
        <v>32</v>
      </c>
      <c r="F1007" s="233" t="s">
        <v>1011</v>
      </c>
      <c r="G1007" s="230"/>
      <c r="H1007" s="232" t="s">
        <v>32</v>
      </c>
      <c r="I1007" s="234"/>
      <c r="J1007" s="230"/>
      <c r="K1007" s="230"/>
      <c r="L1007" s="235"/>
      <c r="M1007" s="236"/>
      <c r="N1007" s="237"/>
      <c r="O1007" s="237"/>
      <c r="P1007" s="237"/>
      <c r="Q1007" s="237"/>
      <c r="R1007" s="237"/>
      <c r="S1007" s="237"/>
      <c r="T1007" s="238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9" t="s">
        <v>221</v>
      </c>
      <c r="AU1007" s="239" t="s">
        <v>93</v>
      </c>
      <c r="AV1007" s="13" t="s">
        <v>86</v>
      </c>
      <c r="AW1007" s="13" t="s">
        <v>39</v>
      </c>
      <c r="AX1007" s="13" t="s">
        <v>78</v>
      </c>
      <c r="AY1007" s="239" t="s">
        <v>210</v>
      </c>
    </row>
    <row r="1008" s="13" customFormat="1">
      <c r="A1008" s="13"/>
      <c r="B1008" s="229"/>
      <c r="C1008" s="230"/>
      <c r="D1008" s="231" t="s">
        <v>221</v>
      </c>
      <c r="E1008" s="232" t="s">
        <v>32</v>
      </c>
      <c r="F1008" s="233" t="s">
        <v>1012</v>
      </c>
      <c r="G1008" s="230"/>
      <c r="H1008" s="232" t="s">
        <v>32</v>
      </c>
      <c r="I1008" s="234"/>
      <c r="J1008" s="230"/>
      <c r="K1008" s="230"/>
      <c r="L1008" s="235"/>
      <c r="M1008" s="236"/>
      <c r="N1008" s="237"/>
      <c r="O1008" s="237"/>
      <c r="P1008" s="237"/>
      <c r="Q1008" s="237"/>
      <c r="R1008" s="237"/>
      <c r="S1008" s="237"/>
      <c r="T1008" s="23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9" t="s">
        <v>221</v>
      </c>
      <c r="AU1008" s="239" t="s">
        <v>93</v>
      </c>
      <c r="AV1008" s="13" t="s">
        <v>86</v>
      </c>
      <c r="AW1008" s="13" t="s">
        <v>39</v>
      </c>
      <c r="AX1008" s="13" t="s">
        <v>78</v>
      </c>
      <c r="AY1008" s="239" t="s">
        <v>210</v>
      </c>
    </row>
    <row r="1009" s="14" customFormat="1">
      <c r="A1009" s="14"/>
      <c r="B1009" s="240"/>
      <c r="C1009" s="241"/>
      <c r="D1009" s="231" t="s">
        <v>221</v>
      </c>
      <c r="E1009" s="242" t="s">
        <v>32</v>
      </c>
      <c r="F1009" s="243" t="s">
        <v>1027</v>
      </c>
      <c r="G1009" s="241"/>
      <c r="H1009" s="244">
        <v>5.0999999999999996</v>
      </c>
      <c r="I1009" s="245"/>
      <c r="J1009" s="241"/>
      <c r="K1009" s="241"/>
      <c r="L1009" s="246"/>
      <c r="M1009" s="247"/>
      <c r="N1009" s="248"/>
      <c r="O1009" s="248"/>
      <c r="P1009" s="248"/>
      <c r="Q1009" s="248"/>
      <c r="R1009" s="248"/>
      <c r="S1009" s="248"/>
      <c r="T1009" s="24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0" t="s">
        <v>221</v>
      </c>
      <c r="AU1009" s="250" t="s">
        <v>93</v>
      </c>
      <c r="AV1009" s="14" t="s">
        <v>88</v>
      </c>
      <c r="AW1009" s="14" t="s">
        <v>39</v>
      </c>
      <c r="AX1009" s="14" t="s">
        <v>78</v>
      </c>
      <c r="AY1009" s="250" t="s">
        <v>210</v>
      </c>
    </row>
    <row r="1010" s="13" customFormat="1">
      <c r="A1010" s="13"/>
      <c r="B1010" s="229"/>
      <c r="C1010" s="230"/>
      <c r="D1010" s="231" t="s">
        <v>221</v>
      </c>
      <c r="E1010" s="232" t="s">
        <v>32</v>
      </c>
      <c r="F1010" s="233" t="s">
        <v>1014</v>
      </c>
      <c r="G1010" s="230"/>
      <c r="H1010" s="232" t="s">
        <v>32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9" t="s">
        <v>221</v>
      </c>
      <c r="AU1010" s="239" t="s">
        <v>93</v>
      </c>
      <c r="AV1010" s="13" t="s">
        <v>86</v>
      </c>
      <c r="AW1010" s="13" t="s">
        <v>39</v>
      </c>
      <c r="AX1010" s="13" t="s">
        <v>78</v>
      </c>
      <c r="AY1010" s="239" t="s">
        <v>210</v>
      </c>
    </row>
    <row r="1011" s="14" customFormat="1">
      <c r="A1011" s="14"/>
      <c r="B1011" s="240"/>
      <c r="C1011" s="241"/>
      <c r="D1011" s="231" t="s">
        <v>221</v>
      </c>
      <c r="E1011" s="242" t="s">
        <v>32</v>
      </c>
      <c r="F1011" s="243" t="s">
        <v>1028</v>
      </c>
      <c r="G1011" s="241"/>
      <c r="H1011" s="244">
        <v>6.2000000000000002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0" t="s">
        <v>221</v>
      </c>
      <c r="AU1011" s="250" t="s">
        <v>93</v>
      </c>
      <c r="AV1011" s="14" t="s">
        <v>88</v>
      </c>
      <c r="AW1011" s="14" t="s">
        <v>39</v>
      </c>
      <c r="AX1011" s="14" t="s">
        <v>78</v>
      </c>
      <c r="AY1011" s="250" t="s">
        <v>210</v>
      </c>
    </row>
    <row r="1012" s="15" customFormat="1">
      <c r="A1012" s="15"/>
      <c r="B1012" s="251"/>
      <c r="C1012" s="252"/>
      <c r="D1012" s="231" t="s">
        <v>221</v>
      </c>
      <c r="E1012" s="253" t="s">
        <v>32</v>
      </c>
      <c r="F1012" s="254" t="s">
        <v>224</v>
      </c>
      <c r="G1012" s="252"/>
      <c r="H1012" s="255">
        <v>11.300000000000001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1" t="s">
        <v>221</v>
      </c>
      <c r="AU1012" s="261" t="s">
        <v>93</v>
      </c>
      <c r="AV1012" s="15" t="s">
        <v>96</v>
      </c>
      <c r="AW1012" s="15" t="s">
        <v>39</v>
      </c>
      <c r="AX1012" s="15" t="s">
        <v>78</v>
      </c>
      <c r="AY1012" s="261" t="s">
        <v>210</v>
      </c>
    </row>
    <row r="1013" s="14" customFormat="1">
      <c r="A1013" s="14"/>
      <c r="B1013" s="240"/>
      <c r="C1013" s="241"/>
      <c r="D1013" s="231" t="s">
        <v>221</v>
      </c>
      <c r="E1013" s="242" t="s">
        <v>32</v>
      </c>
      <c r="F1013" s="243" t="s">
        <v>1029</v>
      </c>
      <c r="G1013" s="241"/>
      <c r="H1013" s="244">
        <v>11.865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0" t="s">
        <v>221</v>
      </c>
      <c r="AU1013" s="250" t="s">
        <v>93</v>
      </c>
      <c r="AV1013" s="14" t="s">
        <v>88</v>
      </c>
      <c r="AW1013" s="14" t="s">
        <v>39</v>
      </c>
      <c r="AX1013" s="14" t="s">
        <v>86</v>
      </c>
      <c r="AY1013" s="250" t="s">
        <v>210</v>
      </c>
    </row>
    <row r="1014" s="2" customFormat="1" ht="16.5" customHeight="1">
      <c r="A1014" s="42"/>
      <c r="B1014" s="43"/>
      <c r="C1014" s="273" t="s">
        <v>1030</v>
      </c>
      <c r="D1014" s="273" t="s">
        <v>325</v>
      </c>
      <c r="E1014" s="274" t="s">
        <v>1031</v>
      </c>
      <c r="F1014" s="275" t="s">
        <v>1032</v>
      </c>
      <c r="G1014" s="276" t="s">
        <v>104</v>
      </c>
      <c r="H1014" s="277">
        <v>10.289999999999999</v>
      </c>
      <c r="I1014" s="278"/>
      <c r="J1014" s="279">
        <f>ROUND(I1014*H1014,2)</f>
        <v>0</v>
      </c>
      <c r="K1014" s="275" t="s">
        <v>217</v>
      </c>
      <c r="L1014" s="280"/>
      <c r="M1014" s="281" t="s">
        <v>32</v>
      </c>
      <c r="N1014" s="282" t="s">
        <v>49</v>
      </c>
      <c r="O1014" s="88"/>
      <c r="P1014" s="220">
        <f>O1014*H1014</f>
        <v>0</v>
      </c>
      <c r="Q1014" s="220">
        <v>0.00020000000000000001</v>
      </c>
      <c r="R1014" s="220">
        <f>Q1014*H1014</f>
        <v>0.0020579999999999999</v>
      </c>
      <c r="S1014" s="220">
        <v>0</v>
      </c>
      <c r="T1014" s="221">
        <f>S1014*H1014</f>
        <v>0</v>
      </c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R1014" s="222" t="s">
        <v>302</v>
      </c>
      <c r="AT1014" s="222" t="s">
        <v>325</v>
      </c>
      <c r="AU1014" s="222" t="s">
        <v>93</v>
      </c>
      <c r="AY1014" s="20" t="s">
        <v>210</v>
      </c>
      <c r="BE1014" s="223">
        <f>IF(N1014="základní",J1014,0)</f>
        <v>0</v>
      </c>
      <c r="BF1014" s="223">
        <f>IF(N1014="snížená",J1014,0)</f>
        <v>0</v>
      </c>
      <c r="BG1014" s="223">
        <f>IF(N1014="zákl. přenesená",J1014,0)</f>
        <v>0</v>
      </c>
      <c r="BH1014" s="223">
        <f>IF(N1014="sníž. přenesená",J1014,0)</f>
        <v>0</v>
      </c>
      <c r="BI1014" s="223">
        <f>IF(N1014="nulová",J1014,0)</f>
        <v>0</v>
      </c>
      <c r="BJ1014" s="20" t="s">
        <v>86</v>
      </c>
      <c r="BK1014" s="223">
        <f>ROUND(I1014*H1014,2)</f>
        <v>0</v>
      </c>
      <c r="BL1014" s="20" t="s">
        <v>96</v>
      </c>
      <c r="BM1014" s="222" t="s">
        <v>1033</v>
      </c>
    </row>
    <row r="1015" s="13" customFormat="1">
      <c r="A1015" s="13"/>
      <c r="B1015" s="229"/>
      <c r="C1015" s="230"/>
      <c r="D1015" s="231" t="s">
        <v>221</v>
      </c>
      <c r="E1015" s="232" t="s">
        <v>32</v>
      </c>
      <c r="F1015" s="233" t="s">
        <v>1011</v>
      </c>
      <c r="G1015" s="230"/>
      <c r="H1015" s="232" t="s">
        <v>32</v>
      </c>
      <c r="I1015" s="234"/>
      <c r="J1015" s="230"/>
      <c r="K1015" s="230"/>
      <c r="L1015" s="235"/>
      <c r="M1015" s="236"/>
      <c r="N1015" s="237"/>
      <c r="O1015" s="237"/>
      <c r="P1015" s="237"/>
      <c r="Q1015" s="237"/>
      <c r="R1015" s="237"/>
      <c r="S1015" s="237"/>
      <c r="T1015" s="23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9" t="s">
        <v>221</v>
      </c>
      <c r="AU1015" s="239" t="s">
        <v>93</v>
      </c>
      <c r="AV1015" s="13" t="s">
        <v>86</v>
      </c>
      <c r="AW1015" s="13" t="s">
        <v>39</v>
      </c>
      <c r="AX1015" s="13" t="s">
        <v>78</v>
      </c>
      <c r="AY1015" s="239" t="s">
        <v>210</v>
      </c>
    </row>
    <row r="1016" s="13" customFormat="1">
      <c r="A1016" s="13"/>
      <c r="B1016" s="229"/>
      <c r="C1016" s="230"/>
      <c r="D1016" s="231" t="s">
        <v>221</v>
      </c>
      <c r="E1016" s="232" t="s">
        <v>32</v>
      </c>
      <c r="F1016" s="233" t="s">
        <v>1012</v>
      </c>
      <c r="G1016" s="230"/>
      <c r="H1016" s="232" t="s">
        <v>32</v>
      </c>
      <c r="I1016" s="234"/>
      <c r="J1016" s="230"/>
      <c r="K1016" s="230"/>
      <c r="L1016" s="235"/>
      <c r="M1016" s="236"/>
      <c r="N1016" s="237"/>
      <c r="O1016" s="237"/>
      <c r="P1016" s="237"/>
      <c r="Q1016" s="237"/>
      <c r="R1016" s="237"/>
      <c r="S1016" s="237"/>
      <c r="T1016" s="238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9" t="s">
        <v>221</v>
      </c>
      <c r="AU1016" s="239" t="s">
        <v>93</v>
      </c>
      <c r="AV1016" s="13" t="s">
        <v>86</v>
      </c>
      <c r="AW1016" s="13" t="s">
        <v>39</v>
      </c>
      <c r="AX1016" s="13" t="s">
        <v>78</v>
      </c>
      <c r="AY1016" s="239" t="s">
        <v>210</v>
      </c>
    </row>
    <row r="1017" s="14" customFormat="1">
      <c r="A1017" s="14"/>
      <c r="B1017" s="240"/>
      <c r="C1017" s="241"/>
      <c r="D1017" s="231" t="s">
        <v>221</v>
      </c>
      <c r="E1017" s="242" t="s">
        <v>32</v>
      </c>
      <c r="F1017" s="243" t="s">
        <v>1034</v>
      </c>
      <c r="G1017" s="241"/>
      <c r="H1017" s="244">
        <v>3.6000000000000001</v>
      </c>
      <c r="I1017" s="245"/>
      <c r="J1017" s="241"/>
      <c r="K1017" s="241"/>
      <c r="L1017" s="246"/>
      <c r="M1017" s="247"/>
      <c r="N1017" s="248"/>
      <c r="O1017" s="248"/>
      <c r="P1017" s="248"/>
      <c r="Q1017" s="248"/>
      <c r="R1017" s="248"/>
      <c r="S1017" s="248"/>
      <c r="T1017" s="24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0" t="s">
        <v>221</v>
      </c>
      <c r="AU1017" s="250" t="s">
        <v>93</v>
      </c>
      <c r="AV1017" s="14" t="s">
        <v>88</v>
      </c>
      <c r="AW1017" s="14" t="s">
        <v>39</v>
      </c>
      <c r="AX1017" s="14" t="s">
        <v>78</v>
      </c>
      <c r="AY1017" s="250" t="s">
        <v>210</v>
      </c>
    </row>
    <row r="1018" s="13" customFormat="1">
      <c r="A1018" s="13"/>
      <c r="B1018" s="229"/>
      <c r="C1018" s="230"/>
      <c r="D1018" s="231" t="s">
        <v>221</v>
      </c>
      <c r="E1018" s="232" t="s">
        <v>32</v>
      </c>
      <c r="F1018" s="233" t="s">
        <v>1014</v>
      </c>
      <c r="G1018" s="230"/>
      <c r="H1018" s="232" t="s">
        <v>32</v>
      </c>
      <c r="I1018" s="234"/>
      <c r="J1018" s="230"/>
      <c r="K1018" s="230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9" t="s">
        <v>221</v>
      </c>
      <c r="AU1018" s="239" t="s">
        <v>93</v>
      </c>
      <c r="AV1018" s="13" t="s">
        <v>86</v>
      </c>
      <c r="AW1018" s="13" t="s">
        <v>39</v>
      </c>
      <c r="AX1018" s="13" t="s">
        <v>78</v>
      </c>
      <c r="AY1018" s="239" t="s">
        <v>210</v>
      </c>
    </row>
    <row r="1019" s="14" customFormat="1">
      <c r="A1019" s="14"/>
      <c r="B1019" s="240"/>
      <c r="C1019" s="241"/>
      <c r="D1019" s="231" t="s">
        <v>221</v>
      </c>
      <c r="E1019" s="242" t="s">
        <v>32</v>
      </c>
      <c r="F1019" s="243" t="s">
        <v>1028</v>
      </c>
      <c r="G1019" s="241"/>
      <c r="H1019" s="244">
        <v>6.2000000000000002</v>
      </c>
      <c r="I1019" s="245"/>
      <c r="J1019" s="241"/>
      <c r="K1019" s="241"/>
      <c r="L1019" s="246"/>
      <c r="M1019" s="247"/>
      <c r="N1019" s="248"/>
      <c r="O1019" s="248"/>
      <c r="P1019" s="248"/>
      <c r="Q1019" s="248"/>
      <c r="R1019" s="248"/>
      <c r="S1019" s="248"/>
      <c r="T1019" s="24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0" t="s">
        <v>221</v>
      </c>
      <c r="AU1019" s="250" t="s">
        <v>93</v>
      </c>
      <c r="AV1019" s="14" t="s">
        <v>88</v>
      </c>
      <c r="AW1019" s="14" t="s">
        <v>39</v>
      </c>
      <c r="AX1019" s="14" t="s">
        <v>78</v>
      </c>
      <c r="AY1019" s="250" t="s">
        <v>210</v>
      </c>
    </row>
    <row r="1020" s="15" customFormat="1">
      <c r="A1020" s="15"/>
      <c r="B1020" s="251"/>
      <c r="C1020" s="252"/>
      <c r="D1020" s="231" t="s">
        <v>221</v>
      </c>
      <c r="E1020" s="253" t="s">
        <v>32</v>
      </c>
      <c r="F1020" s="254" t="s">
        <v>224</v>
      </c>
      <c r="G1020" s="252"/>
      <c r="H1020" s="255">
        <v>9.8000000000000007</v>
      </c>
      <c r="I1020" s="256"/>
      <c r="J1020" s="252"/>
      <c r="K1020" s="252"/>
      <c r="L1020" s="257"/>
      <c r="M1020" s="258"/>
      <c r="N1020" s="259"/>
      <c r="O1020" s="259"/>
      <c r="P1020" s="259"/>
      <c r="Q1020" s="259"/>
      <c r="R1020" s="259"/>
      <c r="S1020" s="259"/>
      <c r="T1020" s="260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1" t="s">
        <v>221</v>
      </c>
      <c r="AU1020" s="261" t="s">
        <v>93</v>
      </c>
      <c r="AV1020" s="15" t="s">
        <v>96</v>
      </c>
      <c r="AW1020" s="15" t="s">
        <v>39</v>
      </c>
      <c r="AX1020" s="15" t="s">
        <v>78</v>
      </c>
      <c r="AY1020" s="261" t="s">
        <v>210</v>
      </c>
    </row>
    <row r="1021" s="14" customFormat="1">
      <c r="A1021" s="14"/>
      <c r="B1021" s="240"/>
      <c r="C1021" s="241"/>
      <c r="D1021" s="231" t="s">
        <v>221</v>
      </c>
      <c r="E1021" s="242" t="s">
        <v>32</v>
      </c>
      <c r="F1021" s="243" t="s">
        <v>1035</v>
      </c>
      <c r="G1021" s="241"/>
      <c r="H1021" s="244">
        <v>10.289999999999999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0" t="s">
        <v>221</v>
      </c>
      <c r="AU1021" s="250" t="s">
        <v>93</v>
      </c>
      <c r="AV1021" s="14" t="s">
        <v>88</v>
      </c>
      <c r="AW1021" s="14" t="s">
        <v>39</v>
      </c>
      <c r="AX1021" s="14" t="s">
        <v>86</v>
      </c>
      <c r="AY1021" s="250" t="s">
        <v>210</v>
      </c>
    </row>
    <row r="1022" s="2" customFormat="1" ht="24.15" customHeight="1">
      <c r="A1022" s="42"/>
      <c r="B1022" s="43"/>
      <c r="C1022" s="211" t="s">
        <v>1036</v>
      </c>
      <c r="D1022" s="211" t="s">
        <v>213</v>
      </c>
      <c r="E1022" s="212" t="s">
        <v>1037</v>
      </c>
      <c r="F1022" s="213" t="s">
        <v>1038</v>
      </c>
      <c r="G1022" s="214" t="s">
        <v>112</v>
      </c>
      <c r="H1022" s="215">
        <v>202.816</v>
      </c>
      <c r="I1022" s="216"/>
      <c r="J1022" s="217">
        <f>ROUND(I1022*H1022,2)</f>
        <v>0</v>
      </c>
      <c r="K1022" s="213" t="s">
        <v>217</v>
      </c>
      <c r="L1022" s="48"/>
      <c r="M1022" s="218" t="s">
        <v>32</v>
      </c>
      <c r="N1022" s="219" t="s">
        <v>49</v>
      </c>
      <c r="O1022" s="88"/>
      <c r="P1022" s="220">
        <f>O1022*H1022</f>
        <v>0</v>
      </c>
      <c r="Q1022" s="220">
        <v>0.026360000000000001</v>
      </c>
      <c r="R1022" s="220">
        <f>Q1022*H1022</f>
        <v>5.3462297599999999</v>
      </c>
      <c r="S1022" s="220">
        <v>0</v>
      </c>
      <c r="T1022" s="221">
        <f>S1022*H1022</f>
        <v>0</v>
      </c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R1022" s="222" t="s">
        <v>96</v>
      </c>
      <c r="AT1022" s="222" t="s">
        <v>213</v>
      </c>
      <c r="AU1022" s="222" t="s">
        <v>93</v>
      </c>
      <c r="AY1022" s="20" t="s">
        <v>210</v>
      </c>
      <c r="BE1022" s="223">
        <f>IF(N1022="základní",J1022,0)</f>
        <v>0</v>
      </c>
      <c r="BF1022" s="223">
        <f>IF(N1022="snížená",J1022,0)</f>
        <v>0</v>
      </c>
      <c r="BG1022" s="223">
        <f>IF(N1022="zákl. přenesená",J1022,0)</f>
        <v>0</v>
      </c>
      <c r="BH1022" s="223">
        <f>IF(N1022="sníž. přenesená",J1022,0)</f>
        <v>0</v>
      </c>
      <c r="BI1022" s="223">
        <f>IF(N1022="nulová",J1022,0)</f>
        <v>0</v>
      </c>
      <c r="BJ1022" s="20" t="s">
        <v>86</v>
      </c>
      <c r="BK1022" s="223">
        <f>ROUND(I1022*H1022,2)</f>
        <v>0</v>
      </c>
      <c r="BL1022" s="20" t="s">
        <v>96</v>
      </c>
      <c r="BM1022" s="222" t="s">
        <v>1039</v>
      </c>
    </row>
    <row r="1023" s="2" customFormat="1">
      <c r="A1023" s="42"/>
      <c r="B1023" s="43"/>
      <c r="C1023" s="44"/>
      <c r="D1023" s="224" t="s">
        <v>219</v>
      </c>
      <c r="E1023" s="44"/>
      <c r="F1023" s="225" t="s">
        <v>1040</v>
      </c>
      <c r="G1023" s="44"/>
      <c r="H1023" s="44"/>
      <c r="I1023" s="226"/>
      <c r="J1023" s="44"/>
      <c r="K1023" s="44"/>
      <c r="L1023" s="48"/>
      <c r="M1023" s="227"/>
      <c r="N1023" s="228"/>
      <c r="O1023" s="88"/>
      <c r="P1023" s="88"/>
      <c r="Q1023" s="88"/>
      <c r="R1023" s="88"/>
      <c r="S1023" s="88"/>
      <c r="T1023" s="89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T1023" s="20" t="s">
        <v>219</v>
      </c>
      <c r="AU1023" s="20" t="s">
        <v>93</v>
      </c>
    </row>
    <row r="1024" s="13" customFormat="1">
      <c r="A1024" s="13"/>
      <c r="B1024" s="229"/>
      <c r="C1024" s="230"/>
      <c r="D1024" s="231" t="s">
        <v>221</v>
      </c>
      <c r="E1024" s="232" t="s">
        <v>32</v>
      </c>
      <c r="F1024" s="233" t="s">
        <v>309</v>
      </c>
      <c r="G1024" s="230"/>
      <c r="H1024" s="232" t="s">
        <v>32</v>
      </c>
      <c r="I1024" s="234"/>
      <c r="J1024" s="230"/>
      <c r="K1024" s="230"/>
      <c r="L1024" s="235"/>
      <c r="M1024" s="236"/>
      <c r="N1024" s="237"/>
      <c r="O1024" s="237"/>
      <c r="P1024" s="237"/>
      <c r="Q1024" s="237"/>
      <c r="R1024" s="237"/>
      <c r="S1024" s="237"/>
      <c r="T1024" s="238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9" t="s">
        <v>221</v>
      </c>
      <c r="AU1024" s="239" t="s">
        <v>93</v>
      </c>
      <c r="AV1024" s="13" t="s">
        <v>86</v>
      </c>
      <c r="AW1024" s="13" t="s">
        <v>39</v>
      </c>
      <c r="AX1024" s="13" t="s">
        <v>78</v>
      </c>
      <c r="AY1024" s="239" t="s">
        <v>210</v>
      </c>
    </row>
    <row r="1025" s="13" customFormat="1">
      <c r="A1025" s="13"/>
      <c r="B1025" s="229"/>
      <c r="C1025" s="230"/>
      <c r="D1025" s="231" t="s">
        <v>221</v>
      </c>
      <c r="E1025" s="232" t="s">
        <v>32</v>
      </c>
      <c r="F1025" s="233" t="s">
        <v>574</v>
      </c>
      <c r="G1025" s="230"/>
      <c r="H1025" s="232" t="s">
        <v>32</v>
      </c>
      <c r="I1025" s="234"/>
      <c r="J1025" s="230"/>
      <c r="K1025" s="230"/>
      <c r="L1025" s="235"/>
      <c r="M1025" s="236"/>
      <c r="N1025" s="237"/>
      <c r="O1025" s="237"/>
      <c r="P1025" s="237"/>
      <c r="Q1025" s="237"/>
      <c r="R1025" s="237"/>
      <c r="S1025" s="237"/>
      <c r="T1025" s="238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9" t="s">
        <v>221</v>
      </c>
      <c r="AU1025" s="239" t="s">
        <v>93</v>
      </c>
      <c r="AV1025" s="13" t="s">
        <v>86</v>
      </c>
      <c r="AW1025" s="13" t="s">
        <v>39</v>
      </c>
      <c r="AX1025" s="13" t="s">
        <v>78</v>
      </c>
      <c r="AY1025" s="239" t="s">
        <v>210</v>
      </c>
    </row>
    <row r="1026" s="13" customFormat="1">
      <c r="A1026" s="13"/>
      <c r="B1026" s="229"/>
      <c r="C1026" s="230"/>
      <c r="D1026" s="231" t="s">
        <v>221</v>
      </c>
      <c r="E1026" s="232" t="s">
        <v>32</v>
      </c>
      <c r="F1026" s="233" t="s">
        <v>310</v>
      </c>
      <c r="G1026" s="230"/>
      <c r="H1026" s="232" t="s">
        <v>32</v>
      </c>
      <c r="I1026" s="234"/>
      <c r="J1026" s="230"/>
      <c r="K1026" s="230"/>
      <c r="L1026" s="235"/>
      <c r="M1026" s="236"/>
      <c r="N1026" s="237"/>
      <c r="O1026" s="237"/>
      <c r="P1026" s="237"/>
      <c r="Q1026" s="237"/>
      <c r="R1026" s="237"/>
      <c r="S1026" s="237"/>
      <c r="T1026" s="23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9" t="s">
        <v>221</v>
      </c>
      <c r="AU1026" s="239" t="s">
        <v>93</v>
      </c>
      <c r="AV1026" s="13" t="s">
        <v>86</v>
      </c>
      <c r="AW1026" s="13" t="s">
        <v>39</v>
      </c>
      <c r="AX1026" s="13" t="s">
        <v>78</v>
      </c>
      <c r="AY1026" s="239" t="s">
        <v>210</v>
      </c>
    </row>
    <row r="1027" s="13" customFormat="1">
      <c r="A1027" s="13"/>
      <c r="B1027" s="229"/>
      <c r="C1027" s="230"/>
      <c r="D1027" s="231" t="s">
        <v>221</v>
      </c>
      <c r="E1027" s="232" t="s">
        <v>32</v>
      </c>
      <c r="F1027" s="233" t="s">
        <v>1041</v>
      </c>
      <c r="G1027" s="230"/>
      <c r="H1027" s="232" t="s">
        <v>32</v>
      </c>
      <c r="I1027" s="234"/>
      <c r="J1027" s="230"/>
      <c r="K1027" s="230"/>
      <c r="L1027" s="235"/>
      <c r="M1027" s="236"/>
      <c r="N1027" s="237"/>
      <c r="O1027" s="237"/>
      <c r="P1027" s="237"/>
      <c r="Q1027" s="237"/>
      <c r="R1027" s="237"/>
      <c r="S1027" s="237"/>
      <c r="T1027" s="238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9" t="s">
        <v>221</v>
      </c>
      <c r="AU1027" s="239" t="s">
        <v>93</v>
      </c>
      <c r="AV1027" s="13" t="s">
        <v>86</v>
      </c>
      <c r="AW1027" s="13" t="s">
        <v>39</v>
      </c>
      <c r="AX1027" s="13" t="s">
        <v>78</v>
      </c>
      <c r="AY1027" s="239" t="s">
        <v>210</v>
      </c>
    </row>
    <row r="1028" s="13" customFormat="1">
      <c r="A1028" s="13"/>
      <c r="B1028" s="229"/>
      <c r="C1028" s="230"/>
      <c r="D1028" s="231" t="s">
        <v>221</v>
      </c>
      <c r="E1028" s="232" t="s">
        <v>32</v>
      </c>
      <c r="F1028" s="233" t="s">
        <v>518</v>
      </c>
      <c r="G1028" s="230"/>
      <c r="H1028" s="232" t="s">
        <v>32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221</v>
      </c>
      <c r="AU1028" s="239" t="s">
        <v>93</v>
      </c>
      <c r="AV1028" s="13" t="s">
        <v>86</v>
      </c>
      <c r="AW1028" s="13" t="s">
        <v>39</v>
      </c>
      <c r="AX1028" s="13" t="s">
        <v>78</v>
      </c>
      <c r="AY1028" s="239" t="s">
        <v>210</v>
      </c>
    </row>
    <row r="1029" s="13" customFormat="1">
      <c r="A1029" s="13"/>
      <c r="B1029" s="229"/>
      <c r="C1029" s="230"/>
      <c r="D1029" s="231" t="s">
        <v>221</v>
      </c>
      <c r="E1029" s="232" t="s">
        <v>32</v>
      </c>
      <c r="F1029" s="233" t="s">
        <v>311</v>
      </c>
      <c r="G1029" s="230"/>
      <c r="H1029" s="232" t="s">
        <v>32</v>
      </c>
      <c r="I1029" s="234"/>
      <c r="J1029" s="230"/>
      <c r="K1029" s="230"/>
      <c r="L1029" s="235"/>
      <c r="M1029" s="236"/>
      <c r="N1029" s="237"/>
      <c r="O1029" s="237"/>
      <c r="P1029" s="237"/>
      <c r="Q1029" s="237"/>
      <c r="R1029" s="237"/>
      <c r="S1029" s="237"/>
      <c r="T1029" s="238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9" t="s">
        <v>221</v>
      </c>
      <c r="AU1029" s="239" t="s">
        <v>93</v>
      </c>
      <c r="AV1029" s="13" t="s">
        <v>86</v>
      </c>
      <c r="AW1029" s="13" t="s">
        <v>39</v>
      </c>
      <c r="AX1029" s="13" t="s">
        <v>78</v>
      </c>
      <c r="AY1029" s="239" t="s">
        <v>210</v>
      </c>
    </row>
    <row r="1030" s="13" customFormat="1">
      <c r="A1030" s="13"/>
      <c r="B1030" s="229"/>
      <c r="C1030" s="230"/>
      <c r="D1030" s="231" t="s">
        <v>221</v>
      </c>
      <c r="E1030" s="232" t="s">
        <v>32</v>
      </c>
      <c r="F1030" s="233" t="s">
        <v>984</v>
      </c>
      <c r="G1030" s="230"/>
      <c r="H1030" s="232" t="s">
        <v>32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9" t="s">
        <v>221</v>
      </c>
      <c r="AU1030" s="239" t="s">
        <v>93</v>
      </c>
      <c r="AV1030" s="13" t="s">
        <v>86</v>
      </c>
      <c r="AW1030" s="13" t="s">
        <v>39</v>
      </c>
      <c r="AX1030" s="13" t="s">
        <v>78</v>
      </c>
      <c r="AY1030" s="239" t="s">
        <v>210</v>
      </c>
    </row>
    <row r="1031" s="13" customFormat="1">
      <c r="A1031" s="13"/>
      <c r="B1031" s="229"/>
      <c r="C1031" s="230"/>
      <c r="D1031" s="231" t="s">
        <v>221</v>
      </c>
      <c r="E1031" s="232" t="s">
        <v>32</v>
      </c>
      <c r="F1031" s="233" t="s">
        <v>1042</v>
      </c>
      <c r="G1031" s="230"/>
      <c r="H1031" s="232" t="s">
        <v>32</v>
      </c>
      <c r="I1031" s="234"/>
      <c r="J1031" s="230"/>
      <c r="K1031" s="230"/>
      <c r="L1031" s="235"/>
      <c r="M1031" s="236"/>
      <c r="N1031" s="237"/>
      <c r="O1031" s="237"/>
      <c r="P1031" s="237"/>
      <c r="Q1031" s="237"/>
      <c r="R1031" s="237"/>
      <c r="S1031" s="237"/>
      <c r="T1031" s="238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9" t="s">
        <v>221</v>
      </c>
      <c r="AU1031" s="239" t="s">
        <v>93</v>
      </c>
      <c r="AV1031" s="13" t="s">
        <v>86</v>
      </c>
      <c r="AW1031" s="13" t="s">
        <v>39</v>
      </c>
      <c r="AX1031" s="13" t="s">
        <v>78</v>
      </c>
      <c r="AY1031" s="239" t="s">
        <v>210</v>
      </c>
    </row>
    <row r="1032" s="14" customFormat="1">
      <c r="A1032" s="14"/>
      <c r="B1032" s="240"/>
      <c r="C1032" s="241"/>
      <c r="D1032" s="231" t="s">
        <v>221</v>
      </c>
      <c r="E1032" s="242" t="s">
        <v>32</v>
      </c>
      <c r="F1032" s="243" t="s">
        <v>1043</v>
      </c>
      <c r="G1032" s="241"/>
      <c r="H1032" s="244">
        <v>15.18</v>
      </c>
      <c r="I1032" s="245"/>
      <c r="J1032" s="241"/>
      <c r="K1032" s="241"/>
      <c r="L1032" s="246"/>
      <c r="M1032" s="247"/>
      <c r="N1032" s="248"/>
      <c r="O1032" s="248"/>
      <c r="P1032" s="248"/>
      <c r="Q1032" s="248"/>
      <c r="R1032" s="248"/>
      <c r="S1032" s="248"/>
      <c r="T1032" s="249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0" t="s">
        <v>221</v>
      </c>
      <c r="AU1032" s="250" t="s">
        <v>93</v>
      </c>
      <c r="AV1032" s="14" t="s">
        <v>88</v>
      </c>
      <c r="AW1032" s="14" t="s">
        <v>39</v>
      </c>
      <c r="AX1032" s="14" t="s">
        <v>78</v>
      </c>
      <c r="AY1032" s="250" t="s">
        <v>210</v>
      </c>
    </row>
    <row r="1033" s="14" customFormat="1">
      <c r="A1033" s="14"/>
      <c r="B1033" s="240"/>
      <c r="C1033" s="241"/>
      <c r="D1033" s="231" t="s">
        <v>221</v>
      </c>
      <c r="E1033" s="242" t="s">
        <v>32</v>
      </c>
      <c r="F1033" s="243" t="s">
        <v>1044</v>
      </c>
      <c r="G1033" s="241"/>
      <c r="H1033" s="244">
        <v>15.789999999999999</v>
      </c>
      <c r="I1033" s="245"/>
      <c r="J1033" s="241"/>
      <c r="K1033" s="241"/>
      <c r="L1033" s="246"/>
      <c r="M1033" s="247"/>
      <c r="N1033" s="248"/>
      <c r="O1033" s="248"/>
      <c r="P1033" s="248"/>
      <c r="Q1033" s="248"/>
      <c r="R1033" s="248"/>
      <c r="S1033" s="248"/>
      <c r="T1033" s="249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0" t="s">
        <v>221</v>
      </c>
      <c r="AU1033" s="250" t="s">
        <v>93</v>
      </c>
      <c r="AV1033" s="14" t="s">
        <v>88</v>
      </c>
      <c r="AW1033" s="14" t="s">
        <v>39</v>
      </c>
      <c r="AX1033" s="14" t="s">
        <v>78</v>
      </c>
      <c r="AY1033" s="250" t="s">
        <v>210</v>
      </c>
    </row>
    <row r="1034" s="13" customFormat="1">
      <c r="A1034" s="13"/>
      <c r="B1034" s="229"/>
      <c r="C1034" s="230"/>
      <c r="D1034" s="231" t="s">
        <v>221</v>
      </c>
      <c r="E1034" s="232" t="s">
        <v>32</v>
      </c>
      <c r="F1034" s="233" t="s">
        <v>1045</v>
      </c>
      <c r="G1034" s="230"/>
      <c r="H1034" s="232" t="s">
        <v>32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221</v>
      </c>
      <c r="AU1034" s="239" t="s">
        <v>93</v>
      </c>
      <c r="AV1034" s="13" t="s">
        <v>86</v>
      </c>
      <c r="AW1034" s="13" t="s">
        <v>39</v>
      </c>
      <c r="AX1034" s="13" t="s">
        <v>78</v>
      </c>
      <c r="AY1034" s="239" t="s">
        <v>210</v>
      </c>
    </row>
    <row r="1035" s="14" customFormat="1">
      <c r="A1035" s="14"/>
      <c r="B1035" s="240"/>
      <c r="C1035" s="241"/>
      <c r="D1035" s="231" t="s">
        <v>221</v>
      </c>
      <c r="E1035" s="242" t="s">
        <v>32</v>
      </c>
      <c r="F1035" s="243" t="s">
        <v>1046</v>
      </c>
      <c r="G1035" s="241"/>
      <c r="H1035" s="244">
        <v>4.3200000000000003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0" t="s">
        <v>221</v>
      </c>
      <c r="AU1035" s="250" t="s">
        <v>93</v>
      </c>
      <c r="AV1035" s="14" t="s">
        <v>88</v>
      </c>
      <c r="AW1035" s="14" t="s">
        <v>39</v>
      </c>
      <c r="AX1035" s="14" t="s">
        <v>78</v>
      </c>
      <c r="AY1035" s="250" t="s">
        <v>210</v>
      </c>
    </row>
    <row r="1036" s="13" customFormat="1">
      <c r="A1036" s="13"/>
      <c r="B1036" s="229"/>
      <c r="C1036" s="230"/>
      <c r="D1036" s="231" t="s">
        <v>221</v>
      </c>
      <c r="E1036" s="232" t="s">
        <v>32</v>
      </c>
      <c r="F1036" s="233" t="s">
        <v>1047</v>
      </c>
      <c r="G1036" s="230"/>
      <c r="H1036" s="232" t="s">
        <v>32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221</v>
      </c>
      <c r="AU1036" s="239" t="s">
        <v>93</v>
      </c>
      <c r="AV1036" s="13" t="s">
        <v>86</v>
      </c>
      <c r="AW1036" s="13" t="s">
        <v>39</v>
      </c>
      <c r="AX1036" s="13" t="s">
        <v>78</v>
      </c>
      <c r="AY1036" s="239" t="s">
        <v>210</v>
      </c>
    </row>
    <row r="1037" s="14" customFormat="1">
      <c r="A1037" s="14"/>
      <c r="B1037" s="240"/>
      <c r="C1037" s="241"/>
      <c r="D1037" s="231" t="s">
        <v>221</v>
      </c>
      <c r="E1037" s="242" t="s">
        <v>32</v>
      </c>
      <c r="F1037" s="243" t="s">
        <v>1048</v>
      </c>
      <c r="G1037" s="241"/>
      <c r="H1037" s="244">
        <v>60.725000000000001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0" t="s">
        <v>221</v>
      </c>
      <c r="AU1037" s="250" t="s">
        <v>93</v>
      </c>
      <c r="AV1037" s="14" t="s">
        <v>88</v>
      </c>
      <c r="AW1037" s="14" t="s">
        <v>39</v>
      </c>
      <c r="AX1037" s="14" t="s">
        <v>78</v>
      </c>
      <c r="AY1037" s="250" t="s">
        <v>210</v>
      </c>
    </row>
    <row r="1038" s="13" customFormat="1">
      <c r="A1038" s="13"/>
      <c r="B1038" s="229"/>
      <c r="C1038" s="230"/>
      <c r="D1038" s="231" t="s">
        <v>221</v>
      </c>
      <c r="E1038" s="232" t="s">
        <v>32</v>
      </c>
      <c r="F1038" s="233" t="s">
        <v>1049</v>
      </c>
      <c r="G1038" s="230"/>
      <c r="H1038" s="232" t="s">
        <v>32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9" t="s">
        <v>221</v>
      </c>
      <c r="AU1038" s="239" t="s">
        <v>93</v>
      </c>
      <c r="AV1038" s="13" t="s">
        <v>86</v>
      </c>
      <c r="AW1038" s="13" t="s">
        <v>39</v>
      </c>
      <c r="AX1038" s="13" t="s">
        <v>78</v>
      </c>
      <c r="AY1038" s="239" t="s">
        <v>210</v>
      </c>
    </row>
    <row r="1039" s="14" customFormat="1">
      <c r="A1039" s="14"/>
      <c r="B1039" s="240"/>
      <c r="C1039" s="241"/>
      <c r="D1039" s="231" t="s">
        <v>221</v>
      </c>
      <c r="E1039" s="242" t="s">
        <v>32</v>
      </c>
      <c r="F1039" s="243" t="s">
        <v>1050</v>
      </c>
      <c r="G1039" s="241"/>
      <c r="H1039" s="244">
        <v>2.9140000000000001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0" t="s">
        <v>221</v>
      </c>
      <c r="AU1039" s="250" t="s">
        <v>93</v>
      </c>
      <c r="AV1039" s="14" t="s">
        <v>88</v>
      </c>
      <c r="AW1039" s="14" t="s">
        <v>39</v>
      </c>
      <c r="AX1039" s="14" t="s">
        <v>78</v>
      </c>
      <c r="AY1039" s="250" t="s">
        <v>210</v>
      </c>
    </row>
    <row r="1040" s="14" customFormat="1">
      <c r="A1040" s="14"/>
      <c r="B1040" s="240"/>
      <c r="C1040" s="241"/>
      <c r="D1040" s="231" t="s">
        <v>221</v>
      </c>
      <c r="E1040" s="242" t="s">
        <v>32</v>
      </c>
      <c r="F1040" s="243" t="s">
        <v>1051</v>
      </c>
      <c r="G1040" s="241"/>
      <c r="H1040" s="244">
        <v>0.56000000000000005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0" t="s">
        <v>221</v>
      </c>
      <c r="AU1040" s="250" t="s">
        <v>93</v>
      </c>
      <c r="AV1040" s="14" t="s">
        <v>88</v>
      </c>
      <c r="AW1040" s="14" t="s">
        <v>39</v>
      </c>
      <c r="AX1040" s="14" t="s">
        <v>78</v>
      </c>
      <c r="AY1040" s="250" t="s">
        <v>210</v>
      </c>
    </row>
    <row r="1041" s="13" customFormat="1">
      <c r="A1041" s="13"/>
      <c r="B1041" s="229"/>
      <c r="C1041" s="230"/>
      <c r="D1041" s="231" t="s">
        <v>221</v>
      </c>
      <c r="E1041" s="232" t="s">
        <v>32</v>
      </c>
      <c r="F1041" s="233" t="s">
        <v>1052</v>
      </c>
      <c r="G1041" s="230"/>
      <c r="H1041" s="232" t="s">
        <v>32</v>
      </c>
      <c r="I1041" s="234"/>
      <c r="J1041" s="230"/>
      <c r="K1041" s="230"/>
      <c r="L1041" s="235"/>
      <c r="M1041" s="236"/>
      <c r="N1041" s="237"/>
      <c r="O1041" s="237"/>
      <c r="P1041" s="237"/>
      <c r="Q1041" s="237"/>
      <c r="R1041" s="237"/>
      <c r="S1041" s="237"/>
      <c r="T1041" s="238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9" t="s">
        <v>221</v>
      </c>
      <c r="AU1041" s="239" t="s">
        <v>93</v>
      </c>
      <c r="AV1041" s="13" t="s">
        <v>86</v>
      </c>
      <c r="AW1041" s="13" t="s">
        <v>39</v>
      </c>
      <c r="AX1041" s="13" t="s">
        <v>78</v>
      </c>
      <c r="AY1041" s="239" t="s">
        <v>210</v>
      </c>
    </row>
    <row r="1042" s="14" customFormat="1">
      <c r="A1042" s="14"/>
      <c r="B1042" s="240"/>
      <c r="C1042" s="241"/>
      <c r="D1042" s="231" t="s">
        <v>221</v>
      </c>
      <c r="E1042" s="242" t="s">
        <v>32</v>
      </c>
      <c r="F1042" s="243" t="s">
        <v>1053</v>
      </c>
      <c r="G1042" s="241"/>
      <c r="H1042" s="244">
        <v>69.176000000000002</v>
      </c>
      <c r="I1042" s="245"/>
      <c r="J1042" s="241"/>
      <c r="K1042" s="241"/>
      <c r="L1042" s="246"/>
      <c r="M1042" s="247"/>
      <c r="N1042" s="248"/>
      <c r="O1042" s="248"/>
      <c r="P1042" s="248"/>
      <c r="Q1042" s="248"/>
      <c r="R1042" s="248"/>
      <c r="S1042" s="248"/>
      <c r="T1042" s="24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0" t="s">
        <v>221</v>
      </c>
      <c r="AU1042" s="250" t="s">
        <v>93</v>
      </c>
      <c r="AV1042" s="14" t="s">
        <v>88</v>
      </c>
      <c r="AW1042" s="14" t="s">
        <v>39</v>
      </c>
      <c r="AX1042" s="14" t="s">
        <v>78</v>
      </c>
      <c r="AY1042" s="250" t="s">
        <v>210</v>
      </c>
    </row>
    <row r="1043" s="14" customFormat="1">
      <c r="A1043" s="14"/>
      <c r="B1043" s="240"/>
      <c r="C1043" s="241"/>
      <c r="D1043" s="231" t="s">
        <v>221</v>
      </c>
      <c r="E1043" s="242" t="s">
        <v>32</v>
      </c>
      <c r="F1043" s="243" t="s">
        <v>1051</v>
      </c>
      <c r="G1043" s="241"/>
      <c r="H1043" s="244">
        <v>0.56000000000000005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0" t="s">
        <v>221</v>
      </c>
      <c r="AU1043" s="250" t="s">
        <v>93</v>
      </c>
      <c r="AV1043" s="14" t="s">
        <v>88</v>
      </c>
      <c r="AW1043" s="14" t="s">
        <v>39</v>
      </c>
      <c r="AX1043" s="14" t="s">
        <v>78</v>
      </c>
      <c r="AY1043" s="250" t="s">
        <v>210</v>
      </c>
    </row>
    <row r="1044" s="13" customFormat="1">
      <c r="A1044" s="13"/>
      <c r="B1044" s="229"/>
      <c r="C1044" s="230"/>
      <c r="D1044" s="231" t="s">
        <v>221</v>
      </c>
      <c r="E1044" s="232" t="s">
        <v>32</v>
      </c>
      <c r="F1044" s="233" t="s">
        <v>1054</v>
      </c>
      <c r="G1044" s="230"/>
      <c r="H1044" s="232" t="s">
        <v>32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9" t="s">
        <v>221</v>
      </c>
      <c r="AU1044" s="239" t="s">
        <v>93</v>
      </c>
      <c r="AV1044" s="13" t="s">
        <v>86</v>
      </c>
      <c r="AW1044" s="13" t="s">
        <v>39</v>
      </c>
      <c r="AX1044" s="13" t="s">
        <v>78</v>
      </c>
      <c r="AY1044" s="239" t="s">
        <v>210</v>
      </c>
    </row>
    <row r="1045" s="14" customFormat="1">
      <c r="A1045" s="14"/>
      <c r="B1045" s="240"/>
      <c r="C1045" s="241"/>
      <c r="D1045" s="231" t="s">
        <v>221</v>
      </c>
      <c r="E1045" s="242" t="s">
        <v>32</v>
      </c>
      <c r="F1045" s="243" t="s">
        <v>1055</v>
      </c>
      <c r="G1045" s="241"/>
      <c r="H1045" s="244">
        <v>2.96</v>
      </c>
      <c r="I1045" s="245"/>
      <c r="J1045" s="241"/>
      <c r="K1045" s="241"/>
      <c r="L1045" s="246"/>
      <c r="M1045" s="247"/>
      <c r="N1045" s="248"/>
      <c r="O1045" s="248"/>
      <c r="P1045" s="248"/>
      <c r="Q1045" s="248"/>
      <c r="R1045" s="248"/>
      <c r="S1045" s="248"/>
      <c r="T1045" s="24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0" t="s">
        <v>221</v>
      </c>
      <c r="AU1045" s="250" t="s">
        <v>93</v>
      </c>
      <c r="AV1045" s="14" t="s">
        <v>88</v>
      </c>
      <c r="AW1045" s="14" t="s">
        <v>39</v>
      </c>
      <c r="AX1045" s="14" t="s">
        <v>78</v>
      </c>
      <c r="AY1045" s="250" t="s">
        <v>210</v>
      </c>
    </row>
    <row r="1046" s="16" customFormat="1">
      <c r="A1046" s="16"/>
      <c r="B1046" s="262"/>
      <c r="C1046" s="263"/>
      <c r="D1046" s="231" t="s">
        <v>221</v>
      </c>
      <c r="E1046" s="264" t="s">
        <v>32</v>
      </c>
      <c r="F1046" s="265" t="s">
        <v>247</v>
      </c>
      <c r="G1046" s="263"/>
      <c r="H1046" s="266">
        <v>172.18500000000003</v>
      </c>
      <c r="I1046" s="267"/>
      <c r="J1046" s="263"/>
      <c r="K1046" s="263"/>
      <c r="L1046" s="268"/>
      <c r="M1046" s="269"/>
      <c r="N1046" s="270"/>
      <c r="O1046" s="270"/>
      <c r="P1046" s="270"/>
      <c r="Q1046" s="270"/>
      <c r="R1046" s="270"/>
      <c r="S1046" s="270"/>
      <c r="T1046" s="271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72" t="s">
        <v>221</v>
      </c>
      <c r="AU1046" s="272" t="s">
        <v>93</v>
      </c>
      <c r="AV1046" s="16" t="s">
        <v>93</v>
      </c>
      <c r="AW1046" s="16" t="s">
        <v>39</v>
      </c>
      <c r="AX1046" s="16" t="s">
        <v>78</v>
      </c>
      <c r="AY1046" s="272" t="s">
        <v>210</v>
      </c>
    </row>
    <row r="1047" s="13" customFormat="1">
      <c r="A1047" s="13"/>
      <c r="B1047" s="229"/>
      <c r="C1047" s="230"/>
      <c r="D1047" s="231" t="s">
        <v>221</v>
      </c>
      <c r="E1047" s="232" t="s">
        <v>32</v>
      </c>
      <c r="F1047" s="233" t="s">
        <v>1056</v>
      </c>
      <c r="G1047" s="230"/>
      <c r="H1047" s="232" t="s">
        <v>32</v>
      </c>
      <c r="I1047" s="234"/>
      <c r="J1047" s="230"/>
      <c r="K1047" s="230"/>
      <c r="L1047" s="235"/>
      <c r="M1047" s="236"/>
      <c r="N1047" s="237"/>
      <c r="O1047" s="237"/>
      <c r="P1047" s="237"/>
      <c r="Q1047" s="237"/>
      <c r="R1047" s="237"/>
      <c r="S1047" s="237"/>
      <c r="T1047" s="238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9" t="s">
        <v>221</v>
      </c>
      <c r="AU1047" s="239" t="s">
        <v>93</v>
      </c>
      <c r="AV1047" s="13" t="s">
        <v>86</v>
      </c>
      <c r="AW1047" s="13" t="s">
        <v>39</v>
      </c>
      <c r="AX1047" s="13" t="s">
        <v>78</v>
      </c>
      <c r="AY1047" s="239" t="s">
        <v>210</v>
      </c>
    </row>
    <row r="1048" s="14" customFormat="1">
      <c r="A1048" s="14"/>
      <c r="B1048" s="240"/>
      <c r="C1048" s="241"/>
      <c r="D1048" s="231" t="s">
        <v>221</v>
      </c>
      <c r="E1048" s="242" t="s">
        <v>32</v>
      </c>
      <c r="F1048" s="243" t="s">
        <v>1057</v>
      </c>
      <c r="G1048" s="241"/>
      <c r="H1048" s="244">
        <v>9.1140000000000008</v>
      </c>
      <c r="I1048" s="245"/>
      <c r="J1048" s="241"/>
      <c r="K1048" s="241"/>
      <c r="L1048" s="246"/>
      <c r="M1048" s="247"/>
      <c r="N1048" s="248"/>
      <c r="O1048" s="248"/>
      <c r="P1048" s="248"/>
      <c r="Q1048" s="248"/>
      <c r="R1048" s="248"/>
      <c r="S1048" s="248"/>
      <c r="T1048" s="24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0" t="s">
        <v>221</v>
      </c>
      <c r="AU1048" s="250" t="s">
        <v>93</v>
      </c>
      <c r="AV1048" s="14" t="s">
        <v>88</v>
      </c>
      <c r="AW1048" s="14" t="s">
        <v>39</v>
      </c>
      <c r="AX1048" s="14" t="s">
        <v>78</v>
      </c>
      <c r="AY1048" s="250" t="s">
        <v>210</v>
      </c>
    </row>
    <row r="1049" s="14" customFormat="1">
      <c r="A1049" s="14"/>
      <c r="B1049" s="240"/>
      <c r="C1049" s="241"/>
      <c r="D1049" s="231" t="s">
        <v>221</v>
      </c>
      <c r="E1049" s="242" t="s">
        <v>32</v>
      </c>
      <c r="F1049" s="243" t="s">
        <v>1058</v>
      </c>
      <c r="G1049" s="241"/>
      <c r="H1049" s="244">
        <v>1.0629999999999999</v>
      </c>
      <c r="I1049" s="245"/>
      <c r="J1049" s="241"/>
      <c r="K1049" s="241"/>
      <c r="L1049" s="246"/>
      <c r="M1049" s="247"/>
      <c r="N1049" s="248"/>
      <c r="O1049" s="248"/>
      <c r="P1049" s="248"/>
      <c r="Q1049" s="248"/>
      <c r="R1049" s="248"/>
      <c r="S1049" s="248"/>
      <c r="T1049" s="24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0" t="s">
        <v>221</v>
      </c>
      <c r="AU1049" s="250" t="s">
        <v>93</v>
      </c>
      <c r="AV1049" s="14" t="s">
        <v>88</v>
      </c>
      <c r="AW1049" s="14" t="s">
        <v>39</v>
      </c>
      <c r="AX1049" s="14" t="s">
        <v>78</v>
      </c>
      <c r="AY1049" s="250" t="s">
        <v>210</v>
      </c>
    </row>
    <row r="1050" s="14" customFormat="1">
      <c r="A1050" s="14"/>
      <c r="B1050" s="240"/>
      <c r="C1050" s="241"/>
      <c r="D1050" s="231" t="s">
        <v>221</v>
      </c>
      <c r="E1050" s="242" t="s">
        <v>32</v>
      </c>
      <c r="F1050" s="243" t="s">
        <v>1059</v>
      </c>
      <c r="G1050" s="241"/>
      <c r="H1050" s="244">
        <v>4.6079999999999997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0" t="s">
        <v>221</v>
      </c>
      <c r="AU1050" s="250" t="s">
        <v>93</v>
      </c>
      <c r="AV1050" s="14" t="s">
        <v>88</v>
      </c>
      <c r="AW1050" s="14" t="s">
        <v>39</v>
      </c>
      <c r="AX1050" s="14" t="s">
        <v>78</v>
      </c>
      <c r="AY1050" s="250" t="s">
        <v>210</v>
      </c>
    </row>
    <row r="1051" s="14" customFormat="1">
      <c r="A1051" s="14"/>
      <c r="B1051" s="240"/>
      <c r="C1051" s="241"/>
      <c r="D1051" s="231" t="s">
        <v>221</v>
      </c>
      <c r="E1051" s="242" t="s">
        <v>32</v>
      </c>
      <c r="F1051" s="243" t="s">
        <v>1060</v>
      </c>
      <c r="G1051" s="241"/>
      <c r="H1051" s="244">
        <v>9.8680000000000003</v>
      </c>
      <c r="I1051" s="245"/>
      <c r="J1051" s="241"/>
      <c r="K1051" s="241"/>
      <c r="L1051" s="246"/>
      <c r="M1051" s="247"/>
      <c r="N1051" s="248"/>
      <c r="O1051" s="248"/>
      <c r="P1051" s="248"/>
      <c r="Q1051" s="248"/>
      <c r="R1051" s="248"/>
      <c r="S1051" s="248"/>
      <c r="T1051" s="24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0" t="s">
        <v>221</v>
      </c>
      <c r="AU1051" s="250" t="s">
        <v>93</v>
      </c>
      <c r="AV1051" s="14" t="s">
        <v>88</v>
      </c>
      <c r="AW1051" s="14" t="s">
        <v>39</v>
      </c>
      <c r="AX1051" s="14" t="s">
        <v>78</v>
      </c>
      <c r="AY1051" s="250" t="s">
        <v>210</v>
      </c>
    </row>
    <row r="1052" s="14" customFormat="1">
      <c r="A1052" s="14"/>
      <c r="B1052" s="240"/>
      <c r="C1052" s="241"/>
      <c r="D1052" s="231" t="s">
        <v>221</v>
      </c>
      <c r="E1052" s="242" t="s">
        <v>32</v>
      </c>
      <c r="F1052" s="243" t="s">
        <v>1061</v>
      </c>
      <c r="G1052" s="241"/>
      <c r="H1052" s="244">
        <v>5.9779999999999998</v>
      </c>
      <c r="I1052" s="245"/>
      <c r="J1052" s="241"/>
      <c r="K1052" s="241"/>
      <c r="L1052" s="246"/>
      <c r="M1052" s="247"/>
      <c r="N1052" s="248"/>
      <c r="O1052" s="248"/>
      <c r="P1052" s="248"/>
      <c r="Q1052" s="248"/>
      <c r="R1052" s="248"/>
      <c r="S1052" s="248"/>
      <c r="T1052" s="249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0" t="s">
        <v>221</v>
      </c>
      <c r="AU1052" s="250" t="s">
        <v>93</v>
      </c>
      <c r="AV1052" s="14" t="s">
        <v>88</v>
      </c>
      <c r="AW1052" s="14" t="s">
        <v>39</v>
      </c>
      <c r="AX1052" s="14" t="s">
        <v>78</v>
      </c>
      <c r="AY1052" s="250" t="s">
        <v>210</v>
      </c>
    </row>
    <row r="1053" s="16" customFormat="1">
      <c r="A1053" s="16"/>
      <c r="B1053" s="262"/>
      <c r="C1053" s="263"/>
      <c r="D1053" s="231" t="s">
        <v>221</v>
      </c>
      <c r="E1053" s="264" t="s">
        <v>32</v>
      </c>
      <c r="F1053" s="265" t="s">
        <v>247</v>
      </c>
      <c r="G1053" s="263"/>
      <c r="H1053" s="266">
        <v>30.631</v>
      </c>
      <c r="I1053" s="267"/>
      <c r="J1053" s="263"/>
      <c r="K1053" s="263"/>
      <c r="L1053" s="268"/>
      <c r="M1053" s="269"/>
      <c r="N1053" s="270"/>
      <c r="O1053" s="270"/>
      <c r="P1053" s="270"/>
      <c r="Q1053" s="270"/>
      <c r="R1053" s="270"/>
      <c r="S1053" s="270"/>
      <c r="T1053" s="271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72" t="s">
        <v>221</v>
      </c>
      <c r="AU1053" s="272" t="s">
        <v>93</v>
      </c>
      <c r="AV1053" s="16" t="s">
        <v>93</v>
      </c>
      <c r="AW1053" s="16" t="s">
        <v>39</v>
      </c>
      <c r="AX1053" s="16" t="s">
        <v>78</v>
      </c>
      <c r="AY1053" s="272" t="s">
        <v>210</v>
      </c>
    </row>
    <row r="1054" s="15" customFormat="1">
      <c r="A1054" s="15"/>
      <c r="B1054" s="251"/>
      <c r="C1054" s="252"/>
      <c r="D1054" s="231" t="s">
        <v>221</v>
      </c>
      <c r="E1054" s="253" t="s">
        <v>117</v>
      </c>
      <c r="F1054" s="254" t="s">
        <v>224</v>
      </c>
      <c r="G1054" s="252"/>
      <c r="H1054" s="255">
        <v>202.81600000000003</v>
      </c>
      <c r="I1054" s="256"/>
      <c r="J1054" s="252"/>
      <c r="K1054" s="252"/>
      <c r="L1054" s="257"/>
      <c r="M1054" s="258"/>
      <c r="N1054" s="259"/>
      <c r="O1054" s="259"/>
      <c r="P1054" s="259"/>
      <c r="Q1054" s="259"/>
      <c r="R1054" s="259"/>
      <c r="S1054" s="259"/>
      <c r="T1054" s="260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1" t="s">
        <v>221</v>
      </c>
      <c r="AU1054" s="261" t="s">
        <v>93</v>
      </c>
      <c r="AV1054" s="15" t="s">
        <v>96</v>
      </c>
      <c r="AW1054" s="15" t="s">
        <v>39</v>
      </c>
      <c r="AX1054" s="15" t="s">
        <v>86</v>
      </c>
      <c r="AY1054" s="261" t="s">
        <v>210</v>
      </c>
    </row>
    <row r="1055" s="2" customFormat="1" ht="24.15" customHeight="1">
      <c r="A1055" s="42"/>
      <c r="B1055" s="43"/>
      <c r="C1055" s="211" t="s">
        <v>1062</v>
      </c>
      <c r="D1055" s="211" t="s">
        <v>213</v>
      </c>
      <c r="E1055" s="212" t="s">
        <v>1063</v>
      </c>
      <c r="F1055" s="213" t="s">
        <v>1064</v>
      </c>
      <c r="G1055" s="214" t="s">
        <v>112</v>
      </c>
      <c r="H1055" s="215">
        <v>304.42399999999998</v>
      </c>
      <c r="I1055" s="216"/>
      <c r="J1055" s="217">
        <f>ROUND(I1055*H1055,2)</f>
        <v>0</v>
      </c>
      <c r="K1055" s="213" t="s">
        <v>217</v>
      </c>
      <c r="L1055" s="48"/>
      <c r="M1055" s="218" t="s">
        <v>32</v>
      </c>
      <c r="N1055" s="219" t="s">
        <v>49</v>
      </c>
      <c r="O1055" s="88"/>
      <c r="P1055" s="220">
        <f>O1055*H1055</f>
        <v>0</v>
      </c>
      <c r="Q1055" s="220">
        <v>0.035360000000000003</v>
      </c>
      <c r="R1055" s="220">
        <f>Q1055*H1055</f>
        <v>10.764432640000001</v>
      </c>
      <c r="S1055" s="220">
        <v>0</v>
      </c>
      <c r="T1055" s="221">
        <f>S1055*H1055</f>
        <v>0</v>
      </c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R1055" s="222" t="s">
        <v>96</v>
      </c>
      <c r="AT1055" s="222" t="s">
        <v>213</v>
      </c>
      <c r="AU1055" s="222" t="s">
        <v>93</v>
      </c>
      <c r="AY1055" s="20" t="s">
        <v>210</v>
      </c>
      <c r="BE1055" s="223">
        <f>IF(N1055="základní",J1055,0)</f>
        <v>0</v>
      </c>
      <c r="BF1055" s="223">
        <f>IF(N1055="snížená",J1055,0)</f>
        <v>0</v>
      </c>
      <c r="BG1055" s="223">
        <f>IF(N1055="zákl. přenesená",J1055,0)</f>
        <v>0</v>
      </c>
      <c r="BH1055" s="223">
        <f>IF(N1055="sníž. přenesená",J1055,0)</f>
        <v>0</v>
      </c>
      <c r="BI1055" s="223">
        <f>IF(N1055="nulová",J1055,0)</f>
        <v>0</v>
      </c>
      <c r="BJ1055" s="20" t="s">
        <v>86</v>
      </c>
      <c r="BK1055" s="223">
        <f>ROUND(I1055*H1055,2)</f>
        <v>0</v>
      </c>
      <c r="BL1055" s="20" t="s">
        <v>96</v>
      </c>
      <c r="BM1055" s="222" t="s">
        <v>1065</v>
      </c>
    </row>
    <row r="1056" s="2" customFormat="1">
      <c r="A1056" s="42"/>
      <c r="B1056" s="43"/>
      <c r="C1056" s="44"/>
      <c r="D1056" s="224" t="s">
        <v>219</v>
      </c>
      <c r="E1056" s="44"/>
      <c r="F1056" s="225" t="s">
        <v>1066</v>
      </c>
      <c r="G1056" s="44"/>
      <c r="H1056" s="44"/>
      <c r="I1056" s="226"/>
      <c r="J1056" s="44"/>
      <c r="K1056" s="44"/>
      <c r="L1056" s="48"/>
      <c r="M1056" s="227"/>
      <c r="N1056" s="228"/>
      <c r="O1056" s="88"/>
      <c r="P1056" s="88"/>
      <c r="Q1056" s="88"/>
      <c r="R1056" s="88"/>
      <c r="S1056" s="88"/>
      <c r="T1056" s="89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T1056" s="20" t="s">
        <v>219</v>
      </c>
      <c r="AU1056" s="20" t="s">
        <v>93</v>
      </c>
    </row>
    <row r="1057" s="14" customFormat="1">
      <c r="A1057" s="14"/>
      <c r="B1057" s="240"/>
      <c r="C1057" s="241"/>
      <c r="D1057" s="231" t="s">
        <v>221</v>
      </c>
      <c r="E1057" s="242" t="s">
        <v>32</v>
      </c>
      <c r="F1057" s="243" t="s">
        <v>1067</v>
      </c>
      <c r="G1057" s="241"/>
      <c r="H1057" s="244">
        <v>304.42399999999998</v>
      </c>
      <c r="I1057" s="245"/>
      <c r="J1057" s="241"/>
      <c r="K1057" s="241"/>
      <c r="L1057" s="246"/>
      <c r="M1057" s="247"/>
      <c r="N1057" s="248"/>
      <c r="O1057" s="248"/>
      <c r="P1057" s="248"/>
      <c r="Q1057" s="248"/>
      <c r="R1057" s="248"/>
      <c r="S1057" s="248"/>
      <c r="T1057" s="249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0" t="s">
        <v>221</v>
      </c>
      <c r="AU1057" s="250" t="s">
        <v>93</v>
      </c>
      <c r="AV1057" s="14" t="s">
        <v>88</v>
      </c>
      <c r="AW1057" s="14" t="s">
        <v>39</v>
      </c>
      <c r="AX1057" s="14" t="s">
        <v>86</v>
      </c>
      <c r="AY1057" s="250" t="s">
        <v>210</v>
      </c>
    </row>
    <row r="1058" s="2" customFormat="1" ht="16.5" customHeight="1">
      <c r="A1058" s="42"/>
      <c r="B1058" s="43"/>
      <c r="C1058" s="211" t="s">
        <v>1068</v>
      </c>
      <c r="D1058" s="211" t="s">
        <v>213</v>
      </c>
      <c r="E1058" s="212" t="s">
        <v>1069</v>
      </c>
      <c r="F1058" s="213" t="s">
        <v>1070</v>
      </c>
      <c r="G1058" s="214" t="s">
        <v>112</v>
      </c>
      <c r="H1058" s="215">
        <v>111.889</v>
      </c>
      <c r="I1058" s="216"/>
      <c r="J1058" s="217">
        <f>ROUND(I1058*H1058,2)</f>
        <v>0</v>
      </c>
      <c r="K1058" s="213" t="s">
        <v>217</v>
      </c>
      <c r="L1058" s="48"/>
      <c r="M1058" s="218" t="s">
        <v>32</v>
      </c>
      <c r="N1058" s="219" t="s">
        <v>49</v>
      </c>
      <c r="O1058" s="88"/>
      <c r="P1058" s="220">
        <f>O1058*H1058</f>
        <v>0</v>
      </c>
      <c r="Q1058" s="220">
        <v>0.0027000000000000001</v>
      </c>
      <c r="R1058" s="220">
        <f>Q1058*H1058</f>
        <v>0.30210029999999999</v>
      </c>
      <c r="S1058" s="220">
        <v>0</v>
      </c>
      <c r="T1058" s="221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22" t="s">
        <v>96</v>
      </c>
      <c r="AT1058" s="222" t="s">
        <v>213</v>
      </c>
      <c r="AU1058" s="222" t="s">
        <v>93</v>
      </c>
      <c r="AY1058" s="20" t="s">
        <v>210</v>
      </c>
      <c r="BE1058" s="223">
        <f>IF(N1058="základní",J1058,0)</f>
        <v>0</v>
      </c>
      <c r="BF1058" s="223">
        <f>IF(N1058="snížená",J1058,0)</f>
        <v>0</v>
      </c>
      <c r="BG1058" s="223">
        <f>IF(N1058="zákl. přenesená",J1058,0)</f>
        <v>0</v>
      </c>
      <c r="BH1058" s="223">
        <f>IF(N1058="sníž. přenesená",J1058,0)</f>
        <v>0</v>
      </c>
      <c r="BI1058" s="223">
        <f>IF(N1058="nulová",J1058,0)</f>
        <v>0</v>
      </c>
      <c r="BJ1058" s="20" t="s">
        <v>86</v>
      </c>
      <c r="BK1058" s="223">
        <f>ROUND(I1058*H1058,2)</f>
        <v>0</v>
      </c>
      <c r="BL1058" s="20" t="s">
        <v>96</v>
      </c>
      <c r="BM1058" s="222" t="s">
        <v>1071</v>
      </c>
    </row>
    <row r="1059" s="2" customFormat="1">
      <c r="A1059" s="42"/>
      <c r="B1059" s="43"/>
      <c r="C1059" s="44"/>
      <c r="D1059" s="224" t="s">
        <v>219</v>
      </c>
      <c r="E1059" s="44"/>
      <c r="F1059" s="225" t="s">
        <v>1072</v>
      </c>
      <c r="G1059" s="44"/>
      <c r="H1059" s="44"/>
      <c r="I1059" s="226"/>
      <c r="J1059" s="44"/>
      <c r="K1059" s="44"/>
      <c r="L1059" s="48"/>
      <c r="M1059" s="227"/>
      <c r="N1059" s="228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219</v>
      </c>
      <c r="AU1059" s="20" t="s">
        <v>93</v>
      </c>
    </row>
    <row r="1060" s="2" customFormat="1">
      <c r="A1060" s="42"/>
      <c r="B1060" s="43"/>
      <c r="C1060" s="44"/>
      <c r="D1060" s="231" t="s">
        <v>1073</v>
      </c>
      <c r="E1060" s="44"/>
      <c r="F1060" s="283" t="s">
        <v>1074</v>
      </c>
      <c r="G1060" s="44"/>
      <c r="H1060" s="44"/>
      <c r="I1060" s="226"/>
      <c r="J1060" s="44"/>
      <c r="K1060" s="44"/>
      <c r="L1060" s="48"/>
      <c r="M1060" s="227"/>
      <c r="N1060" s="228"/>
      <c r="O1060" s="88"/>
      <c r="P1060" s="88"/>
      <c r="Q1060" s="88"/>
      <c r="R1060" s="88"/>
      <c r="S1060" s="88"/>
      <c r="T1060" s="89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T1060" s="20" t="s">
        <v>1073</v>
      </c>
      <c r="AU1060" s="20" t="s">
        <v>93</v>
      </c>
    </row>
    <row r="1061" s="13" customFormat="1">
      <c r="A1061" s="13"/>
      <c r="B1061" s="229"/>
      <c r="C1061" s="230"/>
      <c r="D1061" s="231" t="s">
        <v>221</v>
      </c>
      <c r="E1061" s="232" t="s">
        <v>32</v>
      </c>
      <c r="F1061" s="233" t="s">
        <v>309</v>
      </c>
      <c r="G1061" s="230"/>
      <c r="H1061" s="232" t="s">
        <v>32</v>
      </c>
      <c r="I1061" s="234"/>
      <c r="J1061" s="230"/>
      <c r="K1061" s="230"/>
      <c r="L1061" s="235"/>
      <c r="M1061" s="236"/>
      <c r="N1061" s="237"/>
      <c r="O1061" s="237"/>
      <c r="P1061" s="237"/>
      <c r="Q1061" s="237"/>
      <c r="R1061" s="237"/>
      <c r="S1061" s="237"/>
      <c r="T1061" s="238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9" t="s">
        <v>221</v>
      </c>
      <c r="AU1061" s="239" t="s">
        <v>93</v>
      </c>
      <c r="AV1061" s="13" t="s">
        <v>86</v>
      </c>
      <c r="AW1061" s="13" t="s">
        <v>39</v>
      </c>
      <c r="AX1061" s="13" t="s">
        <v>78</v>
      </c>
      <c r="AY1061" s="239" t="s">
        <v>210</v>
      </c>
    </row>
    <row r="1062" s="13" customFormat="1">
      <c r="A1062" s="13"/>
      <c r="B1062" s="229"/>
      <c r="C1062" s="230"/>
      <c r="D1062" s="231" t="s">
        <v>221</v>
      </c>
      <c r="E1062" s="232" t="s">
        <v>32</v>
      </c>
      <c r="F1062" s="233" t="s">
        <v>574</v>
      </c>
      <c r="G1062" s="230"/>
      <c r="H1062" s="232" t="s">
        <v>32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9" t="s">
        <v>221</v>
      </c>
      <c r="AU1062" s="239" t="s">
        <v>93</v>
      </c>
      <c r="AV1062" s="13" t="s">
        <v>86</v>
      </c>
      <c r="AW1062" s="13" t="s">
        <v>39</v>
      </c>
      <c r="AX1062" s="13" t="s">
        <v>78</v>
      </c>
      <c r="AY1062" s="239" t="s">
        <v>210</v>
      </c>
    </row>
    <row r="1063" s="13" customFormat="1">
      <c r="A1063" s="13"/>
      <c r="B1063" s="229"/>
      <c r="C1063" s="230"/>
      <c r="D1063" s="231" t="s">
        <v>221</v>
      </c>
      <c r="E1063" s="232" t="s">
        <v>32</v>
      </c>
      <c r="F1063" s="233" t="s">
        <v>310</v>
      </c>
      <c r="G1063" s="230"/>
      <c r="H1063" s="232" t="s">
        <v>32</v>
      </c>
      <c r="I1063" s="234"/>
      <c r="J1063" s="230"/>
      <c r="K1063" s="230"/>
      <c r="L1063" s="235"/>
      <c r="M1063" s="236"/>
      <c r="N1063" s="237"/>
      <c r="O1063" s="237"/>
      <c r="P1063" s="237"/>
      <c r="Q1063" s="237"/>
      <c r="R1063" s="237"/>
      <c r="S1063" s="237"/>
      <c r="T1063" s="23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9" t="s">
        <v>221</v>
      </c>
      <c r="AU1063" s="239" t="s">
        <v>93</v>
      </c>
      <c r="AV1063" s="13" t="s">
        <v>86</v>
      </c>
      <c r="AW1063" s="13" t="s">
        <v>39</v>
      </c>
      <c r="AX1063" s="13" t="s">
        <v>78</v>
      </c>
      <c r="AY1063" s="239" t="s">
        <v>210</v>
      </c>
    </row>
    <row r="1064" s="13" customFormat="1">
      <c r="A1064" s="13"/>
      <c r="B1064" s="229"/>
      <c r="C1064" s="230"/>
      <c r="D1064" s="231" t="s">
        <v>221</v>
      </c>
      <c r="E1064" s="232" t="s">
        <v>32</v>
      </c>
      <c r="F1064" s="233" t="s">
        <v>1041</v>
      </c>
      <c r="G1064" s="230"/>
      <c r="H1064" s="232" t="s">
        <v>32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9" t="s">
        <v>221</v>
      </c>
      <c r="AU1064" s="239" t="s">
        <v>93</v>
      </c>
      <c r="AV1064" s="13" t="s">
        <v>86</v>
      </c>
      <c r="AW1064" s="13" t="s">
        <v>39</v>
      </c>
      <c r="AX1064" s="13" t="s">
        <v>78</v>
      </c>
      <c r="AY1064" s="239" t="s">
        <v>210</v>
      </c>
    </row>
    <row r="1065" s="13" customFormat="1">
      <c r="A1065" s="13"/>
      <c r="B1065" s="229"/>
      <c r="C1065" s="230"/>
      <c r="D1065" s="231" t="s">
        <v>221</v>
      </c>
      <c r="E1065" s="232" t="s">
        <v>32</v>
      </c>
      <c r="F1065" s="233" t="s">
        <v>311</v>
      </c>
      <c r="G1065" s="230"/>
      <c r="H1065" s="232" t="s">
        <v>32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9" t="s">
        <v>221</v>
      </c>
      <c r="AU1065" s="239" t="s">
        <v>93</v>
      </c>
      <c r="AV1065" s="13" t="s">
        <v>86</v>
      </c>
      <c r="AW1065" s="13" t="s">
        <v>39</v>
      </c>
      <c r="AX1065" s="13" t="s">
        <v>78</v>
      </c>
      <c r="AY1065" s="239" t="s">
        <v>210</v>
      </c>
    </row>
    <row r="1066" s="13" customFormat="1">
      <c r="A1066" s="13"/>
      <c r="B1066" s="229"/>
      <c r="C1066" s="230"/>
      <c r="D1066" s="231" t="s">
        <v>221</v>
      </c>
      <c r="E1066" s="232" t="s">
        <v>32</v>
      </c>
      <c r="F1066" s="233" t="s">
        <v>1042</v>
      </c>
      <c r="G1066" s="230"/>
      <c r="H1066" s="232" t="s">
        <v>32</v>
      </c>
      <c r="I1066" s="234"/>
      <c r="J1066" s="230"/>
      <c r="K1066" s="230"/>
      <c r="L1066" s="235"/>
      <c r="M1066" s="236"/>
      <c r="N1066" s="237"/>
      <c r="O1066" s="237"/>
      <c r="P1066" s="237"/>
      <c r="Q1066" s="237"/>
      <c r="R1066" s="237"/>
      <c r="S1066" s="237"/>
      <c r="T1066" s="23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9" t="s">
        <v>221</v>
      </c>
      <c r="AU1066" s="239" t="s">
        <v>93</v>
      </c>
      <c r="AV1066" s="13" t="s">
        <v>86</v>
      </c>
      <c r="AW1066" s="13" t="s">
        <v>39</v>
      </c>
      <c r="AX1066" s="13" t="s">
        <v>78</v>
      </c>
      <c r="AY1066" s="239" t="s">
        <v>210</v>
      </c>
    </row>
    <row r="1067" s="13" customFormat="1">
      <c r="A1067" s="13"/>
      <c r="B1067" s="229"/>
      <c r="C1067" s="230"/>
      <c r="D1067" s="231" t="s">
        <v>221</v>
      </c>
      <c r="E1067" s="232" t="s">
        <v>32</v>
      </c>
      <c r="F1067" s="233" t="s">
        <v>1075</v>
      </c>
      <c r="G1067" s="230"/>
      <c r="H1067" s="232" t="s">
        <v>32</v>
      </c>
      <c r="I1067" s="234"/>
      <c r="J1067" s="230"/>
      <c r="K1067" s="230"/>
      <c r="L1067" s="235"/>
      <c r="M1067" s="236"/>
      <c r="N1067" s="237"/>
      <c r="O1067" s="237"/>
      <c r="P1067" s="237"/>
      <c r="Q1067" s="237"/>
      <c r="R1067" s="237"/>
      <c r="S1067" s="237"/>
      <c r="T1067" s="23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9" t="s">
        <v>221</v>
      </c>
      <c r="AU1067" s="239" t="s">
        <v>93</v>
      </c>
      <c r="AV1067" s="13" t="s">
        <v>86</v>
      </c>
      <c r="AW1067" s="13" t="s">
        <v>39</v>
      </c>
      <c r="AX1067" s="13" t="s">
        <v>78</v>
      </c>
      <c r="AY1067" s="239" t="s">
        <v>210</v>
      </c>
    </row>
    <row r="1068" s="14" customFormat="1">
      <c r="A1068" s="14"/>
      <c r="B1068" s="240"/>
      <c r="C1068" s="241"/>
      <c r="D1068" s="231" t="s">
        <v>221</v>
      </c>
      <c r="E1068" s="242" t="s">
        <v>32</v>
      </c>
      <c r="F1068" s="243" t="s">
        <v>1076</v>
      </c>
      <c r="G1068" s="241"/>
      <c r="H1068" s="244">
        <v>20.655000000000001</v>
      </c>
      <c r="I1068" s="245"/>
      <c r="J1068" s="241"/>
      <c r="K1068" s="241"/>
      <c r="L1068" s="246"/>
      <c r="M1068" s="247"/>
      <c r="N1068" s="248"/>
      <c r="O1068" s="248"/>
      <c r="P1068" s="248"/>
      <c r="Q1068" s="248"/>
      <c r="R1068" s="248"/>
      <c r="S1068" s="248"/>
      <c r="T1068" s="24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0" t="s">
        <v>221</v>
      </c>
      <c r="AU1068" s="250" t="s">
        <v>93</v>
      </c>
      <c r="AV1068" s="14" t="s">
        <v>88</v>
      </c>
      <c r="AW1068" s="14" t="s">
        <v>39</v>
      </c>
      <c r="AX1068" s="14" t="s">
        <v>78</v>
      </c>
      <c r="AY1068" s="250" t="s">
        <v>210</v>
      </c>
    </row>
    <row r="1069" s="14" customFormat="1">
      <c r="A1069" s="14"/>
      <c r="B1069" s="240"/>
      <c r="C1069" s="241"/>
      <c r="D1069" s="231" t="s">
        <v>221</v>
      </c>
      <c r="E1069" s="242" t="s">
        <v>32</v>
      </c>
      <c r="F1069" s="243" t="s">
        <v>1077</v>
      </c>
      <c r="G1069" s="241"/>
      <c r="H1069" s="244">
        <v>-1.7350000000000001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0" t="s">
        <v>221</v>
      </c>
      <c r="AU1069" s="250" t="s">
        <v>93</v>
      </c>
      <c r="AV1069" s="14" t="s">
        <v>88</v>
      </c>
      <c r="AW1069" s="14" t="s">
        <v>39</v>
      </c>
      <c r="AX1069" s="14" t="s">
        <v>78</v>
      </c>
      <c r="AY1069" s="250" t="s">
        <v>210</v>
      </c>
    </row>
    <row r="1070" s="13" customFormat="1">
      <c r="A1070" s="13"/>
      <c r="B1070" s="229"/>
      <c r="C1070" s="230"/>
      <c r="D1070" s="231" t="s">
        <v>221</v>
      </c>
      <c r="E1070" s="232" t="s">
        <v>32</v>
      </c>
      <c r="F1070" s="233" t="s">
        <v>1045</v>
      </c>
      <c r="G1070" s="230"/>
      <c r="H1070" s="232" t="s">
        <v>32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9" t="s">
        <v>221</v>
      </c>
      <c r="AU1070" s="239" t="s">
        <v>93</v>
      </c>
      <c r="AV1070" s="13" t="s">
        <v>86</v>
      </c>
      <c r="AW1070" s="13" t="s">
        <v>39</v>
      </c>
      <c r="AX1070" s="13" t="s">
        <v>78</v>
      </c>
      <c r="AY1070" s="239" t="s">
        <v>210</v>
      </c>
    </row>
    <row r="1071" s="13" customFormat="1">
      <c r="A1071" s="13"/>
      <c r="B1071" s="229"/>
      <c r="C1071" s="230"/>
      <c r="D1071" s="231" t="s">
        <v>221</v>
      </c>
      <c r="E1071" s="232" t="s">
        <v>32</v>
      </c>
      <c r="F1071" s="233" t="s">
        <v>1075</v>
      </c>
      <c r="G1071" s="230"/>
      <c r="H1071" s="232" t="s">
        <v>32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9" t="s">
        <v>221</v>
      </c>
      <c r="AU1071" s="239" t="s">
        <v>93</v>
      </c>
      <c r="AV1071" s="13" t="s">
        <v>86</v>
      </c>
      <c r="AW1071" s="13" t="s">
        <v>39</v>
      </c>
      <c r="AX1071" s="13" t="s">
        <v>78</v>
      </c>
      <c r="AY1071" s="239" t="s">
        <v>210</v>
      </c>
    </row>
    <row r="1072" s="14" customFormat="1">
      <c r="A1072" s="14"/>
      <c r="B1072" s="240"/>
      <c r="C1072" s="241"/>
      <c r="D1072" s="231" t="s">
        <v>221</v>
      </c>
      <c r="E1072" s="242" t="s">
        <v>32</v>
      </c>
      <c r="F1072" s="243" t="s">
        <v>1078</v>
      </c>
      <c r="G1072" s="241"/>
      <c r="H1072" s="244">
        <v>19.530000000000001</v>
      </c>
      <c r="I1072" s="245"/>
      <c r="J1072" s="241"/>
      <c r="K1072" s="241"/>
      <c r="L1072" s="246"/>
      <c r="M1072" s="247"/>
      <c r="N1072" s="248"/>
      <c r="O1072" s="248"/>
      <c r="P1072" s="248"/>
      <c r="Q1072" s="248"/>
      <c r="R1072" s="248"/>
      <c r="S1072" s="248"/>
      <c r="T1072" s="24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0" t="s">
        <v>221</v>
      </c>
      <c r="AU1072" s="250" t="s">
        <v>93</v>
      </c>
      <c r="AV1072" s="14" t="s">
        <v>88</v>
      </c>
      <c r="AW1072" s="14" t="s">
        <v>39</v>
      </c>
      <c r="AX1072" s="14" t="s">
        <v>78</v>
      </c>
      <c r="AY1072" s="250" t="s">
        <v>210</v>
      </c>
    </row>
    <row r="1073" s="13" customFormat="1">
      <c r="A1073" s="13"/>
      <c r="B1073" s="229"/>
      <c r="C1073" s="230"/>
      <c r="D1073" s="231" t="s">
        <v>221</v>
      </c>
      <c r="E1073" s="232" t="s">
        <v>32</v>
      </c>
      <c r="F1073" s="233" t="s">
        <v>1047</v>
      </c>
      <c r="G1073" s="230"/>
      <c r="H1073" s="232" t="s">
        <v>32</v>
      </c>
      <c r="I1073" s="234"/>
      <c r="J1073" s="230"/>
      <c r="K1073" s="230"/>
      <c r="L1073" s="235"/>
      <c r="M1073" s="236"/>
      <c r="N1073" s="237"/>
      <c r="O1073" s="237"/>
      <c r="P1073" s="237"/>
      <c r="Q1073" s="237"/>
      <c r="R1073" s="237"/>
      <c r="S1073" s="237"/>
      <c r="T1073" s="238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9" t="s">
        <v>221</v>
      </c>
      <c r="AU1073" s="239" t="s">
        <v>93</v>
      </c>
      <c r="AV1073" s="13" t="s">
        <v>86</v>
      </c>
      <c r="AW1073" s="13" t="s">
        <v>39</v>
      </c>
      <c r="AX1073" s="13" t="s">
        <v>78</v>
      </c>
      <c r="AY1073" s="239" t="s">
        <v>210</v>
      </c>
    </row>
    <row r="1074" s="13" customFormat="1">
      <c r="A1074" s="13"/>
      <c r="B1074" s="229"/>
      <c r="C1074" s="230"/>
      <c r="D1074" s="231" t="s">
        <v>221</v>
      </c>
      <c r="E1074" s="232" t="s">
        <v>32</v>
      </c>
      <c r="F1074" s="233" t="s">
        <v>1079</v>
      </c>
      <c r="G1074" s="230"/>
      <c r="H1074" s="232" t="s">
        <v>32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9" t="s">
        <v>221</v>
      </c>
      <c r="AU1074" s="239" t="s">
        <v>93</v>
      </c>
      <c r="AV1074" s="13" t="s">
        <v>86</v>
      </c>
      <c r="AW1074" s="13" t="s">
        <v>39</v>
      </c>
      <c r="AX1074" s="13" t="s">
        <v>78</v>
      </c>
      <c r="AY1074" s="239" t="s">
        <v>210</v>
      </c>
    </row>
    <row r="1075" s="14" customFormat="1">
      <c r="A1075" s="14"/>
      <c r="B1075" s="240"/>
      <c r="C1075" s="241"/>
      <c r="D1075" s="231" t="s">
        <v>221</v>
      </c>
      <c r="E1075" s="242" t="s">
        <v>32</v>
      </c>
      <c r="F1075" s="243" t="s">
        <v>1080</v>
      </c>
      <c r="G1075" s="241"/>
      <c r="H1075" s="244">
        <v>33.256</v>
      </c>
      <c r="I1075" s="245"/>
      <c r="J1075" s="241"/>
      <c r="K1075" s="241"/>
      <c r="L1075" s="246"/>
      <c r="M1075" s="247"/>
      <c r="N1075" s="248"/>
      <c r="O1075" s="248"/>
      <c r="P1075" s="248"/>
      <c r="Q1075" s="248"/>
      <c r="R1075" s="248"/>
      <c r="S1075" s="248"/>
      <c r="T1075" s="249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0" t="s">
        <v>221</v>
      </c>
      <c r="AU1075" s="250" t="s">
        <v>93</v>
      </c>
      <c r="AV1075" s="14" t="s">
        <v>88</v>
      </c>
      <c r="AW1075" s="14" t="s">
        <v>39</v>
      </c>
      <c r="AX1075" s="14" t="s">
        <v>78</v>
      </c>
      <c r="AY1075" s="250" t="s">
        <v>210</v>
      </c>
    </row>
    <row r="1076" s="14" customFormat="1">
      <c r="A1076" s="14"/>
      <c r="B1076" s="240"/>
      <c r="C1076" s="241"/>
      <c r="D1076" s="231" t="s">
        <v>221</v>
      </c>
      <c r="E1076" s="242" t="s">
        <v>32</v>
      </c>
      <c r="F1076" s="243" t="s">
        <v>1081</v>
      </c>
      <c r="G1076" s="241"/>
      <c r="H1076" s="244">
        <v>0.54500000000000004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0" t="s">
        <v>221</v>
      </c>
      <c r="AU1076" s="250" t="s">
        <v>93</v>
      </c>
      <c r="AV1076" s="14" t="s">
        <v>88</v>
      </c>
      <c r="AW1076" s="14" t="s">
        <v>39</v>
      </c>
      <c r="AX1076" s="14" t="s">
        <v>78</v>
      </c>
      <c r="AY1076" s="250" t="s">
        <v>210</v>
      </c>
    </row>
    <row r="1077" s="13" customFormat="1">
      <c r="A1077" s="13"/>
      <c r="B1077" s="229"/>
      <c r="C1077" s="230"/>
      <c r="D1077" s="231" t="s">
        <v>221</v>
      </c>
      <c r="E1077" s="232" t="s">
        <v>32</v>
      </c>
      <c r="F1077" s="233" t="s">
        <v>1075</v>
      </c>
      <c r="G1077" s="230"/>
      <c r="H1077" s="232" t="s">
        <v>32</v>
      </c>
      <c r="I1077" s="234"/>
      <c r="J1077" s="230"/>
      <c r="K1077" s="230"/>
      <c r="L1077" s="235"/>
      <c r="M1077" s="236"/>
      <c r="N1077" s="237"/>
      <c r="O1077" s="237"/>
      <c r="P1077" s="237"/>
      <c r="Q1077" s="237"/>
      <c r="R1077" s="237"/>
      <c r="S1077" s="237"/>
      <c r="T1077" s="23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9" t="s">
        <v>221</v>
      </c>
      <c r="AU1077" s="239" t="s">
        <v>93</v>
      </c>
      <c r="AV1077" s="13" t="s">
        <v>86</v>
      </c>
      <c r="AW1077" s="13" t="s">
        <v>39</v>
      </c>
      <c r="AX1077" s="13" t="s">
        <v>78</v>
      </c>
      <c r="AY1077" s="239" t="s">
        <v>210</v>
      </c>
    </row>
    <row r="1078" s="14" customFormat="1">
      <c r="A1078" s="14"/>
      <c r="B1078" s="240"/>
      <c r="C1078" s="241"/>
      <c r="D1078" s="231" t="s">
        <v>221</v>
      </c>
      <c r="E1078" s="242" t="s">
        <v>32</v>
      </c>
      <c r="F1078" s="243" t="s">
        <v>1082</v>
      </c>
      <c r="G1078" s="241"/>
      <c r="H1078" s="244">
        <v>24.053000000000001</v>
      </c>
      <c r="I1078" s="245"/>
      <c r="J1078" s="241"/>
      <c r="K1078" s="241"/>
      <c r="L1078" s="246"/>
      <c r="M1078" s="247"/>
      <c r="N1078" s="248"/>
      <c r="O1078" s="248"/>
      <c r="P1078" s="248"/>
      <c r="Q1078" s="248"/>
      <c r="R1078" s="248"/>
      <c r="S1078" s="248"/>
      <c r="T1078" s="24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0" t="s">
        <v>221</v>
      </c>
      <c r="AU1078" s="250" t="s">
        <v>93</v>
      </c>
      <c r="AV1078" s="14" t="s">
        <v>88</v>
      </c>
      <c r="AW1078" s="14" t="s">
        <v>39</v>
      </c>
      <c r="AX1078" s="14" t="s">
        <v>78</v>
      </c>
      <c r="AY1078" s="250" t="s">
        <v>210</v>
      </c>
    </row>
    <row r="1079" s="13" customFormat="1">
      <c r="A1079" s="13"/>
      <c r="B1079" s="229"/>
      <c r="C1079" s="230"/>
      <c r="D1079" s="231" t="s">
        <v>221</v>
      </c>
      <c r="E1079" s="232" t="s">
        <v>32</v>
      </c>
      <c r="F1079" s="233" t="s">
        <v>1083</v>
      </c>
      <c r="G1079" s="230"/>
      <c r="H1079" s="232" t="s">
        <v>32</v>
      </c>
      <c r="I1079" s="234"/>
      <c r="J1079" s="230"/>
      <c r="K1079" s="230"/>
      <c r="L1079" s="235"/>
      <c r="M1079" s="236"/>
      <c r="N1079" s="237"/>
      <c r="O1079" s="237"/>
      <c r="P1079" s="237"/>
      <c r="Q1079" s="237"/>
      <c r="R1079" s="237"/>
      <c r="S1079" s="237"/>
      <c r="T1079" s="23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9" t="s">
        <v>221</v>
      </c>
      <c r="AU1079" s="239" t="s">
        <v>93</v>
      </c>
      <c r="AV1079" s="13" t="s">
        <v>86</v>
      </c>
      <c r="AW1079" s="13" t="s">
        <v>39</v>
      </c>
      <c r="AX1079" s="13" t="s">
        <v>78</v>
      </c>
      <c r="AY1079" s="239" t="s">
        <v>210</v>
      </c>
    </row>
    <row r="1080" s="14" customFormat="1">
      <c r="A1080" s="14"/>
      <c r="B1080" s="240"/>
      <c r="C1080" s="241"/>
      <c r="D1080" s="231" t="s">
        <v>221</v>
      </c>
      <c r="E1080" s="242" t="s">
        <v>32</v>
      </c>
      <c r="F1080" s="243" t="s">
        <v>1084</v>
      </c>
      <c r="G1080" s="241"/>
      <c r="H1080" s="244">
        <v>15.69</v>
      </c>
      <c r="I1080" s="245"/>
      <c r="J1080" s="241"/>
      <c r="K1080" s="241"/>
      <c r="L1080" s="246"/>
      <c r="M1080" s="247"/>
      <c r="N1080" s="248"/>
      <c r="O1080" s="248"/>
      <c r="P1080" s="248"/>
      <c r="Q1080" s="248"/>
      <c r="R1080" s="248"/>
      <c r="S1080" s="248"/>
      <c r="T1080" s="24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0" t="s">
        <v>221</v>
      </c>
      <c r="AU1080" s="250" t="s">
        <v>93</v>
      </c>
      <c r="AV1080" s="14" t="s">
        <v>88</v>
      </c>
      <c r="AW1080" s="14" t="s">
        <v>39</v>
      </c>
      <c r="AX1080" s="14" t="s">
        <v>78</v>
      </c>
      <c r="AY1080" s="250" t="s">
        <v>210</v>
      </c>
    </row>
    <row r="1081" s="14" customFormat="1">
      <c r="A1081" s="14"/>
      <c r="B1081" s="240"/>
      <c r="C1081" s="241"/>
      <c r="D1081" s="231" t="s">
        <v>221</v>
      </c>
      <c r="E1081" s="242" t="s">
        <v>32</v>
      </c>
      <c r="F1081" s="243" t="s">
        <v>1085</v>
      </c>
      <c r="G1081" s="241"/>
      <c r="H1081" s="244">
        <v>0.34499999999999997</v>
      </c>
      <c r="I1081" s="245"/>
      <c r="J1081" s="241"/>
      <c r="K1081" s="241"/>
      <c r="L1081" s="246"/>
      <c r="M1081" s="247"/>
      <c r="N1081" s="248"/>
      <c r="O1081" s="248"/>
      <c r="P1081" s="248"/>
      <c r="Q1081" s="248"/>
      <c r="R1081" s="248"/>
      <c r="S1081" s="248"/>
      <c r="T1081" s="24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0" t="s">
        <v>221</v>
      </c>
      <c r="AU1081" s="250" t="s">
        <v>93</v>
      </c>
      <c r="AV1081" s="14" t="s">
        <v>88</v>
      </c>
      <c r="AW1081" s="14" t="s">
        <v>39</v>
      </c>
      <c r="AX1081" s="14" t="s">
        <v>78</v>
      </c>
      <c r="AY1081" s="250" t="s">
        <v>210</v>
      </c>
    </row>
    <row r="1082" s="14" customFormat="1">
      <c r="A1082" s="14"/>
      <c r="B1082" s="240"/>
      <c r="C1082" s="241"/>
      <c r="D1082" s="231" t="s">
        <v>221</v>
      </c>
      <c r="E1082" s="242" t="s">
        <v>32</v>
      </c>
      <c r="F1082" s="243" t="s">
        <v>1086</v>
      </c>
      <c r="G1082" s="241"/>
      <c r="H1082" s="244">
        <v>-0.45000000000000001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0" t="s">
        <v>221</v>
      </c>
      <c r="AU1082" s="250" t="s">
        <v>93</v>
      </c>
      <c r="AV1082" s="14" t="s">
        <v>88</v>
      </c>
      <c r="AW1082" s="14" t="s">
        <v>39</v>
      </c>
      <c r="AX1082" s="14" t="s">
        <v>78</v>
      </c>
      <c r="AY1082" s="250" t="s">
        <v>210</v>
      </c>
    </row>
    <row r="1083" s="15" customFormat="1">
      <c r="A1083" s="15"/>
      <c r="B1083" s="251"/>
      <c r="C1083" s="252"/>
      <c r="D1083" s="231" t="s">
        <v>221</v>
      </c>
      <c r="E1083" s="253" t="s">
        <v>1087</v>
      </c>
      <c r="F1083" s="254" t="s">
        <v>224</v>
      </c>
      <c r="G1083" s="252"/>
      <c r="H1083" s="255">
        <v>111.889</v>
      </c>
      <c r="I1083" s="256"/>
      <c r="J1083" s="252"/>
      <c r="K1083" s="252"/>
      <c r="L1083" s="257"/>
      <c r="M1083" s="258"/>
      <c r="N1083" s="259"/>
      <c r="O1083" s="259"/>
      <c r="P1083" s="259"/>
      <c r="Q1083" s="259"/>
      <c r="R1083" s="259"/>
      <c r="S1083" s="259"/>
      <c r="T1083" s="260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1" t="s">
        <v>221</v>
      </c>
      <c r="AU1083" s="261" t="s">
        <v>93</v>
      </c>
      <c r="AV1083" s="15" t="s">
        <v>96</v>
      </c>
      <c r="AW1083" s="15" t="s">
        <v>39</v>
      </c>
      <c r="AX1083" s="15" t="s">
        <v>86</v>
      </c>
      <c r="AY1083" s="261" t="s">
        <v>210</v>
      </c>
    </row>
    <row r="1084" s="2" customFormat="1" ht="24.15" customHeight="1">
      <c r="A1084" s="42"/>
      <c r="B1084" s="43"/>
      <c r="C1084" s="211" t="s">
        <v>1088</v>
      </c>
      <c r="D1084" s="211" t="s">
        <v>213</v>
      </c>
      <c r="E1084" s="212" t="s">
        <v>1089</v>
      </c>
      <c r="F1084" s="213" t="s">
        <v>1090</v>
      </c>
      <c r="G1084" s="214" t="s">
        <v>112</v>
      </c>
      <c r="H1084" s="215">
        <v>12.682</v>
      </c>
      <c r="I1084" s="216"/>
      <c r="J1084" s="217">
        <f>ROUND(I1084*H1084,2)</f>
        <v>0</v>
      </c>
      <c r="K1084" s="213" t="s">
        <v>217</v>
      </c>
      <c r="L1084" s="48"/>
      <c r="M1084" s="218" t="s">
        <v>32</v>
      </c>
      <c r="N1084" s="219" t="s">
        <v>49</v>
      </c>
      <c r="O1084" s="88"/>
      <c r="P1084" s="220">
        <f>O1084*H1084</f>
        <v>0</v>
      </c>
      <c r="Q1084" s="220">
        <v>0.0044600000000000004</v>
      </c>
      <c r="R1084" s="220">
        <f>Q1084*H1084</f>
        <v>0.05656172000000001</v>
      </c>
      <c r="S1084" s="220">
        <v>0</v>
      </c>
      <c r="T1084" s="221">
        <f>S1084*H1084</f>
        <v>0</v>
      </c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R1084" s="222" t="s">
        <v>96</v>
      </c>
      <c r="AT1084" s="222" t="s">
        <v>213</v>
      </c>
      <c r="AU1084" s="222" t="s">
        <v>93</v>
      </c>
      <c r="AY1084" s="20" t="s">
        <v>210</v>
      </c>
      <c r="BE1084" s="223">
        <f>IF(N1084="základní",J1084,0)</f>
        <v>0</v>
      </c>
      <c r="BF1084" s="223">
        <f>IF(N1084="snížená",J1084,0)</f>
        <v>0</v>
      </c>
      <c r="BG1084" s="223">
        <f>IF(N1084="zákl. přenesená",J1084,0)</f>
        <v>0</v>
      </c>
      <c r="BH1084" s="223">
        <f>IF(N1084="sníž. přenesená",J1084,0)</f>
        <v>0</v>
      </c>
      <c r="BI1084" s="223">
        <f>IF(N1084="nulová",J1084,0)</f>
        <v>0</v>
      </c>
      <c r="BJ1084" s="20" t="s">
        <v>86</v>
      </c>
      <c r="BK1084" s="223">
        <f>ROUND(I1084*H1084,2)</f>
        <v>0</v>
      </c>
      <c r="BL1084" s="20" t="s">
        <v>96</v>
      </c>
      <c r="BM1084" s="222" t="s">
        <v>1091</v>
      </c>
    </row>
    <row r="1085" s="2" customFormat="1">
      <c r="A1085" s="42"/>
      <c r="B1085" s="43"/>
      <c r="C1085" s="44"/>
      <c r="D1085" s="224" t="s">
        <v>219</v>
      </c>
      <c r="E1085" s="44"/>
      <c r="F1085" s="225" t="s">
        <v>1092</v>
      </c>
      <c r="G1085" s="44"/>
      <c r="H1085" s="44"/>
      <c r="I1085" s="226"/>
      <c r="J1085" s="44"/>
      <c r="K1085" s="44"/>
      <c r="L1085" s="48"/>
      <c r="M1085" s="227"/>
      <c r="N1085" s="228"/>
      <c r="O1085" s="88"/>
      <c r="P1085" s="88"/>
      <c r="Q1085" s="88"/>
      <c r="R1085" s="88"/>
      <c r="S1085" s="88"/>
      <c r="T1085" s="89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T1085" s="20" t="s">
        <v>219</v>
      </c>
      <c r="AU1085" s="20" t="s">
        <v>93</v>
      </c>
    </row>
    <row r="1086" s="13" customFormat="1">
      <c r="A1086" s="13"/>
      <c r="B1086" s="229"/>
      <c r="C1086" s="230"/>
      <c r="D1086" s="231" t="s">
        <v>221</v>
      </c>
      <c r="E1086" s="232" t="s">
        <v>32</v>
      </c>
      <c r="F1086" s="233" t="s">
        <v>1093</v>
      </c>
      <c r="G1086" s="230"/>
      <c r="H1086" s="232" t="s">
        <v>32</v>
      </c>
      <c r="I1086" s="234"/>
      <c r="J1086" s="230"/>
      <c r="K1086" s="230"/>
      <c r="L1086" s="235"/>
      <c r="M1086" s="236"/>
      <c r="N1086" s="237"/>
      <c r="O1086" s="237"/>
      <c r="P1086" s="237"/>
      <c r="Q1086" s="237"/>
      <c r="R1086" s="237"/>
      <c r="S1086" s="237"/>
      <c r="T1086" s="23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9" t="s">
        <v>221</v>
      </c>
      <c r="AU1086" s="239" t="s">
        <v>93</v>
      </c>
      <c r="AV1086" s="13" t="s">
        <v>86</v>
      </c>
      <c r="AW1086" s="13" t="s">
        <v>39</v>
      </c>
      <c r="AX1086" s="13" t="s">
        <v>78</v>
      </c>
      <c r="AY1086" s="239" t="s">
        <v>210</v>
      </c>
    </row>
    <row r="1087" s="14" customFormat="1">
      <c r="A1087" s="14"/>
      <c r="B1087" s="240"/>
      <c r="C1087" s="241"/>
      <c r="D1087" s="231" t="s">
        <v>221</v>
      </c>
      <c r="E1087" s="242" t="s">
        <v>32</v>
      </c>
      <c r="F1087" s="243" t="s">
        <v>1094</v>
      </c>
      <c r="G1087" s="241"/>
      <c r="H1087" s="244">
        <v>2.75</v>
      </c>
      <c r="I1087" s="245"/>
      <c r="J1087" s="241"/>
      <c r="K1087" s="241"/>
      <c r="L1087" s="246"/>
      <c r="M1087" s="247"/>
      <c r="N1087" s="248"/>
      <c r="O1087" s="248"/>
      <c r="P1087" s="248"/>
      <c r="Q1087" s="248"/>
      <c r="R1087" s="248"/>
      <c r="S1087" s="248"/>
      <c r="T1087" s="24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0" t="s">
        <v>221</v>
      </c>
      <c r="AU1087" s="250" t="s">
        <v>93</v>
      </c>
      <c r="AV1087" s="14" t="s">
        <v>88</v>
      </c>
      <c r="AW1087" s="14" t="s">
        <v>39</v>
      </c>
      <c r="AX1087" s="14" t="s">
        <v>78</v>
      </c>
      <c r="AY1087" s="250" t="s">
        <v>210</v>
      </c>
    </row>
    <row r="1088" s="14" customFormat="1">
      <c r="A1088" s="14"/>
      <c r="B1088" s="240"/>
      <c r="C1088" s="241"/>
      <c r="D1088" s="231" t="s">
        <v>221</v>
      </c>
      <c r="E1088" s="242" t="s">
        <v>32</v>
      </c>
      <c r="F1088" s="243" t="s">
        <v>1095</v>
      </c>
      <c r="G1088" s="241"/>
      <c r="H1088" s="244">
        <v>2.8999999999999999</v>
      </c>
      <c r="I1088" s="245"/>
      <c r="J1088" s="241"/>
      <c r="K1088" s="241"/>
      <c r="L1088" s="246"/>
      <c r="M1088" s="247"/>
      <c r="N1088" s="248"/>
      <c r="O1088" s="248"/>
      <c r="P1088" s="248"/>
      <c r="Q1088" s="248"/>
      <c r="R1088" s="248"/>
      <c r="S1088" s="248"/>
      <c r="T1088" s="249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0" t="s">
        <v>221</v>
      </c>
      <c r="AU1088" s="250" t="s">
        <v>93</v>
      </c>
      <c r="AV1088" s="14" t="s">
        <v>88</v>
      </c>
      <c r="AW1088" s="14" t="s">
        <v>39</v>
      </c>
      <c r="AX1088" s="14" t="s">
        <v>78</v>
      </c>
      <c r="AY1088" s="250" t="s">
        <v>210</v>
      </c>
    </row>
    <row r="1089" s="14" customFormat="1">
      <c r="A1089" s="14"/>
      <c r="B1089" s="240"/>
      <c r="C1089" s="241"/>
      <c r="D1089" s="231" t="s">
        <v>221</v>
      </c>
      <c r="E1089" s="242" t="s">
        <v>32</v>
      </c>
      <c r="F1089" s="243" t="s">
        <v>1096</v>
      </c>
      <c r="G1089" s="241"/>
      <c r="H1089" s="244">
        <v>4.0919999999999996</v>
      </c>
      <c r="I1089" s="245"/>
      <c r="J1089" s="241"/>
      <c r="K1089" s="241"/>
      <c r="L1089" s="246"/>
      <c r="M1089" s="247"/>
      <c r="N1089" s="248"/>
      <c r="O1089" s="248"/>
      <c r="P1089" s="248"/>
      <c r="Q1089" s="248"/>
      <c r="R1089" s="248"/>
      <c r="S1089" s="248"/>
      <c r="T1089" s="249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0" t="s">
        <v>221</v>
      </c>
      <c r="AU1089" s="250" t="s">
        <v>93</v>
      </c>
      <c r="AV1089" s="14" t="s">
        <v>88</v>
      </c>
      <c r="AW1089" s="14" t="s">
        <v>39</v>
      </c>
      <c r="AX1089" s="14" t="s">
        <v>78</v>
      </c>
      <c r="AY1089" s="250" t="s">
        <v>210</v>
      </c>
    </row>
    <row r="1090" s="14" customFormat="1">
      <c r="A1090" s="14"/>
      <c r="B1090" s="240"/>
      <c r="C1090" s="241"/>
      <c r="D1090" s="231" t="s">
        <v>221</v>
      </c>
      <c r="E1090" s="242" t="s">
        <v>32</v>
      </c>
      <c r="F1090" s="243" t="s">
        <v>1097</v>
      </c>
      <c r="G1090" s="241"/>
      <c r="H1090" s="244">
        <v>2.9399999999999999</v>
      </c>
      <c r="I1090" s="245"/>
      <c r="J1090" s="241"/>
      <c r="K1090" s="241"/>
      <c r="L1090" s="246"/>
      <c r="M1090" s="247"/>
      <c r="N1090" s="248"/>
      <c r="O1090" s="248"/>
      <c r="P1090" s="248"/>
      <c r="Q1090" s="248"/>
      <c r="R1090" s="248"/>
      <c r="S1090" s="248"/>
      <c r="T1090" s="24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0" t="s">
        <v>221</v>
      </c>
      <c r="AU1090" s="250" t="s">
        <v>93</v>
      </c>
      <c r="AV1090" s="14" t="s">
        <v>88</v>
      </c>
      <c r="AW1090" s="14" t="s">
        <v>39</v>
      </c>
      <c r="AX1090" s="14" t="s">
        <v>78</v>
      </c>
      <c r="AY1090" s="250" t="s">
        <v>210</v>
      </c>
    </row>
    <row r="1091" s="15" customFormat="1">
      <c r="A1091" s="15"/>
      <c r="B1091" s="251"/>
      <c r="C1091" s="252"/>
      <c r="D1091" s="231" t="s">
        <v>221</v>
      </c>
      <c r="E1091" s="253" t="s">
        <v>32</v>
      </c>
      <c r="F1091" s="254" t="s">
        <v>224</v>
      </c>
      <c r="G1091" s="252"/>
      <c r="H1091" s="255">
        <v>12.682</v>
      </c>
      <c r="I1091" s="256"/>
      <c r="J1091" s="252"/>
      <c r="K1091" s="252"/>
      <c r="L1091" s="257"/>
      <c r="M1091" s="258"/>
      <c r="N1091" s="259"/>
      <c r="O1091" s="259"/>
      <c r="P1091" s="259"/>
      <c r="Q1091" s="259"/>
      <c r="R1091" s="259"/>
      <c r="S1091" s="259"/>
      <c r="T1091" s="260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1" t="s">
        <v>221</v>
      </c>
      <c r="AU1091" s="261" t="s">
        <v>93</v>
      </c>
      <c r="AV1091" s="15" t="s">
        <v>96</v>
      </c>
      <c r="AW1091" s="15" t="s">
        <v>39</v>
      </c>
      <c r="AX1091" s="15" t="s">
        <v>86</v>
      </c>
      <c r="AY1091" s="261" t="s">
        <v>210</v>
      </c>
    </row>
    <row r="1092" s="2" customFormat="1" ht="16.5" customHeight="1">
      <c r="A1092" s="42"/>
      <c r="B1092" s="43"/>
      <c r="C1092" s="211" t="s">
        <v>1098</v>
      </c>
      <c r="D1092" s="211" t="s">
        <v>213</v>
      </c>
      <c r="E1092" s="212" t="s">
        <v>1099</v>
      </c>
      <c r="F1092" s="213" t="s">
        <v>1100</v>
      </c>
      <c r="G1092" s="214" t="s">
        <v>112</v>
      </c>
      <c r="H1092" s="215">
        <v>2.8799999999999999</v>
      </c>
      <c r="I1092" s="216"/>
      <c r="J1092" s="217">
        <f>ROUND(I1092*H1092,2)</f>
        <v>0</v>
      </c>
      <c r="K1092" s="213" t="s">
        <v>217</v>
      </c>
      <c r="L1092" s="48"/>
      <c r="M1092" s="218" t="s">
        <v>32</v>
      </c>
      <c r="N1092" s="219" t="s">
        <v>49</v>
      </c>
      <c r="O1092" s="88"/>
      <c r="P1092" s="220">
        <f>O1092*H1092</f>
        <v>0</v>
      </c>
      <c r="Q1092" s="220">
        <v>0.0027000000000000001</v>
      </c>
      <c r="R1092" s="220">
        <f>Q1092*H1092</f>
        <v>0.0077759999999999999</v>
      </c>
      <c r="S1092" s="220">
        <v>0</v>
      </c>
      <c r="T1092" s="221">
        <f>S1092*H1092</f>
        <v>0</v>
      </c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R1092" s="222" t="s">
        <v>96</v>
      </c>
      <c r="AT1092" s="222" t="s">
        <v>213</v>
      </c>
      <c r="AU1092" s="222" t="s">
        <v>93</v>
      </c>
      <c r="AY1092" s="20" t="s">
        <v>210</v>
      </c>
      <c r="BE1092" s="223">
        <f>IF(N1092="základní",J1092,0)</f>
        <v>0</v>
      </c>
      <c r="BF1092" s="223">
        <f>IF(N1092="snížená",J1092,0)</f>
        <v>0</v>
      </c>
      <c r="BG1092" s="223">
        <f>IF(N1092="zákl. přenesená",J1092,0)</f>
        <v>0</v>
      </c>
      <c r="BH1092" s="223">
        <f>IF(N1092="sníž. přenesená",J1092,0)</f>
        <v>0</v>
      </c>
      <c r="BI1092" s="223">
        <f>IF(N1092="nulová",J1092,0)</f>
        <v>0</v>
      </c>
      <c r="BJ1092" s="20" t="s">
        <v>86</v>
      </c>
      <c r="BK1092" s="223">
        <f>ROUND(I1092*H1092,2)</f>
        <v>0</v>
      </c>
      <c r="BL1092" s="20" t="s">
        <v>96</v>
      </c>
      <c r="BM1092" s="222" t="s">
        <v>1101</v>
      </c>
    </row>
    <row r="1093" s="2" customFormat="1">
      <c r="A1093" s="42"/>
      <c r="B1093" s="43"/>
      <c r="C1093" s="44"/>
      <c r="D1093" s="224" t="s">
        <v>219</v>
      </c>
      <c r="E1093" s="44"/>
      <c r="F1093" s="225" t="s">
        <v>1102</v>
      </c>
      <c r="G1093" s="44"/>
      <c r="H1093" s="44"/>
      <c r="I1093" s="226"/>
      <c r="J1093" s="44"/>
      <c r="K1093" s="44"/>
      <c r="L1093" s="48"/>
      <c r="M1093" s="227"/>
      <c r="N1093" s="228"/>
      <c r="O1093" s="88"/>
      <c r="P1093" s="88"/>
      <c r="Q1093" s="88"/>
      <c r="R1093" s="88"/>
      <c r="S1093" s="88"/>
      <c r="T1093" s="89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T1093" s="20" t="s">
        <v>219</v>
      </c>
      <c r="AU1093" s="20" t="s">
        <v>93</v>
      </c>
    </row>
    <row r="1094" s="13" customFormat="1">
      <c r="A1094" s="13"/>
      <c r="B1094" s="229"/>
      <c r="C1094" s="230"/>
      <c r="D1094" s="231" t="s">
        <v>221</v>
      </c>
      <c r="E1094" s="232" t="s">
        <v>32</v>
      </c>
      <c r="F1094" s="233" t="s">
        <v>1103</v>
      </c>
      <c r="G1094" s="230"/>
      <c r="H1094" s="232" t="s">
        <v>32</v>
      </c>
      <c r="I1094" s="234"/>
      <c r="J1094" s="230"/>
      <c r="K1094" s="230"/>
      <c r="L1094" s="235"/>
      <c r="M1094" s="236"/>
      <c r="N1094" s="237"/>
      <c r="O1094" s="237"/>
      <c r="P1094" s="237"/>
      <c r="Q1094" s="237"/>
      <c r="R1094" s="237"/>
      <c r="S1094" s="237"/>
      <c r="T1094" s="238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9" t="s">
        <v>221</v>
      </c>
      <c r="AU1094" s="239" t="s">
        <v>93</v>
      </c>
      <c r="AV1094" s="13" t="s">
        <v>86</v>
      </c>
      <c r="AW1094" s="13" t="s">
        <v>39</v>
      </c>
      <c r="AX1094" s="13" t="s">
        <v>78</v>
      </c>
      <c r="AY1094" s="239" t="s">
        <v>210</v>
      </c>
    </row>
    <row r="1095" s="14" customFormat="1">
      <c r="A1095" s="14"/>
      <c r="B1095" s="240"/>
      <c r="C1095" s="241"/>
      <c r="D1095" s="231" t="s">
        <v>221</v>
      </c>
      <c r="E1095" s="242" t="s">
        <v>32</v>
      </c>
      <c r="F1095" s="243" t="s">
        <v>1104</v>
      </c>
      <c r="G1095" s="241"/>
      <c r="H1095" s="244">
        <v>2.8799999999999999</v>
      </c>
      <c r="I1095" s="245"/>
      <c r="J1095" s="241"/>
      <c r="K1095" s="241"/>
      <c r="L1095" s="246"/>
      <c r="M1095" s="247"/>
      <c r="N1095" s="248"/>
      <c r="O1095" s="248"/>
      <c r="P1095" s="248"/>
      <c r="Q1095" s="248"/>
      <c r="R1095" s="248"/>
      <c r="S1095" s="248"/>
      <c r="T1095" s="249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0" t="s">
        <v>221</v>
      </c>
      <c r="AU1095" s="250" t="s">
        <v>93</v>
      </c>
      <c r="AV1095" s="14" t="s">
        <v>88</v>
      </c>
      <c r="AW1095" s="14" t="s">
        <v>39</v>
      </c>
      <c r="AX1095" s="14" t="s">
        <v>78</v>
      </c>
      <c r="AY1095" s="250" t="s">
        <v>210</v>
      </c>
    </row>
    <row r="1096" s="15" customFormat="1">
      <c r="A1096" s="15"/>
      <c r="B1096" s="251"/>
      <c r="C1096" s="252"/>
      <c r="D1096" s="231" t="s">
        <v>221</v>
      </c>
      <c r="E1096" s="253" t="s">
        <v>32</v>
      </c>
      <c r="F1096" s="254" t="s">
        <v>224</v>
      </c>
      <c r="G1096" s="252"/>
      <c r="H1096" s="255">
        <v>2.8799999999999999</v>
      </c>
      <c r="I1096" s="256"/>
      <c r="J1096" s="252"/>
      <c r="K1096" s="252"/>
      <c r="L1096" s="257"/>
      <c r="M1096" s="258"/>
      <c r="N1096" s="259"/>
      <c r="O1096" s="259"/>
      <c r="P1096" s="259"/>
      <c r="Q1096" s="259"/>
      <c r="R1096" s="259"/>
      <c r="S1096" s="259"/>
      <c r="T1096" s="260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1" t="s">
        <v>221</v>
      </c>
      <c r="AU1096" s="261" t="s">
        <v>93</v>
      </c>
      <c r="AV1096" s="15" t="s">
        <v>96</v>
      </c>
      <c r="AW1096" s="15" t="s">
        <v>39</v>
      </c>
      <c r="AX1096" s="15" t="s">
        <v>86</v>
      </c>
      <c r="AY1096" s="261" t="s">
        <v>210</v>
      </c>
    </row>
    <row r="1097" s="2" customFormat="1" ht="16.5" customHeight="1">
      <c r="A1097" s="42"/>
      <c r="B1097" s="43"/>
      <c r="C1097" s="211" t="s">
        <v>1105</v>
      </c>
      <c r="D1097" s="211" t="s">
        <v>213</v>
      </c>
      <c r="E1097" s="212" t="s">
        <v>1106</v>
      </c>
      <c r="F1097" s="213" t="s">
        <v>1107</v>
      </c>
      <c r="G1097" s="214" t="s">
        <v>112</v>
      </c>
      <c r="H1097" s="215">
        <v>304.42399999999998</v>
      </c>
      <c r="I1097" s="216"/>
      <c r="J1097" s="217">
        <f>ROUND(I1097*H1097,2)</f>
        <v>0</v>
      </c>
      <c r="K1097" s="213" t="s">
        <v>217</v>
      </c>
      <c r="L1097" s="48"/>
      <c r="M1097" s="218" t="s">
        <v>32</v>
      </c>
      <c r="N1097" s="219" t="s">
        <v>49</v>
      </c>
      <c r="O1097" s="88"/>
      <c r="P1097" s="220">
        <f>O1097*H1097</f>
        <v>0</v>
      </c>
      <c r="Q1097" s="220">
        <v>0</v>
      </c>
      <c r="R1097" s="220">
        <f>Q1097*H1097</f>
        <v>0</v>
      </c>
      <c r="S1097" s="220">
        <v>0</v>
      </c>
      <c r="T1097" s="221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22" t="s">
        <v>96</v>
      </c>
      <c r="AT1097" s="222" t="s">
        <v>213</v>
      </c>
      <c r="AU1097" s="222" t="s">
        <v>93</v>
      </c>
      <c r="AY1097" s="20" t="s">
        <v>210</v>
      </c>
      <c r="BE1097" s="223">
        <f>IF(N1097="základní",J1097,0)</f>
        <v>0</v>
      </c>
      <c r="BF1097" s="223">
        <f>IF(N1097="snížená",J1097,0)</f>
        <v>0</v>
      </c>
      <c r="BG1097" s="223">
        <f>IF(N1097="zákl. přenesená",J1097,0)</f>
        <v>0</v>
      </c>
      <c r="BH1097" s="223">
        <f>IF(N1097="sníž. přenesená",J1097,0)</f>
        <v>0</v>
      </c>
      <c r="BI1097" s="223">
        <f>IF(N1097="nulová",J1097,0)</f>
        <v>0</v>
      </c>
      <c r="BJ1097" s="20" t="s">
        <v>86</v>
      </c>
      <c r="BK1097" s="223">
        <f>ROUND(I1097*H1097,2)</f>
        <v>0</v>
      </c>
      <c r="BL1097" s="20" t="s">
        <v>96</v>
      </c>
      <c r="BM1097" s="222" t="s">
        <v>1108</v>
      </c>
    </row>
    <row r="1098" s="2" customFormat="1">
      <c r="A1098" s="42"/>
      <c r="B1098" s="43"/>
      <c r="C1098" s="44"/>
      <c r="D1098" s="224" t="s">
        <v>219</v>
      </c>
      <c r="E1098" s="44"/>
      <c r="F1098" s="225" t="s">
        <v>1109</v>
      </c>
      <c r="G1098" s="44"/>
      <c r="H1098" s="44"/>
      <c r="I1098" s="226"/>
      <c r="J1098" s="44"/>
      <c r="K1098" s="44"/>
      <c r="L1098" s="48"/>
      <c r="M1098" s="227"/>
      <c r="N1098" s="228"/>
      <c r="O1098" s="88"/>
      <c r="P1098" s="88"/>
      <c r="Q1098" s="88"/>
      <c r="R1098" s="88"/>
      <c r="S1098" s="88"/>
      <c r="T1098" s="89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T1098" s="20" t="s">
        <v>219</v>
      </c>
      <c r="AU1098" s="20" t="s">
        <v>93</v>
      </c>
    </row>
    <row r="1099" s="13" customFormat="1">
      <c r="A1099" s="13"/>
      <c r="B1099" s="229"/>
      <c r="C1099" s="230"/>
      <c r="D1099" s="231" t="s">
        <v>221</v>
      </c>
      <c r="E1099" s="232" t="s">
        <v>32</v>
      </c>
      <c r="F1099" s="233" t="s">
        <v>1042</v>
      </c>
      <c r="G1099" s="230"/>
      <c r="H1099" s="232" t="s">
        <v>32</v>
      </c>
      <c r="I1099" s="234"/>
      <c r="J1099" s="230"/>
      <c r="K1099" s="230"/>
      <c r="L1099" s="235"/>
      <c r="M1099" s="236"/>
      <c r="N1099" s="237"/>
      <c r="O1099" s="237"/>
      <c r="P1099" s="237"/>
      <c r="Q1099" s="237"/>
      <c r="R1099" s="237"/>
      <c r="S1099" s="237"/>
      <c r="T1099" s="23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9" t="s">
        <v>221</v>
      </c>
      <c r="AU1099" s="239" t="s">
        <v>93</v>
      </c>
      <c r="AV1099" s="13" t="s">
        <v>86</v>
      </c>
      <c r="AW1099" s="13" t="s">
        <v>39</v>
      </c>
      <c r="AX1099" s="13" t="s">
        <v>78</v>
      </c>
      <c r="AY1099" s="239" t="s">
        <v>210</v>
      </c>
    </row>
    <row r="1100" s="14" customFormat="1">
      <c r="A1100" s="14"/>
      <c r="B1100" s="240"/>
      <c r="C1100" s="241"/>
      <c r="D1100" s="231" t="s">
        <v>221</v>
      </c>
      <c r="E1100" s="242" t="s">
        <v>32</v>
      </c>
      <c r="F1100" s="243" t="s">
        <v>1110</v>
      </c>
      <c r="G1100" s="241"/>
      <c r="H1100" s="244">
        <v>19.530000000000001</v>
      </c>
      <c r="I1100" s="245"/>
      <c r="J1100" s="241"/>
      <c r="K1100" s="241"/>
      <c r="L1100" s="246"/>
      <c r="M1100" s="247"/>
      <c r="N1100" s="248"/>
      <c r="O1100" s="248"/>
      <c r="P1100" s="248"/>
      <c r="Q1100" s="248"/>
      <c r="R1100" s="248"/>
      <c r="S1100" s="248"/>
      <c r="T1100" s="24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0" t="s">
        <v>221</v>
      </c>
      <c r="AU1100" s="250" t="s">
        <v>93</v>
      </c>
      <c r="AV1100" s="14" t="s">
        <v>88</v>
      </c>
      <c r="AW1100" s="14" t="s">
        <v>39</v>
      </c>
      <c r="AX1100" s="14" t="s">
        <v>78</v>
      </c>
      <c r="AY1100" s="250" t="s">
        <v>210</v>
      </c>
    </row>
    <row r="1101" s="14" customFormat="1">
      <c r="A1101" s="14"/>
      <c r="B1101" s="240"/>
      <c r="C1101" s="241"/>
      <c r="D1101" s="231" t="s">
        <v>221</v>
      </c>
      <c r="E1101" s="242" t="s">
        <v>32</v>
      </c>
      <c r="F1101" s="243" t="s">
        <v>1111</v>
      </c>
      <c r="G1101" s="241"/>
      <c r="H1101" s="244">
        <v>0.84599999999999997</v>
      </c>
      <c r="I1101" s="245"/>
      <c r="J1101" s="241"/>
      <c r="K1101" s="241"/>
      <c r="L1101" s="246"/>
      <c r="M1101" s="247"/>
      <c r="N1101" s="248"/>
      <c r="O1101" s="248"/>
      <c r="P1101" s="248"/>
      <c r="Q1101" s="248"/>
      <c r="R1101" s="248"/>
      <c r="S1101" s="248"/>
      <c r="T1101" s="249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0" t="s">
        <v>221</v>
      </c>
      <c r="AU1101" s="250" t="s">
        <v>93</v>
      </c>
      <c r="AV1101" s="14" t="s">
        <v>88</v>
      </c>
      <c r="AW1101" s="14" t="s">
        <v>39</v>
      </c>
      <c r="AX1101" s="14" t="s">
        <v>78</v>
      </c>
      <c r="AY1101" s="250" t="s">
        <v>210</v>
      </c>
    </row>
    <row r="1102" s="14" customFormat="1">
      <c r="A1102" s="14"/>
      <c r="B1102" s="240"/>
      <c r="C1102" s="241"/>
      <c r="D1102" s="231" t="s">
        <v>221</v>
      </c>
      <c r="E1102" s="242" t="s">
        <v>32</v>
      </c>
      <c r="F1102" s="243" t="s">
        <v>1112</v>
      </c>
      <c r="G1102" s="241"/>
      <c r="H1102" s="244">
        <v>15.183999999999999</v>
      </c>
      <c r="I1102" s="245"/>
      <c r="J1102" s="241"/>
      <c r="K1102" s="241"/>
      <c r="L1102" s="246"/>
      <c r="M1102" s="247"/>
      <c r="N1102" s="248"/>
      <c r="O1102" s="248"/>
      <c r="P1102" s="248"/>
      <c r="Q1102" s="248"/>
      <c r="R1102" s="248"/>
      <c r="S1102" s="248"/>
      <c r="T1102" s="249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0" t="s">
        <v>221</v>
      </c>
      <c r="AU1102" s="250" t="s">
        <v>93</v>
      </c>
      <c r="AV1102" s="14" t="s">
        <v>88</v>
      </c>
      <c r="AW1102" s="14" t="s">
        <v>39</v>
      </c>
      <c r="AX1102" s="14" t="s">
        <v>78</v>
      </c>
      <c r="AY1102" s="250" t="s">
        <v>210</v>
      </c>
    </row>
    <row r="1103" s="13" customFormat="1">
      <c r="A1103" s="13"/>
      <c r="B1103" s="229"/>
      <c r="C1103" s="230"/>
      <c r="D1103" s="231" t="s">
        <v>221</v>
      </c>
      <c r="E1103" s="232" t="s">
        <v>32</v>
      </c>
      <c r="F1103" s="233" t="s">
        <v>1045</v>
      </c>
      <c r="G1103" s="230"/>
      <c r="H1103" s="232" t="s">
        <v>32</v>
      </c>
      <c r="I1103" s="234"/>
      <c r="J1103" s="230"/>
      <c r="K1103" s="230"/>
      <c r="L1103" s="235"/>
      <c r="M1103" s="236"/>
      <c r="N1103" s="237"/>
      <c r="O1103" s="237"/>
      <c r="P1103" s="237"/>
      <c r="Q1103" s="237"/>
      <c r="R1103" s="237"/>
      <c r="S1103" s="237"/>
      <c r="T1103" s="23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9" t="s">
        <v>221</v>
      </c>
      <c r="AU1103" s="239" t="s">
        <v>93</v>
      </c>
      <c r="AV1103" s="13" t="s">
        <v>86</v>
      </c>
      <c r="AW1103" s="13" t="s">
        <v>39</v>
      </c>
      <c r="AX1103" s="13" t="s">
        <v>78</v>
      </c>
      <c r="AY1103" s="239" t="s">
        <v>210</v>
      </c>
    </row>
    <row r="1104" s="14" customFormat="1">
      <c r="A1104" s="14"/>
      <c r="B1104" s="240"/>
      <c r="C1104" s="241"/>
      <c r="D1104" s="231" t="s">
        <v>221</v>
      </c>
      <c r="E1104" s="242" t="s">
        <v>32</v>
      </c>
      <c r="F1104" s="243" t="s">
        <v>1113</v>
      </c>
      <c r="G1104" s="241"/>
      <c r="H1104" s="244">
        <v>46.649999999999999</v>
      </c>
      <c r="I1104" s="245"/>
      <c r="J1104" s="241"/>
      <c r="K1104" s="241"/>
      <c r="L1104" s="246"/>
      <c r="M1104" s="247"/>
      <c r="N1104" s="248"/>
      <c r="O1104" s="248"/>
      <c r="P1104" s="248"/>
      <c r="Q1104" s="248"/>
      <c r="R1104" s="248"/>
      <c r="S1104" s="248"/>
      <c r="T1104" s="249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0" t="s">
        <v>221</v>
      </c>
      <c r="AU1104" s="250" t="s">
        <v>93</v>
      </c>
      <c r="AV1104" s="14" t="s">
        <v>88</v>
      </c>
      <c r="AW1104" s="14" t="s">
        <v>39</v>
      </c>
      <c r="AX1104" s="14" t="s">
        <v>78</v>
      </c>
      <c r="AY1104" s="250" t="s">
        <v>210</v>
      </c>
    </row>
    <row r="1105" s="14" customFormat="1">
      <c r="A1105" s="14"/>
      <c r="B1105" s="240"/>
      <c r="C1105" s="241"/>
      <c r="D1105" s="231" t="s">
        <v>221</v>
      </c>
      <c r="E1105" s="242" t="s">
        <v>32</v>
      </c>
      <c r="F1105" s="243" t="s">
        <v>1076</v>
      </c>
      <c r="G1105" s="241"/>
      <c r="H1105" s="244">
        <v>20.655000000000001</v>
      </c>
      <c r="I1105" s="245"/>
      <c r="J1105" s="241"/>
      <c r="K1105" s="241"/>
      <c r="L1105" s="246"/>
      <c r="M1105" s="247"/>
      <c r="N1105" s="248"/>
      <c r="O1105" s="248"/>
      <c r="P1105" s="248"/>
      <c r="Q1105" s="248"/>
      <c r="R1105" s="248"/>
      <c r="S1105" s="248"/>
      <c r="T1105" s="24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0" t="s">
        <v>221</v>
      </c>
      <c r="AU1105" s="250" t="s">
        <v>93</v>
      </c>
      <c r="AV1105" s="14" t="s">
        <v>88</v>
      </c>
      <c r="AW1105" s="14" t="s">
        <v>39</v>
      </c>
      <c r="AX1105" s="14" t="s">
        <v>78</v>
      </c>
      <c r="AY1105" s="250" t="s">
        <v>210</v>
      </c>
    </row>
    <row r="1106" s="14" customFormat="1">
      <c r="A1106" s="14"/>
      <c r="B1106" s="240"/>
      <c r="C1106" s="241"/>
      <c r="D1106" s="231" t="s">
        <v>221</v>
      </c>
      <c r="E1106" s="242" t="s">
        <v>32</v>
      </c>
      <c r="F1106" s="243" t="s">
        <v>1114</v>
      </c>
      <c r="G1106" s="241"/>
      <c r="H1106" s="244">
        <v>1.7</v>
      </c>
      <c r="I1106" s="245"/>
      <c r="J1106" s="241"/>
      <c r="K1106" s="241"/>
      <c r="L1106" s="246"/>
      <c r="M1106" s="247"/>
      <c r="N1106" s="248"/>
      <c r="O1106" s="248"/>
      <c r="P1106" s="248"/>
      <c r="Q1106" s="248"/>
      <c r="R1106" s="248"/>
      <c r="S1106" s="248"/>
      <c r="T1106" s="249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0" t="s">
        <v>221</v>
      </c>
      <c r="AU1106" s="250" t="s">
        <v>93</v>
      </c>
      <c r="AV1106" s="14" t="s">
        <v>88</v>
      </c>
      <c r="AW1106" s="14" t="s">
        <v>39</v>
      </c>
      <c r="AX1106" s="14" t="s">
        <v>78</v>
      </c>
      <c r="AY1106" s="250" t="s">
        <v>210</v>
      </c>
    </row>
    <row r="1107" s="14" customFormat="1">
      <c r="A1107" s="14"/>
      <c r="B1107" s="240"/>
      <c r="C1107" s="241"/>
      <c r="D1107" s="231" t="s">
        <v>221</v>
      </c>
      <c r="E1107" s="242" t="s">
        <v>32</v>
      </c>
      <c r="F1107" s="243" t="s">
        <v>1115</v>
      </c>
      <c r="G1107" s="241"/>
      <c r="H1107" s="244">
        <v>0.46000000000000002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0" t="s">
        <v>221</v>
      </c>
      <c r="AU1107" s="250" t="s">
        <v>93</v>
      </c>
      <c r="AV1107" s="14" t="s">
        <v>88</v>
      </c>
      <c r="AW1107" s="14" t="s">
        <v>39</v>
      </c>
      <c r="AX1107" s="14" t="s">
        <v>78</v>
      </c>
      <c r="AY1107" s="250" t="s">
        <v>210</v>
      </c>
    </row>
    <row r="1108" s="14" customFormat="1">
      <c r="A1108" s="14"/>
      <c r="B1108" s="240"/>
      <c r="C1108" s="241"/>
      <c r="D1108" s="231" t="s">
        <v>221</v>
      </c>
      <c r="E1108" s="242" t="s">
        <v>32</v>
      </c>
      <c r="F1108" s="243" t="s">
        <v>1116</v>
      </c>
      <c r="G1108" s="241"/>
      <c r="H1108" s="244">
        <v>1.6200000000000001</v>
      </c>
      <c r="I1108" s="245"/>
      <c r="J1108" s="241"/>
      <c r="K1108" s="241"/>
      <c r="L1108" s="246"/>
      <c r="M1108" s="247"/>
      <c r="N1108" s="248"/>
      <c r="O1108" s="248"/>
      <c r="P1108" s="248"/>
      <c r="Q1108" s="248"/>
      <c r="R1108" s="248"/>
      <c r="S1108" s="248"/>
      <c r="T1108" s="249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0" t="s">
        <v>221</v>
      </c>
      <c r="AU1108" s="250" t="s">
        <v>93</v>
      </c>
      <c r="AV1108" s="14" t="s">
        <v>88</v>
      </c>
      <c r="AW1108" s="14" t="s">
        <v>39</v>
      </c>
      <c r="AX1108" s="14" t="s">
        <v>78</v>
      </c>
      <c r="AY1108" s="250" t="s">
        <v>210</v>
      </c>
    </row>
    <row r="1109" s="14" customFormat="1">
      <c r="A1109" s="14"/>
      <c r="B1109" s="240"/>
      <c r="C1109" s="241"/>
      <c r="D1109" s="231" t="s">
        <v>221</v>
      </c>
      <c r="E1109" s="242" t="s">
        <v>32</v>
      </c>
      <c r="F1109" s="243" t="s">
        <v>1117</v>
      </c>
      <c r="G1109" s="241"/>
      <c r="H1109" s="244">
        <v>0.44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0" t="s">
        <v>221</v>
      </c>
      <c r="AU1109" s="250" t="s">
        <v>93</v>
      </c>
      <c r="AV1109" s="14" t="s">
        <v>88</v>
      </c>
      <c r="AW1109" s="14" t="s">
        <v>39</v>
      </c>
      <c r="AX1109" s="14" t="s">
        <v>78</v>
      </c>
      <c r="AY1109" s="250" t="s">
        <v>210</v>
      </c>
    </row>
    <row r="1110" s="14" customFormat="1">
      <c r="A1110" s="14"/>
      <c r="B1110" s="240"/>
      <c r="C1110" s="241"/>
      <c r="D1110" s="231" t="s">
        <v>221</v>
      </c>
      <c r="E1110" s="242" t="s">
        <v>32</v>
      </c>
      <c r="F1110" s="243" t="s">
        <v>1118</v>
      </c>
      <c r="G1110" s="241"/>
      <c r="H1110" s="244">
        <v>-9.5030000000000001</v>
      </c>
      <c r="I1110" s="245"/>
      <c r="J1110" s="241"/>
      <c r="K1110" s="241"/>
      <c r="L1110" s="246"/>
      <c r="M1110" s="247"/>
      <c r="N1110" s="248"/>
      <c r="O1110" s="248"/>
      <c r="P1110" s="248"/>
      <c r="Q1110" s="248"/>
      <c r="R1110" s="248"/>
      <c r="S1110" s="248"/>
      <c r="T1110" s="24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0" t="s">
        <v>221</v>
      </c>
      <c r="AU1110" s="250" t="s">
        <v>93</v>
      </c>
      <c r="AV1110" s="14" t="s">
        <v>88</v>
      </c>
      <c r="AW1110" s="14" t="s">
        <v>39</v>
      </c>
      <c r="AX1110" s="14" t="s">
        <v>78</v>
      </c>
      <c r="AY1110" s="250" t="s">
        <v>210</v>
      </c>
    </row>
    <row r="1111" s="14" customFormat="1">
      <c r="A1111" s="14"/>
      <c r="B1111" s="240"/>
      <c r="C1111" s="241"/>
      <c r="D1111" s="231" t="s">
        <v>221</v>
      </c>
      <c r="E1111" s="242" t="s">
        <v>32</v>
      </c>
      <c r="F1111" s="243" t="s">
        <v>1119</v>
      </c>
      <c r="G1111" s="241"/>
      <c r="H1111" s="244">
        <v>-2.1749999999999998</v>
      </c>
      <c r="I1111" s="245"/>
      <c r="J1111" s="241"/>
      <c r="K1111" s="241"/>
      <c r="L1111" s="246"/>
      <c r="M1111" s="247"/>
      <c r="N1111" s="248"/>
      <c r="O1111" s="248"/>
      <c r="P1111" s="248"/>
      <c r="Q1111" s="248"/>
      <c r="R1111" s="248"/>
      <c r="S1111" s="248"/>
      <c r="T1111" s="249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0" t="s">
        <v>221</v>
      </c>
      <c r="AU1111" s="250" t="s">
        <v>93</v>
      </c>
      <c r="AV1111" s="14" t="s">
        <v>88</v>
      </c>
      <c r="AW1111" s="14" t="s">
        <v>39</v>
      </c>
      <c r="AX1111" s="14" t="s">
        <v>78</v>
      </c>
      <c r="AY1111" s="250" t="s">
        <v>210</v>
      </c>
    </row>
    <row r="1112" s="13" customFormat="1">
      <c r="A1112" s="13"/>
      <c r="B1112" s="229"/>
      <c r="C1112" s="230"/>
      <c r="D1112" s="231" t="s">
        <v>221</v>
      </c>
      <c r="E1112" s="232" t="s">
        <v>32</v>
      </c>
      <c r="F1112" s="233" t="s">
        <v>1047</v>
      </c>
      <c r="G1112" s="230"/>
      <c r="H1112" s="232" t="s">
        <v>32</v>
      </c>
      <c r="I1112" s="234"/>
      <c r="J1112" s="230"/>
      <c r="K1112" s="230"/>
      <c r="L1112" s="235"/>
      <c r="M1112" s="236"/>
      <c r="N1112" s="237"/>
      <c r="O1112" s="237"/>
      <c r="P1112" s="237"/>
      <c r="Q1112" s="237"/>
      <c r="R1112" s="237"/>
      <c r="S1112" s="237"/>
      <c r="T1112" s="23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9" t="s">
        <v>221</v>
      </c>
      <c r="AU1112" s="239" t="s">
        <v>93</v>
      </c>
      <c r="AV1112" s="13" t="s">
        <v>86</v>
      </c>
      <c r="AW1112" s="13" t="s">
        <v>39</v>
      </c>
      <c r="AX1112" s="13" t="s">
        <v>78</v>
      </c>
      <c r="AY1112" s="239" t="s">
        <v>210</v>
      </c>
    </row>
    <row r="1113" s="14" customFormat="1">
      <c r="A1113" s="14"/>
      <c r="B1113" s="240"/>
      <c r="C1113" s="241"/>
      <c r="D1113" s="231" t="s">
        <v>221</v>
      </c>
      <c r="E1113" s="242" t="s">
        <v>32</v>
      </c>
      <c r="F1113" s="243" t="s">
        <v>1080</v>
      </c>
      <c r="G1113" s="241"/>
      <c r="H1113" s="244">
        <v>33.256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0" t="s">
        <v>221</v>
      </c>
      <c r="AU1113" s="250" t="s">
        <v>93</v>
      </c>
      <c r="AV1113" s="14" t="s">
        <v>88</v>
      </c>
      <c r="AW1113" s="14" t="s">
        <v>39</v>
      </c>
      <c r="AX1113" s="14" t="s">
        <v>78</v>
      </c>
      <c r="AY1113" s="250" t="s">
        <v>210</v>
      </c>
    </row>
    <row r="1114" s="14" customFormat="1">
      <c r="A1114" s="14"/>
      <c r="B1114" s="240"/>
      <c r="C1114" s="241"/>
      <c r="D1114" s="231" t="s">
        <v>221</v>
      </c>
      <c r="E1114" s="242" t="s">
        <v>32</v>
      </c>
      <c r="F1114" s="243" t="s">
        <v>1082</v>
      </c>
      <c r="G1114" s="241"/>
      <c r="H1114" s="244">
        <v>24.053000000000001</v>
      </c>
      <c r="I1114" s="245"/>
      <c r="J1114" s="241"/>
      <c r="K1114" s="241"/>
      <c r="L1114" s="246"/>
      <c r="M1114" s="247"/>
      <c r="N1114" s="248"/>
      <c r="O1114" s="248"/>
      <c r="P1114" s="248"/>
      <c r="Q1114" s="248"/>
      <c r="R1114" s="248"/>
      <c r="S1114" s="248"/>
      <c r="T1114" s="249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0" t="s">
        <v>221</v>
      </c>
      <c r="AU1114" s="250" t="s">
        <v>93</v>
      </c>
      <c r="AV1114" s="14" t="s">
        <v>88</v>
      </c>
      <c r="AW1114" s="14" t="s">
        <v>39</v>
      </c>
      <c r="AX1114" s="14" t="s">
        <v>78</v>
      </c>
      <c r="AY1114" s="250" t="s">
        <v>210</v>
      </c>
    </row>
    <row r="1115" s="14" customFormat="1">
      <c r="A1115" s="14"/>
      <c r="B1115" s="240"/>
      <c r="C1115" s="241"/>
      <c r="D1115" s="231" t="s">
        <v>221</v>
      </c>
      <c r="E1115" s="242" t="s">
        <v>32</v>
      </c>
      <c r="F1115" s="243" t="s">
        <v>1084</v>
      </c>
      <c r="G1115" s="241"/>
      <c r="H1115" s="244">
        <v>15.69</v>
      </c>
      <c r="I1115" s="245"/>
      <c r="J1115" s="241"/>
      <c r="K1115" s="241"/>
      <c r="L1115" s="246"/>
      <c r="M1115" s="247"/>
      <c r="N1115" s="248"/>
      <c r="O1115" s="248"/>
      <c r="P1115" s="248"/>
      <c r="Q1115" s="248"/>
      <c r="R1115" s="248"/>
      <c r="S1115" s="248"/>
      <c r="T1115" s="249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0" t="s">
        <v>221</v>
      </c>
      <c r="AU1115" s="250" t="s">
        <v>93</v>
      </c>
      <c r="AV1115" s="14" t="s">
        <v>88</v>
      </c>
      <c r="AW1115" s="14" t="s">
        <v>39</v>
      </c>
      <c r="AX1115" s="14" t="s">
        <v>78</v>
      </c>
      <c r="AY1115" s="250" t="s">
        <v>210</v>
      </c>
    </row>
    <row r="1116" s="14" customFormat="1">
      <c r="A1116" s="14"/>
      <c r="B1116" s="240"/>
      <c r="C1116" s="241"/>
      <c r="D1116" s="231" t="s">
        <v>221</v>
      </c>
      <c r="E1116" s="242" t="s">
        <v>32</v>
      </c>
      <c r="F1116" s="243" t="s">
        <v>1120</v>
      </c>
      <c r="G1116" s="241"/>
      <c r="H1116" s="244">
        <v>1.52</v>
      </c>
      <c r="I1116" s="245"/>
      <c r="J1116" s="241"/>
      <c r="K1116" s="241"/>
      <c r="L1116" s="246"/>
      <c r="M1116" s="247"/>
      <c r="N1116" s="248"/>
      <c r="O1116" s="248"/>
      <c r="P1116" s="248"/>
      <c r="Q1116" s="248"/>
      <c r="R1116" s="248"/>
      <c r="S1116" s="248"/>
      <c r="T1116" s="249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0" t="s">
        <v>221</v>
      </c>
      <c r="AU1116" s="250" t="s">
        <v>93</v>
      </c>
      <c r="AV1116" s="14" t="s">
        <v>88</v>
      </c>
      <c r="AW1116" s="14" t="s">
        <v>39</v>
      </c>
      <c r="AX1116" s="14" t="s">
        <v>78</v>
      </c>
      <c r="AY1116" s="250" t="s">
        <v>210</v>
      </c>
    </row>
    <row r="1117" s="14" customFormat="1">
      <c r="A1117" s="14"/>
      <c r="B1117" s="240"/>
      <c r="C1117" s="241"/>
      <c r="D1117" s="231" t="s">
        <v>221</v>
      </c>
      <c r="E1117" s="242" t="s">
        <v>32</v>
      </c>
      <c r="F1117" s="243" t="s">
        <v>1121</v>
      </c>
      <c r="G1117" s="241"/>
      <c r="H1117" s="244">
        <v>-1.0800000000000001</v>
      </c>
      <c r="I1117" s="245"/>
      <c r="J1117" s="241"/>
      <c r="K1117" s="241"/>
      <c r="L1117" s="246"/>
      <c r="M1117" s="247"/>
      <c r="N1117" s="248"/>
      <c r="O1117" s="248"/>
      <c r="P1117" s="248"/>
      <c r="Q1117" s="248"/>
      <c r="R1117" s="248"/>
      <c r="S1117" s="248"/>
      <c r="T1117" s="249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0" t="s">
        <v>221</v>
      </c>
      <c r="AU1117" s="250" t="s">
        <v>93</v>
      </c>
      <c r="AV1117" s="14" t="s">
        <v>88</v>
      </c>
      <c r="AW1117" s="14" t="s">
        <v>39</v>
      </c>
      <c r="AX1117" s="14" t="s">
        <v>78</v>
      </c>
      <c r="AY1117" s="250" t="s">
        <v>210</v>
      </c>
    </row>
    <row r="1118" s="13" customFormat="1">
      <c r="A1118" s="13"/>
      <c r="B1118" s="229"/>
      <c r="C1118" s="230"/>
      <c r="D1118" s="231" t="s">
        <v>221</v>
      </c>
      <c r="E1118" s="232" t="s">
        <v>32</v>
      </c>
      <c r="F1118" s="233" t="s">
        <v>1049</v>
      </c>
      <c r="G1118" s="230"/>
      <c r="H1118" s="232" t="s">
        <v>32</v>
      </c>
      <c r="I1118" s="234"/>
      <c r="J1118" s="230"/>
      <c r="K1118" s="230"/>
      <c r="L1118" s="235"/>
      <c r="M1118" s="236"/>
      <c r="N1118" s="237"/>
      <c r="O1118" s="237"/>
      <c r="P1118" s="237"/>
      <c r="Q1118" s="237"/>
      <c r="R1118" s="237"/>
      <c r="S1118" s="237"/>
      <c r="T1118" s="23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9" t="s">
        <v>221</v>
      </c>
      <c r="AU1118" s="239" t="s">
        <v>93</v>
      </c>
      <c r="AV1118" s="13" t="s">
        <v>86</v>
      </c>
      <c r="AW1118" s="13" t="s">
        <v>39</v>
      </c>
      <c r="AX1118" s="13" t="s">
        <v>78</v>
      </c>
      <c r="AY1118" s="239" t="s">
        <v>210</v>
      </c>
    </row>
    <row r="1119" s="14" customFormat="1">
      <c r="A1119" s="14"/>
      <c r="B1119" s="240"/>
      <c r="C1119" s="241"/>
      <c r="D1119" s="231" t="s">
        <v>221</v>
      </c>
      <c r="E1119" s="242" t="s">
        <v>32</v>
      </c>
      <c r="F1119" s="243" t="s">
        <v>1122</v>
      </c>
      <c r="G1119" s="241"/>
      <c r="H1119" s="244">
        <v>20.172000000000001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0" t="s">
        <v>221</v>
      </c>
      <c r="AU1119" s="250" t="s">
        <v>93</v>
      </c>
      <c r="AV1119" s="14" t="s">
        <v>88</v>
      </c>
      <c r="AW1119" s="14" t="s">
        <v>39</v>
      </c>
      <c r="AX1119" s="14" t="s">
        <v>78</v>
      </c>
      <c r="AY1119" s="250" t="s">
        <v>210</v>
      </c>
    </row>
    <row r="1120" s="14" customFormat="1">
      <c r="A1120" s="14"/>
      <c r="B1120" s="240"/>
      <c r="C1120" s="241"/>
      <c r="D1120" s="231" t="s">
        <v>221</v>
      </c>
      <c r="E1120" s="242" t="s">
        <v>32</v>
      </c>
      <c r="F1120" s="243" t="s">
        <v>1123</v>
      </c>
      <c r="G1120" s="241"/>
      <c r="H1120" s="244">
        <v>6.7759999999999998</v>
      </c>
      <c r="I1120" s="245"/>
      <c r="J1120" s="241"/>
      <c r="K1120" s="241"/>
      <c r="L1120" s="246"/>
      <c r="M1120" s="247"/>
      <c r="N1120" s="248"/>
      <c r="O1120" s="248"/>
      <c r="P1120" s="248"/>
      <c r="Q1120" s="248"/>
      <c r="R1120" s="248"/>
      <c r="S1120" s="248"/>
      <c r="T1120" s="249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0" t="s">
        <v>221</v>
      </c>
      <c r="AU1120" s="250" t="s">
        <v>93</v>
      </c>
      <c r="AV1120" s="14" t="s">
        <v>88</v>
      </c>
      <c r="AW1120" s="14" t="s">
        <v>39</v>
      </c>
      <c r="AX1120" s="14" t="s">
        <v>78</v>
      </c>
      <c r="AY1120" s="250" t="s">
        <v>210</v>
      </c>
    </row>
    <row r="1121" s="14" customFormat="1">
      <c r="A1121" s="14"/>
      <c r="B1121" s="240"/>
      <c r="C1121" s="241"/>
      <c r="D1121" s="231" t="s">
        <v>221</v>
      </c>
      <c r="E1121" s="242" t="s">
        <v>32</v>
      </c>
      <c r="F1121" s="243" t="s">
        <v>1124</v>
      </c>
      <c r="G1121" s="241"/>
      <c r="H1121" s="244">
        <v>-4.827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0" t="s">
        <v>221</v>
      </c>
      <c r="AU1121" s="250" t="s">
        <v>93</v>
      </c>
      <c r="AV1121" s="14" t="s">
        <v>88</v>
      </c>
      <c r="AW1121" s="14" t="s">
        <v>39</v>
      </c>
      <c r="AX1121" s="14" t="s">
        <v>78</v>
      </c>
      <c r="AY1121" s="250" t="s">
        <v>210</v>
      </c>
    </row>
    <row r="1122" s="13" customFormat="1">
      <c r="A1122" s="13"/>
      <c r="B1122" s="229"/>
      <c r="C1122" s="230"/>
      <c r="D1122" s="231" t="s">
        <v>221</v>
      </c>
      <c r="E1122" s="232" t="s">
        <v>32</v>
      </c>
      <c r="F1122" s="233" t="s">
        <v>1052</v>
      </c>
      <c r="G1122" s="230"/>
      <c r="H1122" s="232" t="s">
        <v>32</v>
      </c>
      <c r="I1122" s="234"/>
      <c r="J1122" s="230"/>
      <c r="K1122" s="230"/>
      <c r="L1122" s="235"/>
      <c r="M1122" s="236"/>
      <c r="N1122" s="237"/>
      <c r="O1122" s="237"/>
      <c r="P1122" s="237"/>
      <c r="Q1122" s="237"/>
      <c r="R1122" s="237"/>
      <c r="S1122" s="237"/>
      <c r="T1122" s="238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9" t="s">
        <v>221</v>
      </c>
      <c r="AU1122" s="239" t="s">
        <v>93</v>
      </c>
      <c r="AV1122" s="13" t="s">
        <v>86</v>
      </c>
      <c r="AW1122" s="13" t="s">
        <v>39</v>
      </c>
      <c r="AX1122" s="13" t="s">
        <v>78</v>
      </c>
      <c r="AY1122" s="239" t="s">
        <v>210</v>
      </c>
    </row>
    <row r="1123" s="14" customFormat="1">
      <c r="A1123" s="14"/>
      <c r="B1123" s="240"/>
      <c r="C1123" s="241"/>
      <c r="D1123" s="231" t="s">
        <v>221</v>
      </c>
      <c r="E1123" s="242" t="s">
        <v>32</v>
      </c>
      <c r="F1123" s="243" t="s">
        <v>1125</v>
      </c>
      <c r="G1123" s="241"/>
      <c r="H1123" s="244">
        <v>33</v>
      </c>
      <c r="I1123" s="245"/>
      <c r="J1123" s="241"/>
      <c r="K1123" s="241"/>
      <c r="L1123" s="246"/>
      <c r="M1123" s="247"/>
      <c r="N1123" s="248"/>
      <c r="O1123" s="248"/>
      <c r="P1123" s="248"/>
      <c r="Q1123" s="248"/>
      <c r="R1123" s="248"/>
      <c r="S1123" s="248"/>
      <c r="T1123" s="249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0" t="s">
        <v>221</v>
      </c>
      <c r="AU1123" s="250" t="s">
        <v>93</v>
      </c>
      <c r="AV1123" s="14" t="s">
        <v>88</v>
      </c>
      <c r="AW1123" s="14" t="s">
        <v>39</v>
      </c>
      <c r="AX1123" s="14" t="s">
        <v>78</v>
      </c>
      <c r="AY1123" s="250" t="s">
        <v>210</v>
      </c>
    </row>
    <row r="1124" s="14" customFormat="1">
      <c r="A1124" s="14"/>
      <c r="B1124" s="240"/>
      <c r="C1124" s="241"/>
      <c r="D1124" s="231" t="s">
        <v>221</v>
      </c>
      <c r="E1124" s="242" t="s">
        <v>32</v>
      </c>
      <c r="F1124" s="243" t="s">
        <v>1126</v>
      </c>
      <c r="G1124" s="241"/>
      <c r="H1124" s="244">
        <v>30.356999999999999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0" t="s">
        <v>221</v>
      </c>
      <c r="AU1124" s="250" t="s">
        <v>93</v>
      </c>
      <c r="AV1124" s="14" t="s">
        <v>88</v>
      </c>
      <c r="AW1124" s="14" t="s">
        <v>39</v>
      </c>
      <c r="AX1124" s="14" t="s">
        <v>78</v>
      </c>
      <c r="AY1124" s="250" t="s">
        <v>210</v>
      </c>
    </row>
    <row r="1125" s="14" customFormat="1">
      <c r="A1125" s="14"/>
      <c r="B1125" s="240"/>
      <c r="C1125" s="241"/>
      <c r="D1125" s="231" t="s">
        <v>221</v>
      </c>
      <c r="E1125" s="242" t="s">
        <v>32</v>
      </c>
      <c r="F1125" s="243" t="s">
        <v>1127</v>
      </c>
      <c r="G1125" s="241"/>
      <c r="H1125" s="244">
        <v>7.9379999999999997</v>
      </c>
      <c r="I1125" s="245"/>
      <c r="J1125" s="241"/>
      <c r="K1125" s="241"/>
      <c r="L1125" s="246"/>
      <c r="M1125" s="247"/>
      <c r="N1125" s="248"/>
      <c r="O1125" s="248"/>
      <c r="P1125" s="248"/>
      <c r="Q1125" s="248"/>
      <c r="R1125" s="248"/>
      <c r="S1125" s="248"/>
      <c r="T1125" s="249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0" t="s">
        <v>221</v>
      </c>
      <c r="AU1125" s="250" t="s">
        <v>93</v>
      </c>
      <c r="AV1125" s="14" t="s">
        <v>88</v>
      </c>
      <c r="AW1125" s="14" t="s">
        <v>39</v>
      </c>
      <c r="AX1125" s="14" t="s">
        <v>78</v>
      </c>
      <c r="AY1125" s="250" t="s">
        <v>210</v>
      </c>
    </row>
    <row r="1126" s="14" customFormat="1">
      <c r="A1126" s="14"/>
      <c r="B1126" s="240"/>
      <c r="C1126" s="241"/>
      <c r="D1126" s="231" t="s">
        <v>221</v>
      </c>
      <c r="E1126" s="242" t="s">
        <v>32</v>
      </c>
      <c r="F1126" s="243" t="s">
        <v>1128</v>
      </c>
      <c r="G1126" s="241"/>
      <c r="H1126" s="244">
        <v>0.90000000000000002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0" t="s">
        <v>221</v>
      </c>
      <c r="AU1126" s="250" t="s">
        <v>93</v>
      </c>
      <c r="AV1126" s="14" t="s">
        <v>88</v>
      </c>
      <c r="AW1126" s="14" t="s">
        <v>39</v>
      </c>
      <c r="AX1126" s="14" t="s">
        <v>78</v>
      </c>
      <c r="AY1126" s="250" t="s">
        <v>210</v>
      </c>
    </row>
    <row r="1127" s="14" customFormat="1">
      <c r="A1127" s="14"/>
      <c r="B1127" s="240"/>
      <c r="C1127" s="241"/>
      <c r="D1127" s="231" t="s">
        <v>221</v>
      </c>
      <c r="E1127" s="242" t="s">
        <v>32</v>
      </c>
      <c r="F1127" s="243" t="s">
        <v>1129</v>
      </c>
      <c r="G1127" s="241"/>
      <c r="H1127" s="244">
        <v>1.8200000000000001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0" t="s">
        <v>221</v>
      </c>
      <c r="AU1127" s="250" t="s">
        <v>93</v>
      </c>
      <c r="AV1127" s="14" t="s">
        <v>88</v>
      </c>
      <c r="AW1127" s="14" t="s">
        <v>39</v>
      </c>
      <c r="AX1127" s="14" t="s">
        <v>78</v>
      </c>
      <c r="AY1127" s="250" t="s">
        <v>210</v>
      </c>
    </row>
    <row r="1128" s="14" customFormat="1">
      <c r="A1128" s="14"/>
      <c r="B1128" s="240"/>
      <c r="C1128" s="241"/>
      <c r="D1128" s="231" t="s">
        <v>221</v>
      </c>
      <c r="E1128" s="242" t="s">
        <v>32</v>
      </c>
      <c r="F1128" s="243" t="s">
        <v>1130</v>
      </c>
      <c r="G1128" s="241"/>
      <c r="H1128" s="244">
        <v>1.778</v>
      </c>
      <c r="I1128" s="245"/>
      <c r="J1128" s="241"/>
      <c r="K1128" s="241"/>
      <c r="L1128" s="246"/>
      <c r="M1128" s="247"/>
      <c r="N1128" s="248"/>
      <c r="O1128" s="248"/>
      <c r="P1128" s="248"/>
      <c r="Q1128" s="248"/>
      <c r="R1128" s="248"/>
      <c r="S1128" s="248"/>
      <c r="T1128" s="249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0" t="s">
        <v>221</v>
      </c>
      <c r="AU1128" s="250" t="s">
        <v>93</v>
      </c>
      <c r="AV1128" s="14" t="s">
        <v>88</v>
      </c>
      <c r="AW1128" s="14" t="s">
        <v>39</v>
      </c>
      <c r="AX1128" s="14" t="s">
        <v>78</v>
      </c>
      <c r="AY1128" s="250" t="s">
        <v>210</v>
      </c>
    </row>
    <row r="1129" s="14" customFormat="1">
      <c r="A1129" s="14"/>
      <c r="B1129" s="240"/>
      <c r="C1129" s="241"/>
      <c r="D1129" s="231" t="s">
        <v>221</v>
      </c>
      <c r="E1129" s="242" t="s">
        <v>32</v>
      </c>
      <c r="F1129" s="243" t="s">
        <v>1131</v>
      </c>
      <c r="G1129" s="241"/>
      <c r="H1129" s="244">
        <v>-11.98</v>
      </c>
      <c r="I1129" s="245"/>
      <c r="J1129" s="241"/>
      <c r="K1129" s="241"/>
      <c r="L1129" s="246"/>
      <c r="M1129" s="247"/>
      <c r="N1129" s="248"/>
      <c r="O1129" s="248"/>
      <c r="P1129" s="248"/>
      <c r="Q1129" s="248"/>
      <c r="R1129" s="248"/>
      <c r="S1129" s="248"/>
      <c r="T1129" s="249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0" t="s">
        <v>221</v>
      </c>
      <c r="AU1129" s="250" t="s">
        <v>93</v>
      </c>
      <c r="AV1129" s="14" t="s">
        <v>88</v>
      </c>
      <c r="AW1129" s="14" t="s">
        <v>39</v>
      </c>
      <c r="AX1129" s="14" t="s">
        <v>78</v>
      </c>
      <c r="AY1129" s="250" t="s">
        <v>210</v>
      </c>
    </row>
    <row r="1130" s="13" customFormat="1">
      <c r="A1130" s="13"/>
      <c r="B1130" s="229"/>
      <c r="C1130" s="230"/>
      <c r="D1130" s="231" t="s">
        <v>221</v>
      </c>
      <c r="E1130" s="232" t="s">
        <v>32</v>
      </c>
      <c r="F1130" s="233" t="s">
        <v>1054</v>
      </c>
      <c r="G1130" s="230"/>
      <c r="H1130" s="232" t="s">
        <v>32</v>
      </c>
      <c r="I1130" s="234"/>
      <c r="J1130" s="230"/>
      <c r="K1130" s="230"/>
      <c r="L1130" s="235"/>
      <c r="M1130" s="236"/>
      <c r="N1130" s="237"/>
      <c r="O1130" s="237"/>
      <c r="P1130" s="237"/>
      <c r="Q1130" s="237"/>
      <c r="R1130" s="237"/>
      <c r="S1130" s="237"/>
      <c r="T1130" s="23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9" t="s">
        <v>221</v>
      </c>
      <c r="AU1130" s="239" t="s">
        <v>93</v>
      </c>
      <c r="AV1130" s="13" t="s">
        <v>86</v>
      </c>
      <c r="AW1130" s="13" t="s">
        <v>39</v>
      </c>
      <c r="AX1130" s="13" t="s">
        <v>78</v>
      </c>
      <c r="AY1130" s="239" t="s">
        <v>210</v>
      </c>
    </row>
    <row r="1131" s="14" customFormat="1">
      <c r="A1131" s="14"/>
      <c r="B1131" s="240"/>
      <c r="C1131" s="241"/>
      <c r="D1131" s="231" t="s">
        <v>221</v>
      </c>
      <c r="E1131" s="242" t="s">
        <v>32</v>
      </c>
      <c r="F1131" s="243" t="s">
        <v>1132</v>
      </c>
      <c r="G1131" s="241"/>
      <c r="H1131" s="244">
        <v>16.603000000000002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0" t="s">
        <v>221</v>
      </c>
      <c r="AU1131" s="250" t="s">
        <v>93</v>
      </c>
      <c r="AV1131" s="14" t="s">
        <v>88</v>
      </c>
      <c r="AW1131" s="14" t="s">
        <v>39</v>
      </c>
      <c r="AX1131" s="14" t="s">
        <v>78</v>
      </c>
      <c r="AY1131" s="250" t="s">
        <v>210</v>
      </c>
    </row>
    <row r="1132" s="14" customFormat="1">
      <c r="A1132" s="14"/>
      <c r="B1132" s="240"/>
      <c r="C1132" s="241"/>
      <c r="D1132" s="231" t="s">
        <v>221</v>
      </c>
      <c r="E1132" s="242" t="s">
        <v>32</v>
      </c>
      <c r="F1132" s="243" t="s">
        <v>1133</v>
      </c>
      <c r="G1132" s="241"/>
      <c r="H1132" s="244">
        <v>1.5600000000000001</v>
      </c>
      <c r="I1132" s="245"/>
      <c r="J1132" s="241"/>
      <c r="K1132" s="241"/>
      <c r="L1132" s="246"/>
      <c r="M1132" s="247"/>
      <c r="N1132" s="248"/>
      <c r="O1132" s="248"/>
      <c r="P1132" s="248"/>
      <c r="Q1132" s="248"/>
      <c r="R1132" s="248"/>
      <c r="S1132" s="248"/>
      <c r="T1132" s="249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0" t="s">
        <v>221</v>
      </c>
      <c r="AU1132" s="250" t="s">
        <v>93</v>
      </c>
      <c r="AV1132" s="14" t="s">
        <v>88</v>
      </c>
      <c r="AW1132" s="14" t="s">
        <v>39</v>
      </c>
      <c r="AX1132" s="14" t="s">
        <v>78</v>
      </c>
      <c r="AY1132" s="250" t="s">
        <v>210</v>
      </c>
    </row>
    <row r="1133" s="14" customFormat="1">
      <c r="A1133" s="14"/>
      <c r="B1133" s="240"/>
      <c r="C1133" s="241"/>
      <c r="D1133" s="231" t="s">
        <v>221</v>
      </c>
      <c r="E1133" s="242" t="s">
        <v>32</v>
      </c>
      <c r="F1133" s="243" t="s">
        <v>1134</v>
      </c>
      <c r="G1133" s="241"/>
      <c r="H1133" s="244">
        <v>-3.0800000000000001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0" t="s">
        <v>221</v>
      </c>
      <c r="AU1133" s="250" t="s">
        <v>93</v>
      </c>
      <c r="AV1133" s="14" t="s">
        <v>88</v>
      </c>
      <c r="AW1133" s="14" t="s">
        <v>39</v>
      </c>
      <c r="AX1133" s="14" t="s">
        <v>78</v>
      </c>
      <c r="AY1133" s="250" t="s">
        <v>210</v>
      </c>
    </row>
    <row r="1134" s="13" customFormat="1">
      <c r="A1134" s="13"/>
      <c r="B1134" s="229"/>
      <c r="C1134" s="230"/>
      <c r="D1134" s="231" t="s">
        <v>221</v>
      </c>
      <c r="E1134" s="232" t="s">
        <v>32</v>
      </c>
      <c r="F1134" s="233" t="s">
        <v>1093</v>
      </c>
      <c r="G1134" s="230"/>
      <c r="H1134" s="232" t="s">
        <v>32</v>
      </c>
      <c r="I1134" s="234"/>
      <c r="J1134" s="230"/>
      <c r="K1134" s="230"/>
      <c r="L1134" s="235"/>
      <c r="M1134" s="236"/>
      <c r="N1134" s="237"/>
      <c r="O1134" s="237"/>
      <c r="P1134" s="237"/>
      <c r="Q1134" s="237"/>
      <c r="R1134" s="237"/>
      <c r="S1134" s="237"/>
      <c r="T1134" s="238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9" t="s">
        <v>221</v>
      </c>
      <c r="AU1134" s="239" t="s">
        <v>93</v>
      </c>
      <c r="AV1134" s="13" t="s">
        <v>86</v>
      </c>
      <c r="AW1134" s="13" t="s">
        <v>39</v>
      </c>
      <c r="AX1134" s="13" t="s">
        <v>78</v>
      </c>
      <c r="AY1134" s="239" t="s">
        <v>210</v>
      </c>
    </row>
    <row r="1135" s="14" customFormat="1">
      <c r="A1135" s="14"/>
      <c r="B1135" s="240"/>
      <c r="C1135" s="241"/>
      <c r="D1135" s="231" t="s">
        <v>221</v>
      </c>
      <c r="E1135" s="242" t="s">
        <v>32</v>
      </c>
      <c r="F1135" s="243" t="s">
        <v>1135</v>
      </c>
      <c r="G1135" s="241"/>
      <c r="H1135" s="244">
        <v>12.132999999999999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0" t="s">
        <v>221</v>
      </c>
      <c r="AU1135" s="250" t="s">
        <v>93</v>
      </c>
      <c r="AV1135" s="14" t="s">
        <v>88</v>
      </c>
      <c r="AW1135" s="14" t="s">
        <v>39</v>
      </c>
      <c r="AX1135" s="14" t="s">
        <v>78</v>
      </c>
      <c r="AY1135" s="250" t="s">
        <v>210</v>
      </c>
    </row>
    <row r="1136" s="14" customFormat="1">
      <c r="A1136" s="14"/>
      <c r="B1136" s="240"/>
      <c r="C1136" s="241"/>
      <c r="D1136" s="231" t="s">
        <v>221</v>
      </c>
      <c r="E1136" s="242" t="s">
        <v>32</v>
      </c>
      <c r="F1136" s="243" t="s">
        <v>1136</v>
      </c>
      <c r="G1136" s="241"/>
      <c r="H1136" s="244">
        <v>6.7199999999999998</v>
      </c>
      <c r="I1136" s="245"/>
      <c r="J1136" s="241"/>
      <c r="K1136" s="241"/>
      <c r="L1136" s="246"/>
      <c r="M1136" s="247"/>
      <c r="N1136" s="248"/>
      <c r="O1136" s="248"/>
      <c r="P1136" s="248"/>
      <c r="Q1136" s="248"/>
      <c r="R1136" s="248"/>
      <c r="S1136" s="248"/>
      <c r="T1136" s="24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0" t="s">
        <v>221</v>
      </c>
      <c r="AU1136" s="250" t="s">
        <v>93</v>
      </c>
      <c r="AV1136" s="14" t="s">
        <v>88</v>
      </c>
      <c r="AW1136" s="14" t="s">
        <v>39</v>
      </c>
      <c r="AX1136" s="14" t="s">
        <v>78</v>
      </c>
      <c r="AY1136" s="250" t="s">
        <v>210</v>
      </c>
    </row>
    <row r="1137" s="14" customFormat="1">
      <c r="A1137" s="14"/>
      <c r="B1137" s="240"/>
      <c r="C1137" s="241"/>
      <c r="D1137" s="231" t="s">
        <v>221</v>
      </c>
      <c r="E1137" s="242" t="s">
        <v>32</v>
      </c>
      <c r="F1137" s="243" t="s">
        <v>1137</v>
      </c>
      <c r="G1137" s="241"/>
      <c r="H1137" s="244">
        <v>8.2279999999999998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0" t="s">
        <v>221</v>
      </c>
      <c r="AU1137" s="250" t="s">
        <v>93</v>
      </c>
      <c r="AV1137" s="14" t="s">
        <v>88</v>
      </c>
      <c r="AW1137" s="14" t="s">
        <v>39</v>
      </c>
      <c r="AX1137" s="14" t="s">
        <v>78</v>
      </c>
      <c r="AY1137" s="250" t="s">
        <v>210</v>
      </c>
    </row>
    <row r="1138" s="14" customFormat="1">
      <c r="A1138" s="14"/>
      <c r="B1138" s="240"/>
      <c r="C1138" s="241"/>
      <c r="D1138" s="231" t="s">
        <v>221</v>
      </c>
      <c r="E1138" s="242" t="s">
        <v>32</v>
      </c>
      <c r="F1138" s="243" t="s">
        <v>1138</v>
      </c>
      <c r="G1138" s="241"/>
      <c r="H1138" s="244">
        <v>7.4800000000000004</v>
      </c>
      <c r="I1138" s="245"/>
      <c r="J1138" s="241"/>
      <c r="K1138" s="241"/>
      <c r="L1138" s="246"/>
      <c r="M1138" s="247"/>
      <c r="N1138" s="248"/>
      <c r="O1138" s="248"/>
      <c r="P1138" s="248"/>
      <c r="Q1138" s="248"/>
      <c r="R1138" s="248"/>
      <c r="S1138" s="248"/>
      <c r="T1138" s="249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0" t="s">
        <v>221</v>
      </c>
      <c r="AU1138" s="250" t="s">
        <v>93</v>
      </c>
      <c r="AV1138" s="14" t="s">
        <v>88</v>
      </c>
      <c r="AW1138" s="14" t="s">
        <v>39</v>
      </c>
      <c r="AX1138" s="14" t="s">
        <v>78</v>
      </c>
      <c r="AY1138" s="250" t="s">
        <v>210</v>
      </c>
    </row>
    <row r="1139" s="15" customFormat="1">
      <c r="A1139" s="15"/>
      <c r="B1139" s="251"/>
      <c r="C1139" s="252"/>
      <c r="D1139" s="231" t="s">
        <v>221</v>
      </c>
      <c r="E1139" s="253" t="s">
        <v>142</v>
      </c>
      <c r="F1139" s="254" t="s">
        <v>224</v>
      </c>
      <c r="G1139" s="252"/>
      <c r="H1139" s="255">
        <v>304.42400000000004</v>
      </c>
      <c r="I1139" s="256"/>
      <c r="J1139" s="252"/>
      <c r="K1139" s="252"/>
      <c r="L1139" s="257"/>
      <c r="M1139" s="258"/>
      <c r="N1139" s="259"/>
      <c r="O1139" s="259"/>
      <c r="P1139" s="259"/>
      <c r="Q1139" s="259"/>
      <c r="R1139" s="259"/>
      <c r="S1139" s="259"/>
      <c r="T1139" s="260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1" t="s">
        <v>221</v>
      </c>
      <c r="AU1139" s="261" t="s">
        <v>93</v>
      </c>
      <c r="AV1139" s="15" t="s">
        <v>96</v>
      </c>
      <c r="AW1139" s="15" t="s">
        <v>39</v>
      </c>
      <c r="AX1139" s="15" t="s">
        <v>86</v>
      </c>
      <c r="AY1139" s="261" t="s">
        <v>210</v>
      </c>
    </row>
    <row r="1140" s="17" customFormat="1" ht="20.88" customHeight="1">
      <c r="A1140" s="17"/>
      <c r="B1140" s="284"/>
      <c r="C1140" s="285"/>
      <c r="D1140" s="286" t="s">
        <v>77</v>
      </c>
      <c r="E1140" s="286" t="s">
        <v>800</v>
      </c>
      <c r="F1140" s="286" t="s">
        <v>1139</v>
      </c>
      <c r="G1140" s="285"/>
      <c r="H1140" s="285"/>
      <c r="I1140" s="287"/>
      <c r="J1140" s="288">
        <f>BK1140</f>
        <v>0</v>
      </c>
      <c r="K1140" s="285"/>
      <c r="L1140" s="289"/>
      <c r="M1140" s="290"/>
      <c r="N1140" s="291"/>
      <c r="O1140" s="291"/>
      <c r="P1140" s="292">
        <f>SUM(P1141:P1158)</f>
        <v>0</v>
      </c>
      <c r="Q1140" s="291"/>
      <c r="R1140" s="292">
        <f>SUM(R1141:R1158)</f>
        <v>45.537011499999991</v>
      </c>
      <c r="S1140" s="291"/>
      <c r="T1140" s="293">
        <f>SUM(T1141:T1158)</f>
        <v>0</v>
      </c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R1140" s="294" t="s">
        <v>86</v>
      </c>
      <c r="AT1140" s="295" t="s">
        <v>77</v>
      </c>
      <c r="AU1140" s="295" t="s">
        <v>93</v>
      </c>
      <c r="AY1140" s="294" t="s">
        <v>210</v>
      </c>
      <c r="BK1140" s="296">
        <f>SUM(BK1141:BK1158)</f>
        <v>0</v>
      </c>
    </row>
    <row r="1141" s="2" customFormat="1" ht="21.75" customHeight="1">
      <c r="A1141" s="42"/>
      <c r="B1141" s="43"/>
      <c r="C1141" s="211" t="s">
        <v>1140</v>
      </c>
      <c r="D1141" s="211" t="s">
        <v>213</v>
      </c>
      <c r="E1141" s="212" t="s">
        <v>1141</v>
      </c>
      <c r="F1141" s="213" t="s">
        <v>1142</v>
      </c>
      <c r="G1141" s="214" t="s">
        <v>216</v>
      </c>
      <c r="H1141" s="215">
        <v>13.199999999999999</v>
      </c>
      <c r="I1141" s="216"/>
      <c r="J1141" s="217">
        <f>ROUND(I1141*H1141,2)</f>
        <v>0</v>
      </c>
      <c r="K1141" s="213" t="s">
        <v>952</v>
      </c>
      <c r="L1141" s="48"/>
      <c r="M1141" s="218" t="s">
        <v>32</v>
      </c>
      <c r="N1141" s="219" t="s">
        <v>49</v>
      </c>
      <c r="O1141" s="88"/>
      <c r="P1141" s="220">
        <f>O1141*H1141</f>
        <v>0</v>
      </c>
      <c r="Q1141" s="220">
        <v>2.5018699999999998</v>
      </c>
      <c r="R1141" s="220">
        <f>Q1141*H1141</f>
        <v>33.024683999999993</v>
      </c>
      <c r="S1141" s="220">
        <v>0</v>
      </c>
      <c r="T1141" s="221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22" t="s">
        <v>96</v>
      </c>
      <c r="AT1141" s="222" t="s">
        <v>213</v>
      </c>
      <c r="AU1141" s="222" t="s">
        <v>96</v>
      </c>
      <c r="AY1141" s="20" t="s">
        <v>210</v>
      </c>
      <c r="BE1141" s="223">
        <f>IF(N1141="základní",J1141,0)</f>
        <v>0</v>
      </c>
      <c r="BF1141" s="223">
        <f>IF(N1141="snížená",J1141,0)</f>
        <v>0</v>
      </c>
      <c r="BG1141" s="223">
        <f>IF(N1141="zákl. přenesená",J1141,0)</f>
        <v>0</v>
      </c>
      <c r="BH1141" s="223">
        <f>IF(N1141="sníž. přenesená",J1141,0)</f>
        <v>0</v>
      </c>
      <c r="BI1141" s="223">
        <f>IF(N1141="nulová",J1141,0)</f>
        <v>0</v>
      </c>
      <c r="BJ1141" s="20" t="s">
        <v>86</v>
      </c>
      <c r="BK1141" s="223">
        <f>ROUND(I1141*H1141,2)</f>
        <v>0</v>
      </c>
      <c r="BL1141" s="20" t="s">
        <v>96</v>
      </c>
      <c r="BM1141" s="222" t="s">
        <v>1143</v>
      </c>
    </row>
    <row r="1142" s="13" customFormat="1">
      <c r="A1142" s="13"/>
      <c r="B1142" s="229"/>
      <c r="C1142" s="230"/>
      <c r="D1142" s="231" t="s">
        <v>221</v>
      </c>
      <c r="E1142" s="232" t="s">
        <v>32</v>
      </c>
      <c r="F1142" s="233" t="s">
        <v>1144</v>
      </c>
      <c r="G1142" s="230"/>
      <c r="H1142" s="232" t="s">
        <v>32</v>
      </c>
      <c r="I1142" s="234"/>
      <c r="J1142" s="230"/>
      <c r="K1142" s="230"/>
      <c r="L1142" s="235"/>
      <c r="M1142" s="236"/>
      <c r="N1142" s="237"/>
      <c r="O1142" s="237"/>
      <c r="P1142" s="237"/>
      <c r="Q1142" s="237"/>
      <c r="R1142" s="237"/>
      <c r="S1142" s="237"/>
      <c r="T1142" s="23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9" t="s">
        <v>221</v>
      </c>
      <c r="AU1142" s="239" t="s">
        <v>96</v>
      </c>
      <c r="AV1142" s="13" t="s">
        <v>86</v>
      </c>
      <c r="AW1142" s="13" t="s">
        <v>39</v>
      </c>
      <c r="AX1142" s="13" t="s">
        <v>78</v>
      </c>
      <c r="AY1142" s="239" t="s">
        <v>210</v>
      </c>
    </row>
    <row r="1143" s="14" customFormat="1">
      <c r="A1143" s="14"/>
      <c r="B1143" s="240"/>
      <c r="C1143" s="241"/>
      <c r="D1143" s="231" t="s">
        <v>221</v>
      </c>
      <c r="E1143" s="242" t="s">
        <v>32</v>
      </c>
      <c r="F1143" s="243" t="s">
        <v>1145</v>
      </c>
      <c r="G1143" s="241"/>
      <c r="H1143" s="244">
        <v>13.199999999999999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0" t="s">
        <v>221</v>
      </c>
      <c r="AU1143" s="250" t="s">
        <v>96</v>
      </c>
      <c r="AV1143" s="14" t="s">
        <v>88</v>
      </c>
      <c r="AW1143" s="14" t="s">
        <v>39</v>
      </c>
      <c r="AX1143" s="14" t="s">
        <v>78</v>
      </c>
      <c r="AY1143" s="250" t="s">
        <v>210</v>
      </c>
    </row>
    <row r="1144" s="15" customFormat="1">
      <c r="A1144" s="15"/>
      <c r="B1144" s="251"/>
      <c r="C1144" s="252"/>
      <c r="D1144" s="231" t="s">
        <v>221</v>
      </c>
      <c r="E1144" s="253" t="s">
        <v>32</v>
      </c>
      <c r="F1144" s="254" t="s">
        <v>224</v>
      </c>
      <c r="G1144" s="252"/>
      <c r="H1144" s="255">
        <v>13.199999999999999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1" t="s">
        <v>221</v>
      </c>
      <c r="AU1144" s="261" t="s">
        <v>96</v>
      </c>
      <c r="AV1144" s="15" t="s">
        <v>96</v>
      </c>
      <c r="AW1144" s="15" t="s">
        <v>39</v>
      </c>
      <c r="AX1144" s="15" t="s">
        <v>86</v>
      </c>
      <c r="AY1144" s="261" t="s">
        <v>210</v>
      </c>
    </row>
    <row r="1145" s="2" customFormat="1" ht="21.75" customHeight="1">
      <c r="A1145" s="42"/>
      <c r="B1145" s="43"/>
      <c r="C1145" s="211" t="s">
        <v>1146</v>
      </c>
      <c r="D1145" s="211" t="s">
        <v>213</v>
      </c>
      <c r="E1145" s="212" t="s">
        <v>1147</v>
      </c>
      <c r="F1145" s="213" t="s">
        <v>1148</v>
      </c>
      <c r="G1145" s="214" t="s">
        <v>216</v>
      </c>
      <c r="H1145" s="215">
        <v>13.199999999999999</v>
      </c>
      <c r="I1145" s="216"/>
      <c r="J1145" s="217">
        <f>ROUND(I1145*H1145,2)</f>
        <v>0</v>
      </c>
      <c r="K1145" s="213" t="s">
        <v>952</v>
      </c>
      <c r="L1145" s="48"/>
      <c r="M1145" s="218" t="s">
        <v>32</v>
      </c>
      <c r="N1145" s="219" t="s">
        <v>49</v>
      </c>
      <c r="O1145" s="88"/>
      <c r="P1145" s="220">
        <f>O1145*H1145</f>
        <v>0</v>
      </c>
      <c r="Q1145" s="220">
        <v>0</v>
      </c>
      <c r="R1145" s="220">
        <f>Q1145*H1145</f>
        <v>0</v>
      </c>
      <c r="S1145" s="220">
        <v>0</v>
      </c>
      <c r="T1145" s="221">
        <f>S1145*H1145</f>
        <v>0</v>
      </c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R1145" s="222" t="s">
        <v>96</v>
      </c>
      <c r="AT1145" s="222" t="s">
        <v>213</v>
      </c>
      <c r="AU1145" s="222" t="s">
        <v>96</v>
      </c>
      <c r="AY1145" s="20" t="s">
        <v>210</v>
      </c>
      <c r="BE1145" s="223">
        <f>IF(N1145="základní",J1145,0)</f>
        <v>0</v>
      </c>
      <c r="BF1145" s="223">
        <f>IF(N1145="snížená",J1145,0)</f>
        <v>0</v>
      </c>
      <c r="BG1145" s="223">
        <f>IF(N1145="zákl. přenesená",J1145,0)</f>
        <v>0</v>
      </c>
      <c r="BH1145" s="223">
        <f>IF(N1145="sníž. přenesená",J1145,0)</f>
        <v>0</v>
      </c>
      <c r="BI1145" s="223">
        <f>IF(N1145="nulová",J1145,0)</f>
        <v>0</v>
      </c>
      <c r="BJ1145" s="20" t="s">
        <v>86</v>
      </c>
      <c r="BK1145" s="223">
        <f>ROUND(I1145*H1145,2)</f>
        <v>0</v>
      </c>
      <c r="BL1145" s="20" t="s">
        <v>96</v>
      </c>
      <c r="BM1145" s="222" t="s">
        <v>1149</v>
      </c>
    </row>
    <row r="1146" s="2" customFormat="1">
      <c r="A1146" s="42"/>
      <c r="B1146" s="43"/>
      <c r="C1146" s="44"/>
      <c r="D1146" s="231" t="s">
        <v>1073</v>
      </c>
      <c r="E1146" s="44"/>
      <c r="F1146" s="283" t="s">
        <v>1150</v>
      </c>
      <c r="G1146" s="44"/>
      <c r="H1146" s="44"/>
      <c r="I1146" s="226"/>
      <c r="J1146" s="44"/>
      <c r="K1146" s="44"/>
      <c r="L1146" s="48"/>
      <c r="M1146" s="227"/>
      <c r="N1146" s="228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T1146" s="20" t="s">
        <v>1073</v>
      </c>
      <c r="AU1146" s="20" t="s">
        <v>96</v>
      </c>
    </row>
    <row r="1147" s="2" customFormat="1" ht="16.5" customHeight="1">
      <c r="A1147" s="42"/>
      <c r="B1147" s="43"/>
      <c r="C1147" s="211" t="s">
        <v>1151</v>
      </c>
      <c r="D1147" s="211" t="s">
        <v>213</v>
      </c>
      <c r="E1147" s="212" t="s">
        <v>1152</v>
      </c>
      <c r="F1147" s="213" t="s">
        <v>1153</v>
      </c>
      <c r="G1147" s="214" t="s">
        <v>407</v>
      </c>
      <c r="H1147" s="215">
        <v>1.25</v>
      </c>
      <c r="I1147" s="216"/>
      <c r="J1147" s="217">
        <f>ROUND(I1147*H1147,2)</f>
        <v>0</v>
      </c>
      <c r="K1147" s="213" t="s">
        <v>952</v>
      </c>
      <c r="L1147" s="48"/>
      <c r="M1147" s="218" t="s">
        <v>32</v>
      </c>
      <c r="N1147" s="219" t="s">
        <v>49</v>
      </c>
      <c r="O1147" s="88"/>
      <c r="P1147" s="220">
        <f>O1147*H1147</f>
        <v>0</v>
      </c>
      <c r="Q1147" s="220">
        <v>1.06277</v>
      </c>
      <c r="R1147" s="220">
        <f>Q1147*H1147</f>
        <v>1.3284625000000001</v>
      </c>
      <c r="S1147" s="220">
        <v>0</v>
      </c>
      <c r="T1147" s="221">
        <f>S1147*H1147</f>
        <v>0</v>
      </c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R1147" s="222" t="s">
        <v>96</v>
      </c>
      <c r="AT1147" s="222" t="s">
        <v>213</v>
      </c>
      <c r="AU1147" s="222" t="s">
        <v>96</v>
      </c>
      <c r="AY1147" s="20" t="s">
        <v>210</v>
      </c>
      <c r="BE1147" s="223">
        <f>IF(N1147="základní",J1147,0)</f>
        <v>0</v>
      </c>
      <c r="BF1147" s="223">
        <f>IF(N1147="snížená",J1147,0)</f>
        <v>0</v>
      </c>
      <c r="BG1147" s="223">
        <f>IF(N1147="zákl. přenesená",J1147,0)</f>
        <v>0</v>
      </c>
      <c r="BH1147" s="223">
        <f>IF(N1147="sníž. přenesená",J1147,0)</f>
        <v>0</v>
      </c>
      <c r="BI1147" s="223">
        <f>IF(N1147="nulová",J1147,0)</f>
        <v>0</v>
      </c>
      <c r="BJ1147" s="20" t="s">
        <v>86</v>
      </c>
      <c r="BK1147" s="223">
        <f>ROUND(I1147*H1147,2)</f>
        <v>0</v>
      </c>
      <c r="BL1147" s="20" t="s">
        <v>96</v>
      </c>
      <c r="BM1147" s="222" t="s">
        <v>1154</v>
      </c>
    </row>
    <row r="1148" s="13" customFormat="1">
      <c r="A1148" s="13"/>
      <c r="B1148" s="229"/>
      <c r="C1148" s="230"/>
      <c r="D1148" s="231" t="s">
        <v>221</v>
      </c>
      <c r="E1148" s="232" t="s">
        <v>32</v>
      </c>
      <c r="F1148" s="233" t="s">
        <v>1155</v>
      </c>
      <c r="G1148" s="230"/>
      <c r="H1148" s="232" t="s">
        <v>32</v>
      </c>
      <c r="I1148" s="234"/>
      <c r="J1148" s="230"/>
      <c r="K1148" s="230"/>
      <c r="L1148" s="235"/>
      <c r="M1148" s="236"/>
      <c r="N1148" s="237"/>
      <c r="O1148" s="237"/>
      <c r="P1148" s="237"/>
      <c r="Q1148" s="237"/>
      <c r="R1148" s="237"/>
      <c r="S1148" s="237"/>
      <c r="T1148" s="238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9" t="s">
        <v>221</v>
      </c>
      <c r="AU1148" s="239" t="s">
        <v>96</v>
      </c>
      <c r="AV1148" s="13" t="s">
        <v>86</v>
      </c>
      <c r="AW1148" s="13" t="s">
        <v>39</v>
      </c>
      <c r="AX1148" s="13" t="s">
        <v>78</v>
      </c>
      <c r="AY1148" s="239" t="s">
        <v>210</v>
      </c>
    </row>
    <row r="1149" s="14" customFormat="1">
      <c r="A1149" s="14"/>
      <c r="B1149" s="240"/>
      <c r="C1149" s="241"/>
      <c r="D1149" s="231" t="s">
        <v>221</v>
      </c>
      <c r="E1149" s="242" t="s">
        <v>32</v>
      </c>
      <c r="F1149" s="243" t="s">
        <v>1156</v>
      </c>
      <c r="G1149" s="241"/>
      <c r="H1149" s="244">
        <v>1.25</v>
      </c>
      <c r="I1149" s="245"/>
      <c r="J1149" s="241"/>
      <c r="K1149" s="241"/>
      <c r="L1149" s="246"/>
      <c r="M1149" s="247"/>
      <c r="N1149" s="248"/>
      <c r="O1149" s="248"/>
      <c r="P1149" s="248"/>
      <c r="Q1149" s="248"/>
      <c r="R1149" s="248"/>
      <c r="S1149" s="248"/>
      <c r="T1149" s="249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0" t="s">
        <v>221</v>
      </c>
      <c r="AU1149" s="250" t="s">
        <v>96</v>
      </c>
      <c r="AV1149" s="14" t="s">
        <v>88</v>
      </c>
      <c r="AW1149" s="14" t="s">
        <v>39</v>
      </c>
      <c r="AX1149" s="14" t="s">
        <v>78</v>
      </c>
      <c r="AY1149" s="250" t="s">
        <v>210</v>
      </c>
    </row>
    <row r="1150" s="15" customFormat="1">
      <c r="A1150" s="15"/>
      <c r="B1150" s="251"/>
      <c r="C1150" s="252"/>
      <c r="D1150" s="231" t="s">
        <v>221</v>
      </c>
      <c r="E1150" s="253" t="s">
        <v>32</v>
      </c>
      <c r="F1150" s="254" t="s">
        <v>224</v>
      </c>
      <c r="G1150" s="252"/>
      <c r="H1150" s="255">
        <v>1.25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1" t="s">
        <v>221</v>
      </c>
      <c r="AU1150" s="261" t="s">
        <v>96</v>
      </c>
      <c r="AV1150" s="15" t="s">
        <v>96</v>
      </c>
      <c r="AW1150" s="15" t="s">
        <v>39</v>
      </c>
      <c r="AX1150" s="15" t="s">
        <v>86</v>
      </c>
      <c r="AY1150" s="261" t="s">
        <v>210</v>
      </c>
    </row>
    <row r="1151" s="2" customFormat="1" ht="21.75" customHeight="1">
      <c r="A1151" s="42"/>
      <c r="B1151" s="43"/>
      <c r="C1151" s="211" t="s">
        <v>1157</v>
      </c>
      <c r="D1151" s="211" t="s">
        <v>213</v>
      </c>
      <c r="E1151" s="212" t="s">
        <v>1158</v>
      </c>
      <c r="F1151" s="213" t="s">
        <v>1159</v>
      </c>
      <c r="G1151" s="214" t="s">
        <v>112</v>
      </c>
      <c r="H1151" s="215">
        <v>106.51300000000001</v>
      </c>
      <c r="I1151" s="216"/>
      <c r="J1151" s="217">
        <f>ROUND(I1151*H1151,2)</f>
        <v>0</v>
      </c>
      <c r="K1151" s="213" t="s">
        <v>952</v>
      </c>
      <c r="L1151" s="48"/>
      <c r="M1151" s="218" t="s">
        <v>32</v>
      </c>
      <c r="N1151" s="219" t="s">
        <v>49</v>
      </c>
      <c r="O1151" s="88"/>
      <c r="P1151" s="220">
        <f>O1151*H1151</f>
        <v>0</v>
      </c>
      <c r="Q1151" s="220">
        <v>0.105</v>
      </c>
      <c r="R1151" s="220">
        <f>Q1151*H1151</f>
        <v>11.183865000000001</v>
      </c>
      <c r="S1151" s="220">
        <v>0</v>
      </c>
      <c r="T1151" s="221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22" t="s">
        <v>96</v>
      </c>
      <c r="AT1151" s="222" t="s">
        <v>213</v>
      </c>
      <c r="AU1151" s="222" t="s">
        <v>96</v>
      </c>
      <c r="AY1151" s="20" t="s">
        <v>210</v>
      </c>
      <c r="BE1151" s="223">
        <f>IF(N1151="základní",J1151,0)</f>
        <v>0</v>
      </c>
      <c r="BF1151" s="223">
        <f>IF(N1151="snížená",J1151,0)</f>
        <v>0</v>
      </c>
      <c r="BG1151" s="223">
        <f>IF(N1151="zákl. přenesená",J1151,0)</f>
        <v>0</v>
      </c>
      <c r="BH1151" s="223">
        <f>IF(N1151="sníž. přenesená",J1151,0)</f>
        <v>0</v>
      </c>
      <c r="BI1151" s="223">
        <f>IF(N1151="nulová",J1151,0)</f>
        <v>0</v>
      </c>
      <c r="BJ1151" s="20" t="s">
        <v>86</v>
      </c>
      <c r="BK1151" s="223">
        <f>ROUND(I1151*H1151,2)</f>
        <v>0</v>
      </c>
      <c r="BL1151" s="20" t="s">
        <v>96</v>
      </c>
      <c r="BM1151" s="222" t="s">
        <v>1160</v>
      </c>
    </row>
    <row r="1152" s="13" customFormat="1">
      <c r="A1152" s="13"/>
      <c r="B1152" s="229"/>
      <c r="C1152" s="230"/>
      <c r="D1152" s="231" t="s">
        <v>221</v>
      </c>
      <c r="E1152" s="232" t="s">
        <v>32</v>
      </c>
      <c r="F1152" s="233" t="s">
        <v>1161</v>
      </c>
      <c r="G1152" s="230"/>
      <c r="H1152" s="232" t="s">
        <v>32</v>
      </c>
      <c r="I1152" s="234"/>
      <c r="J1152" s="230"/>
      <c r="K1152" s="230"/>
      <c r="L1152" s="235"/>
      <c r="M1152" s="236"/>
      <c r="N1152" s="237"/>
      <c r="O1152" s="237"/>
      <c r="P1152" s="237"/>
      <c r="Q1152" s="237"/>
      <c r="R1152" s="237"/>
      <c r="S1152" s="237"/>
      <c r="T1152" s="23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9" t="s">
        <v>221</v>
      </c>
      <c r="AU1152" s="239" t="s">
        <v>96</v>
      </c>
      <c r="AV1152" s="13" t="s">
        <v>86</v>
      </c>
      <c r="AW1152" s="13" t="s">
        <v>39</v>
      </c>
      <c r="AX1152" s="13" t="s">
        <v>78</v>
      </c>
      <c r="AY1152" s="239" t="s">
        <v>210</v>
      </c>
    </row>
    <row r="1153" s="14" customFormat="1">
      <c r="A1153" s="14"/>
      <c r="B1153" s="240"/>
      <c r="C1153" s="241"/>
      <c r="D1153" s="231" t="s">
        <v>221</v>
      </c>
      <c r="E1153" s="242" t="s">
        <v>32</v>
      </c>
      <c r="F1153" s="243" t="s">
        <v>1162</v>
      </c>
      <c r="G1153" s="241"/>
      <c r="H1153" s="244">
        <v>9.5129999999999999</v>
      </c>
      <c r="I1153" s="245"/>
      <c r="J1153" s="241"/>
      <c r="K1153" s="241"/>
      <c r="L1153" s="246"/>
      <c r="M1153" s="247"/>
      <c r="N1153" s="248"/>
      <c r="O1153" s="248"/>
      <c r="P1153" s="248"/>
      <c r="Q1153" s="248"/>
      <c r="R1153" s="248"/>
      <c r="S1153" s="248"/>
      <c r="T1153" s="249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0" t="s">
        <v>221</v>
      </c>
      <c r="AU1153" s="250" t="s">
        <v>96</v>
      </c>
      <c r="AV1153" s="14" t="s">
        <v>88</v>
      </c>
      <c r="AW1153" s="14" t="s">
        <v>39</v>
      </c>
      <c r="AX1153" s="14" t="s">
        <v>78</v>
      </c>
      <c r="AY1153" s="250" t="s">
        <v>210</v>
      </c>
    </row>
    <row r="1154" s="14" customFormat="1">
      <c r="A1154" s="14"/>
      <c r="B1154" s="240"/>
      <c r="C1154" s="241"/>
      <c r="D1154" s="231" t="s">
        <v>221</v>
      </c>
      <c r="E1154" s="242" t="s">
        <v>32</v>
      </c>
      <c r="F1154" s="243" t="s">
        <v>1163</v>
      </c>
      <c r="G1154" s="241"/>
      <c r="H1154" s="244">
        <v>97</v>
      </c>
      <c r="I1154" s="245"/>
      <c r="J1154" s="241"/>
      <c r="K1154" s="241"/>
      <c r="L1154" s="246"/>
      <c r="M1154" s="247"/>
      <c r="N1154" s="248"/>
      <c r="O1154" s="248"/>
      <c r="P1154" s="248"/>
      <c r="Q1154" s="248"/>
      <c r="R1154" s="248"/>
      <c r="S1154" s="248"/>
      <c r="T1154" s="249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0" t="s">
        <v>221</v>
      </c>
      <c r="AU1154" s="250" t="s">
        <v>96</v>
      </c>
      <c r="AV1154" s="14" t="s">
        <v>88</v>
      </c>
      <c r="AW1154" s="14" t="s">
        <v>39</v>
      </c>
      <c r="AX1154" s="14" t="s">
        <v>78</v>
      </c>
      <c r="AY1154" s="250" t="s">
        <v>210</v>
      </c>
    </row>
    <row r="1155" s="15" customFormat="1">
      <c r="A1155" s="15"/>
      <c r="B1155" s="251"/>
      <c r="C1155" s="252"/>
      <c r="D1155" s="231" t="s">
        <v>221</v>
      </c>
      <c r="E1155" s="253" t="s">
        <v>32</v>
      </c>
      <c r="F1155" s="254" t="s">
        <v>224</v>
      </c>
      <c r="G1155" s="252"/>
      <c r="H1155" s="255">
        <v>106.51300000000001</v>
      </c>
      <c r="I1155" s="256"/>
      <c r="J1155" s="252"/>
      <c r="K1155" s="252"/>
      <c r="L1155" s="257"/>
      <c r="M1155" s="258"/>
      <c r="N1155" s="259"/>
      <c r="O1155" s="259"/>
      <c r="P1155" s="259"/>
      <c r="Q1155" s="259"/>
      <c r="R1155" s="259"/>
      <c r="S1155" s="259"/>
      <c r="T1155" s="260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1" t="s">
        <v>221</v>
      </c>
      <c r="AU1155" s="261" t="s">
        <v>96</v>
      </c>
      <c r="AV1155" s="15" t="s">
        <v>96</v>
      </c>
      <c r="AW1155" s="15" t="s">
        <v>39</v>
      </c>
      <c r="AX1155" s="15" t="s">
        <v>86</v>
      </c>
      <c r="AY1155" s="261" t="s">
        <v>210</v>
      </c>
    </row>
    <row r="1156" s="2" customFormat="1" ht="16.5" customHeight="1">
      <c r="A1156" s="42"/>
      <c r="B1156" s="43"/>
      <c r="C1156" s="211" t="s">
        <v>1164</v>
      </c>
      <c r="D1156" s="211" t="s">
        <v>213</v>
      </c>
      <c r="E1156" s="212" t="s">
        <v>1165</v>
      </c>
      <c r="F1156" s="213" t="s">
        <v>1166</v>
      </c>
      <c r="G1156" s="214" t="s">
        <v>112</v>
      </c>
      <c r="H1156" s="215">
        <v>38.829999999999998</v>
      </c>
      <c r="I1156" s="216"/>
      <c r="J1156" s="217">
        <f>ROUND(I1156*H1156,2)</f>
        <v>0</v>
      </c>
      <c r="K1156" s="213" t="s">
        <v>1167</v>
      </c>
      <c r="L1156" s="48"/>
      <c r="M1156" s="218" t="s">
        <v>32</v>
      </c>
      <c r="N1156" s="219" t="s">
        <v>49</v>
      </c>
      <c r="O1156" s="88"/>
      <c r="P1156" s="220">
        <f>O1156*H1156</f>
        <v>0</v>
      </c>
      <c r="Q1156" s="220">
        <v>0</v>
      </c>
      <c r="R1156" s="220">
        <f>Q1156*H1156</f>
        <v>0</v>
      </c>
      <c r="S1156" s="220">
        <v>0</v>
      </c>
      <c r="T1156" s="221">
        <f>S1156*H1156</f>
        <v>0</v>
      </c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R1156" s="222" t="s">
        <v>96</v>
      </c>
      <c r="AT1156" s="222" t="s">
        <v>213</v>
      </c>
      <c r="AU1156" s="222" t="s">
        <v>96</v>
      </c>
      <c r="AY1156" s="20" t="s">
        <v>210</v>
      </c>
      <c r="BE1156" s="223">
        <f>IF(N1156="základní",J1156,0)</f>
        <v>0</v>
      </c>
      <c r="BF1156" s="223">
        <f>IF(N1156="snížená",J1156,0)</f>
        <v>0</v>
      </c>
      <c r="BG1156" s="223">
        <f>IF(N1156="zákl. přenesená",J1156,0)</f>
        <v>0</v>
      </c>
      <c r="BH1156" s="223">
        <f>IF(N1156="sníž. přenesená",J1156,0)</f>
        <v>0</v>
      </c>
      <c r="BI1156" s="223">
        <f>IF(N1156="nulová",J1156,0)</f>
        <v>0</v>
      </c>
      <c r="BJ1156" s="20" t="s">
        <v>86</v>
      </c>
      <c r="BK1156" s="223">
        <f>ROUND(I1156*H1156,2)</f>
        <v>0</v>
      </c>
      <c r="BL1156" s="20" t="s">
        <v>96</v>
      </c>
      <c r="BM1156" s="222" t="s">
        <v>1168</v>
      </c>
    </row>
    <row r="1157" s="13" customFormat="1">
      <c r="A1157" s="13"/>
      <c r="B1157" s="229"/>
      <c r="C1157" s="230"/>
      <c r="D1157" s="231" t="s">
        <v>221</v>
      </c>
      <c r="E1157" s="232" t="s">
        <v>32</v>
      </c>
      <c r="F1157" s="233" t="s">
        <v>1169</v>
      </c>
      <c r="G1157" s="230"/>
      <c r="H1157" s="232" t="s">
        <v>32</v>
      </c>
      <c r="I1157" s="234"/>
      <c r="J1157" s="230"/>
      <c r="K1157" s="230"/>
      <c r="L1157" s="235"/>
      <c r="M1157" s="236"/>
      <c r="N1157" s="237"/>
      <c r="O1157" s="237"/>
      <c r="P1157" s="237"/>
      <c r="Q1157" s="237"/>
      <c r="R1157" s="237"/>
      <c r="S1157" s="237"/>
      <c r="T1157" s="238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9" t="s">
        <v>221</v>
      </c>
      <c r="AU1157" s="239" t="s">
        <v>96</v>
      </c>
      <c r="AV1157" s="13" t="s">
        <v>86</v>
      </c>
      <c r="AW1157" s="13" t="s">
        <v>39</v>
      </c>
      <c r="AX1157" s="13" t="s">
        <v>78</v>
      </c>
      <c r="AY1157" s="239" t="s">
        <v>210</v>
      </c>
    </row>
    <row r="1158" s="14" customFormat="1">
      <c r="A1158" s="14"/>
      <c r="B1158" s="240"/>
      <c r="C1158" s="241"/>
      <c r="D1158" s="231" t="s">
        <v>221</v>
      </c>
      <c r="E1158" s="242" t="s">
        <v>32</v>
      </c>
      <c r="F1158" s="243" t="s">
        <v>1170</v>
      </c>
      <c r="G1158" s="241"/>
      <c r="H1158" s="244">
        <v>38.829999999999998</v>
      </c>
      <c r="I1158" s="245"/>
      <c r="J1158" s="241"/>
      <c r="K1158" s="241"/>
      <c r="L1158" s="246"/>
      <c r="M1158" s="247"/>
      <c r="N1158" s="248"/>
      <c r="O1158" s="248"/>
      <c r="P1158" s="248"/>
      <c r="Q1158" s="248"/>
      <c r="R1158" s="248"/>
      <c r="S1158" s="248"/>
      <c r="T1158" s="249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0" t="s">
        <v>221</v>
      </c>
      <c r="AU1158" s="250" t="s">
        <v>96</v>
      </c>
      <c r="AV1158" s="14" t="s">
        <v>88</v>
      </c>
      <c r="AW1158" s="14" t="s">
        <v>39</v>
      </c>
      <c r="AX1158" s="14" t="s">
        <v>86</v>
      </c>
      <c r="AY1158" s="250" t="s">
        <v>210</v>
      </c>
    </row>
    <row r="1159" s="17" customFormat="1" ht="20.88" customHeight="1">
      <c r="A1159" s="17"/>
      <c r="B1159" s="284"/>
      <c r="C1159" s="285"/>
      <c r="D1159" s="286" t="s">
        <v>77</v>
      </c>
      <c r="E1159" s="286" t="s">
        <v>1171</v>
      </c>
      <c r="F1159" s="286" t="s">
        <v>1172</v>
      </c>
      <c r="G1159" s="285"/>
      <c r="H1159" s="285"/>
      <c r="I1159" s="287"/>
      <c r="J1159" s="288">
        <f>BK1159</f>
        <v>0</v>
      </c>
      <c r="K1159" s="285"/>
      <c r="L1159" s="289"/>
      <c r="M1159" s="290"/>
      <c r="N1159" s="291"/>
      <c r="O1159" s="291"/>
      <c r="P1159" s="292">
        <f>SUM(P1160:P1510)</f>
        <v>0</v>
      </c>
      <c r="Q1159" s="291"/>
      <c r="R1159" s="292">
        <f>SUM(R1160:R1510)</f>
        <v>0</v>
      </c>
      <c r="S1159" s="291"/>
      <c r="T1159" s="293">
        <f>SUM(T1160:T1510)</f>
        <v>389.3363913</v>
      </c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R1159" s="294" t="s">
        <v>86</v>
      </c>
      <c r="AT1159" s="295" t="s">
        <v>77</v>
      </c>
      <c r="AU1159" s="295" t="s">
        <v>93</v>
      </c>
      <c r="AY1159" s="294" t="s">
        <v>210</v>
      </c>
      <c r="BK1159" s="296">
        <f>SUM(BK1160:BK1510)</f>
        <v>0</v>
      </c>
    </row>
    <row r="1160" s="2" customFormat="1" ht="16.5" customHeight="1">
      <c r="A1160" s="42"/>
      <c r="B1160" s="43"/>
      <c r="C1160" s="211" t="s">
        <v>1173</v>
      </c>
      <c r="D1160" s="211" t="s">
        <v>213</v>
      </c>
      <c r="E1160" s="212" t="s">
        <v>1174</v>
      </c>
      <c r="F1160" s="213" t="s">
        <v>1175</v>
      </c>
      <c r="G1160" s="214" t="s">
        <v>112</v>
      </c>
      <c r="H1160" s="215">
        <v>16.760000000000002</v>
      </c>
      <c r="I1160" s="216"/>
      <c r="J1160" s="217">
        <f>ROUND(I1160*H1160,2)</f>
        <v>0</v>
      </c>
      <c r="K1160" s="213" t="s">
        <v>217</v>
      </c>
      <c r="L1160" s="48"/>
      <c r="M1160" s="218" t="s">
        <v>32</v>
      </c>
      <c r="N1160" s="219" t="s">
        <v>49</v>
      </c>
      <c r="O1160" s="88"/>
      <c r="P1160" s="220">
        <f>O1160*H1160</f>
        <v>0</v>
      </c>
      <c r="Q1160" s="220">
        <v>0</v>
      </c>
      <c r="R1160" s="220">
        <f>Q1160*H1160</f>
        <v>0</v>
      </c>
      <c r="S1160" s="220">
        <v>0.00066</v>
      </c>
      <c r="T1160" s="221">
        <f>S1160*H1160</f>
        <v>0.011061600000000001</v>
      </c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R1160" s="222" t="s">
        <v>404</v>
      </c>
      <c r="AT1160" s="222" t="s">
        <v>213</v>
      </c>
      <c r="AU1160" s="222" t="s">
        <v>96</v>
      </c>
      <c r="AY1160" s="20" t="s">
        <v>210</v>
      </c>
      <c r="BE1160" s="223">
        <f>IF(N1160="základní",J1160,0)</f>
        <v>0</v>
      </c>
      <c r="BF1160" s="223">
        <f>IF(N1160="snížená",J1160,0)</f>
        <v>0</v>
      </c>
      <c r="BG1160" s="223">
        <f>IF(N1160="zákl. přenesená",J1160,0)</f>
        <v>0</v>
      </c>
      <c r="BH1160" s="223">
        <f>IF(N1160="sníž. přenesená",J1160,0)</f>
        <v>0</v>
      </c>
      <c r="BI1160" s="223">
        <f>IF(N1160="nulová",J1160,0)</f>
        <v>0</v>
      </c>
      <c r="BJ1160" s="20" t="s">
        <v>86</v>
      </c>
      <c r="BK1160" s="223">
        <f>ROUND(I1160*H1160,2)</f>
        <v>0</v>
      </c>
      <c r="BL1160" s="20" t="s">
        <v>404</v>
      </c>
      <c r="BM1160" s="222" t="s">
        <v>1176</v>
      </c>
    </row>
    <row r="1161" s="2" customFormat="1">
      <c r="A1161" s="42"/>
      <c r="B1161" s="43"/>
      <c r="C1161" s="44"/>
      <c r="D1161" s="224" t="s">
        <v>219</v>
      </c>
      <c r="E1161" s="44"/>
      <c r="F1161" s="225" t="s">
        <v>1177</v>
      </c>
      <c r="G1161" s="44"/>
      <c r="H1161" s="44"/>
      <c r="I1161" s="226"/>
      <c r="J1161" s="44"/>
      <c r="K1161" s="44"/>
      <c r="L1161" s="48"/>
      <c r="M1161" s="227"/>
      <c r="N1161" s="228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T1161" s="20" t="s">
        <v>219</v>
      </c>
      <c r="AU1161" s="20" t="s">
        <v>96</v>
      </c>
    </row>
    <row r="1162" s="2" customFormat="1">
      <c r="A1162" s="42"/>
      <c r="B1162" s="43"/>
      <c r="C1162" s="44"/>
      <c r="D1162" s="231" t="s">
        <v>1073</v>
      </c>
      <c r="E1162" s="44"/>
      <c r="F1162" s="283" t="s">
        <v>1178</v>
      </c>
      <c r="G1162" s="44"/>
      <c r="H1162" s="44"/>
      <c r="I1162" s="226"/>
      <c r="J1162" s="44"/>
      <c r="K1162" s="44"/>
      <c r="L1162" s="48"/>
      <c r="M1162" s="227"/>
      <c r="N1162" s="228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T1162" s="20" t="s">
        <v>1073</v>
      </c>
      <c r="AU1162" s="20" t="s">
        <v>96</v>
      </c>
    </row>
    <row r="1163" s="2" customFormat="1" ht="21.75" customHeight="1">
      <c r="A1163" s="42"/>
      <c r="B1163" s="43"/>
      <c r="C1163" s="211" t="s">
        <v>1179</v>
      </c>
      <c r="D1163" s="211" t="s">
        <v>213</v>
      </c>
      <c r="E1163" s="212" t="s">
        <v>1180</v>
      </c>
      <c r="F1163" s="213" t="s">
        <v>1181</v>
      </c>
      <c r="G1163" s="214" t="s">
        <v>104</v>
      </c>
      <c r="H1163" s="215">
        <v>33.520000000000003</v>
      </c>
      <c r="I1163" s="216"/>
      <c r="J1163" s="217">
        <f>ROUND(I1163*H1163,2)</f>
        <v>0</v>
      </c>
      <c r="K1163" s="213" t="s">
        <v>217</v>
      </c>
      <c r="L1163" s="48"/>
      <c r="M1163" s="218" t="s">
        <v>32</v>
      </c>
      <c r="N1163" s="219" t="s">
        <v>49</v>
      </c>
      <c r="O1163" s="88"/>
      <c r="P1163" s="220">
        <f>O1163*H1163</f>
        <v>0</v>
      </c>
      <c r="Q1163" s="220">
        <v>0</v>
      </c>
      <c r="R1163" s="220">
        <f>Q1163*H1163</f>
        <v>0</v>
      </c>
      <c r="S1163" s="220">
        <v>0.0080000000000000002</v>
      </c>
      <c r="T1163" s="221">
        <f>S1163*H1163</f>
        <v>0.26816000000000001</v>
      </c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R1163" s="222" t="s">
        <v>404</v>
      </c>
      <c r="AT1163" s="222" t="s">
        <v>213</v>
      </c>
      <c r="AU1163" s="222" t="s">
        <v>96</v>
      </c>
      <c r="AY1163" s="20" t="s">
        <v>210</v>
      </c>
      <c r="BE1163" s="223">
        <f>IF(N1163="základní",J1163,0)</f>
        <v>0</v>
      </c>
      <c r="BF1163" s="223">
        <f>IF(N1163="snížená",J1163,0)</f>
        <v>0</v>
      </c>
      <c r="BG1163" s="223">
        <f>IF(N1163="zákl. přenesená",J1163,0)</f>
        <v>0</v>
      </c>
      <c r="BH1163" s="223">
        <f>IF(N1163="sníž. přenesená",J1163,0)</f>
        <v>0</v>
      </c>
      <c r="BI1163" s="223">
        <f>IF(N1163="nulová",J1163,0)</f>
        <v>0</v>
      </c>
      <c r="BJ1163" s="20" t="s">
        <v>86</v>
      </c>
      <c r="BK1163" s="223">
        <f>ROUND(I1163*H1163,2)</f>
        <v>0</v>
      </c>
      <c r="BL1163" s="20" t="s">
        <v>404</v>
      </c>
      <c r="BM1163" s="222" t="s">
        <v>1182</v>
      </c>
    </row>
    <row r="1164" s="2" customFormat="1">
      <c r="A1164" s="42"/>
      <c r="B1164" s="43"/>
      <c r="C1164" s="44"/>
      <c r="D1164" s="224" t="s">
        <v>219</v>
      </c>
      <c r="E1164" s="44"/>
      <c r="F1164" s="225" t="s">
        <v>1183</v>
      </c>
      <c r="G1164" s="44"/>
      <c r="H1164" s="44"/>
      <c r="I1164" s="226"/>
      <c r="J1164" s="44"/>
      <c r="K1164" s="44"/>
      <c r="L1164" s="48"/>
      <c r="M1164" s="227"/>
      <c r="N1164" s="228"/>
      <c r="O1164" s="88"/>
      <c r="P1164" s="88"/>
      <c r="Q1164" s="88"/>
      <c r="R1164" s="88"/>
      <c r="S1164" s="88"/>
      <c r="T1164" s="89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T1164" s="20" t="s">
        <v>219</v>
      </c>
      <c r="AU1164" s="20" t="s">
        <v>96</v>
      </c>
    </row>
    <row r="1165" s="13" customFormat="1">
      <c r="A1165" s="13"/>
      <c r="B1165" s="229"/>
      <c r="C1165" s="230"/>
      <c r="D1165" s="231" t="s">
        <v>221</v>
      </c>
      <c r="E1165" s="232" t="s">
        <v>32</v>
      </c>
      <c r="F1165" s="233" t="s">
        <v>235</v>
      </c>
      <c r="G1165" s="230"/>
      <c r="H1165" s="232" t="s">
        <v>32</v>
      </c>
      <c r="I1165" s="234"/>
      <c r="J1165" s="230"/>
      <c r="K1165" s="230"/>
      <c r="L1165" s="235"/>
      <c r="M1165" s="236"/>
      <c r="N1165" s="237"/>
      <c r="O1165" s="237"/>
      <c r="P1165" s="237"/>
      <c r="Q1165" s="237"/>
      <c r="R1165" s="237"/>
      <c r="S1165" s="237"/>
      <c r="T1165" s="23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9" t="s">
        <v>221</v>
      </c>
      <c r="AU1165" s="239" t="s">
        <v>96</v>
      </c>
      <c r="AV1165" s="13" t="s">
        <v>86</v>
      </c>
      <c r="AW1165" s="13" t="s">
        <v>39</v>
      </c>
      <c r="AX1165" s="13" t="s">
        <v>78</v>
      </c>
      <c r="AY1165" s="239" t="s">
        <v>210</v>
      </c>
    </row>
    <row r="1166" s="13" customFormat="1">
      <c r="A1166" s="13"/>
      <c r="B1166" s="229"/>
      <c r="C1166" s="230"/>
      <c r="D1166" s="231" t="s">
        <v>221</v>
      </c>
      <c r="E1166" s="232" t="s">
        <v>32</v>
      </c>
      <c r="F1166" s="233" t="s">
        <v>1184</v>
      </c>
      <c r="G1166" s="230"/>
      <c r="H1166" s="232" t="s">
        <v>32</v>
      </c>
      <c r="I1166" s="234"/>
      <c r="J1166" s="230"/>
      <c r="K1166" s="230"/>
      <c r="L1166" s="235"/>
      <c r="M1166" s="236"/>
      <c r="N1166" s="237"/>
      <c r="O1166" s="237"/>
      <c r="P1166" s="237"/>
      <c r="Q1166" s="237"/>
      <c r="R1166" s="237"/>
      <c r="S1166" s="237"/>
      <c r="T1166" s="23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9" t="s">
        <v>221</v>
      </c>
      <c r="AU1166" s="239" t="s">
        <v>96</v>
      </c>
      <c r="AV1166" s="13" t="s">
        <v>86</v>
      </c>
      <c r="AW1166" s="13" t="s">
        <v>39</v>
      </c>
      <c r="AX1166" s="13" t="s">
        <v>78</v>
      </c>
      <c r="AY1166" s="239" t="s">
        <v>210</v>
      </c>
    </row>
    <row r="1167" s="13" customFormat="1">
      <c r="A1167" s="13"/>
      <c r="B1167" s="229"/>
      <c r="C1167" s="230"/>
      <c r="D1167" s="231" t="s">
        <v>221</v>
      </c>
      <c r="E1167" s="232" t="s">
        <v>32</v>
      </c>
      <c r="F1167" s="233" t="s">
        <v>1185</v>
      </c>
      <c r="G1167" s="230"/>
      <c r="H1167" s="232" t="s">
        <v>32</v>
      </c>
      <c r="I1167" s="234"/>
      <c r="J1167" s="230"/>
      <c r="K1167" s="230"/>
      <c r="L1167" s="235"/>
      <c r="M1167" s="236"/>
      <c r="N1167" s="237"/>
      <c r="O1167" s="237"/>
      <c r="P1167" s="237"/>
      <c r="Q1167" s="237"/>
      <c r="R1167" s="237"/>
      <c r="S1167" s="237"/>
      <c r="T1167" s="238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9" t="s">
        <v>221</v>
      </c>
      <c r="AU1167" s="239" t="s">
        <v>96</v>
      </c>
      <c r="AV1167" s="13" t="s">
        <v>86</v>
      </c>
      <c r="AW1167" s="13" t="s">
        <v>39</v>
      </c>
      <c r="AX1167" s="13" t="s">
        <v>78</v>
      </c>
      <c r="AY1167" s="239" t="s">
        <v>210</v>
      </c>
    </row>
    <row r="1168" s="14" customFormat="1">
      <c r="A1168" s="14"/>
      <c r="B1168" s="240"/>
      <c r="C1168" s="241"/>
      <c r="D1168" s="231" t="s">
        <v>221</v>
      </c>
      <c r="E1168" s="242" t="s">
        <v>32</v>
      </c>
      <c r="F1168" s="243" t="s">
        <v>1186</v>
      </c>
      <c r="G1168" s="241"/>
      <c r="H1168" s="244">
        <v>3.7599999999999998</v>
      </c>
      <c r="I1168" s="245"/>
      <c r="J1168" s="241"/>
      <c r="K1168" s="241"/>
      <c r="L1168" s="246"/>
      <c r="M1168" s="247"/>
      <c r="N1168" s="248"/>
      <c r="O1168" s="248"/>
      <c r="P1168" s="248"/>
      <c r="Q1168" s="248"/>
      <c r="R1168" s="248"/>
      <c r="S1168" s="248"/>
      <c r="T1168" s="249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0" t="s">
        <v>221</v>
      </c>
      <c r="AU1168" s="250" t="s">
        <v>96</v>
      </c>
      <c r="AV1168" s="14" t="s">
        <v>88</v>
      </c>
      <c r="AW1168" s="14" t="s">
        <v>39</v>
      </c>
      <c r="AX1168" s="14" t="s">
        <v>78</v>
      </c>
      <c r="AY1168" s="250" t="s">
        <v>210</v>
      </c>
    </row>
    <row r="1169" s="16" customFormat="1">
      <c r="A1169" s="16"/>
      <c r="B1169" s="262"/>
      <c r="C1169" s="263"/>
      <c r="D1169" s="231" t="s">
        <v>221</v>
      </c>
      <c r="E1169" s="264" t="s">
        <v>32</v>
      </c>
      <c r="F1169" s="265" t="s">
        <v>247</v>
      </c>
      <c r="G1169" s="263"/>
      <c r="H1169" s="266">
        <v>3.7599999999999998</v>
      </c>
      <c r="I1169" s="267"/>
      <c r="J1169" s="263"/>
      <c r="K1169" s="263"/>
      <c r="L1169" s="268"/>
      <c r="M1169" s="269"/>
      <c r="N1169" s="270"/>
      <c r="O1169" s="270"/>
      <c r="P1169" s="270"/>
      <c r="Q1169" s="270"/>
      <c r="R1169" s="270"/>
      <c r="S1169" s="270"/>
      <c r="T1169" s="271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272" t="s">
        <v>221</v>
      </c>
      <c r="AU1169" s="272" t="s">
        <v>96</v>
      </c>
      <c r="AV1169" s="16" t="s">
        <v>93</v>
      </c>
      <c r="AW1169" s="16" t="s">
        <v>39</v>
      </c>
      <c r="AX1169" s="16" t="s">
        <v>78</v>
      </c>
      <c r="AY1169" s="272" t="s">
        <v>210</v>
      </c>
    </row>
    <row r="1170" s="13" customFormat="1">
      <c r="A1170" s="13"/>
      <c r="B1170" s="229"/>
      <c r="C1170" s="230"/>
      <c r="D1170" s="231" t="s">
        <v>221</v>
      </c>
      <c r="E1170" s="232" t="s">
        <v>32</v>
      </c>
      <c r="F1170" s="233" t="s">
        <v>311</v>
      </c>
      <c r="G1170" s="230"/>
      <c r="H1170" s="232" t="s">
        <v>32</v>
      </c>
      <c r="I1170" s="234"/>
      <c r="J1170" s="230"/>
      <c r="K1170" s="230"/>
      <c r="L1170" s="235"/>
      <c r="M1170" s="236"/>
      <c r="N1170" s="237"/>
      <c r="O1170" s="237"/>
      <c r="P1170" s="237"/>
      <c r="Q1170" s="237"/>
      <c r="R1170" s="237"/>
      <c r="S1170" s="237"/>
      <c r="T1170" s="23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9" t="s">
        <v>221</v>
      </c>
      <c r="AU1170" s="239" t="s">
        <v>96</v>
      </c>
      <c r="AV1170" s="13" t="s">
        <v>86</v>
      </c>
      <c r="AW1170" s="13" t="s">
        <v>39</v>
      </c>
      <c r="AX1170" s="13" t="s">
        <v>78</v>
      </c>
      <c r="AY1170" s="239" t="s">
        <v>210</v>
      </c>
    </row>
    <row r="1171" s="13" customFormat="1">
      <c r="A1171" s="13"/>
      <c r="B1171" s="229"/>
      <c r="C1171" s="230"/>
      <c r="D1171" s="231" t="s">
        <v>221</v>
      </c>
      <c r="E1171" s="232" t="s">
        <v>32</v>
      </c>
      <c r="F1171" s="233" t="s">
        <v>1187</v>
      </c>
      <c r="G1171" s="230"/>
      <c r="H1171" s="232" t="s">
        <v>32</v>
      </c>
      <c r="I1171" s="234"/>
      <c r="J1171" s="230"/>
      <c r="K1171" s="230"/>
      <c r="L1171" s="235"/>
      <c r="M1171" s="236"/>
      <c r="N1171" s="237"/>
      <c r="O1171" s="237"/>
      <c r="P1171" s="237"/>
      <c r="Q1171" s="237"/>
      <c r="R1171" s="237"/>
      <c r="S1171" s="237"/>
      <c r="T1171" s="23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9" t="s">
        <v>221</v>
      </c>
      <c r="AU1171" s="239" t="s">
        <v>96</v>
      </c>
      <c r="AV1171" s="13" t="s">
        <v>86</v>
      </c>
      <c r="AW1171" s="13" t="s">
        <v>39</v>
      </c>
      <c r="AX1171" s="13" t="s">
        <v>78</v>
      </c>
      <c r="AY1171" s="239" t="s">
        <v>210</v>
      </c>
    </row>
    <row r="1172" s="13" customFormat="1">
      <c r="A1172" s="13"/>
      <c r="B1172" s="229"/>
      <c r="C1172" s="230"/>
      <c r="D1172" s="231" t="s">
        <v>221</v>
      </c>
      <c r="E1172" s="232" t="s">
        <v>32</v>
      </c>
      <c r="F1172" s="233" t="s">
        <v>1188</v>
      </c>
      <c r="G1172" s="230"/>
      <c r="H1172" s="232" t="s">
        <v>32</v>
      </c>
      <c r="I1172" s="234"/>
      <c r="J1172" s="230"/>
      <c r="K1172" s="230"/>
      <c r="L1172" s="235"/>
      <c r="M1172" s="236"/>
      <c r="N1172" s="237"/>
      <c r="O1172" s="237"/>
      <c r="P1172" s="237"/>
      <c r="Q1172" s="237"/>
      <c r="R1172" s="237"/>
      <c r="S1172" s="237"/>
      <c r="T1172" s="23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9" t="s">
        <v>221</v>
      </c>
      <c r="AU1172" s="239" t="s">
        <v>96</v>
      </c>
      <c r="AV1172" s="13" t="s">
        <v>86</v>
      </c>
      <c r="AW1172" s="13" t="s">
        <v>39</v>
      </c>
      <c r="AX1172" s="13" t="s">
        <v>78</v>
      </c>
      <c r="AY1172" s="239" t="s">
        <v>210</v>
      </c>
    </row>
    <row r="1173" s="13" customFormat="1">
      <c r="A1173" s="13"/>
      <c r="B1173" s="229"/>
      <c r="C1173" s="230"/>
      <c r="D1173" s="231" t="s">
        <v>221</v>
      </c>
      <c r="E1173" s="232" t="s">
        <v>32</v>
      </c>
      <c r="F1173" s="233" t="s">
        <v>1185</v>
      </c>
      <c r="G1173" s="230"/>
      <c r="H1173" s="232" t="s">
        <v>32</v>
      </c>
      <c r="I1173" s="234"/>
      <c r="J1173" s="230"/>
      <c r="K1173" s="230"/>
      <c r="L1173" s="235"/>
      <c r="M1173" s="236"/>
      <c r="N1173" s="237"/>
      <c r="O1173" s="237"/>
      <c r="P1173" s="237"/>
      <c r="Q1173" s="237"/>
      <c r="R1173" s="237"/>
      <c r="S1173" s="237"/>
      <c r="T1173" s="23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9" t="s">
        <v>221</v>
      </c>
      <c r="AU1173" s="239" t="s">
        <v>96</v>
      </c>
      <c r="AV1173" s="13" t="s">
        <v>86</v>
      </c>
      <c r="AW1173" s="13" t="s">
        <v>39</v>
      </c>
      <c r="AX1173" s="13" t="s">
        <v>78</v>
      </c>
      <c r="AY1173" s="239" t="s">
        <v>210</v>
      </c>
    </row>
    <row r="1174" s="14" customFormat="1">
      <c r="A1174" s="14"/>
      <c r="B1174" s="240"/>
      <c r="C1174" s="241"/>
      <c r="D1174" s="231" t="s">
        <v>221</v>
      </c>
      <c r="E1174" s="242" t="s">
        <v>32</v>
      </c>
      <c r="F1174" s="243" t="s">
        <v>1189</v>
      </c>
      <c r="G1174" s="241"/>
      <c r="H1174" s="244">
        <v>19.84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0" t="s">
        <v>221</v>
      </c>
      <c r="AU1174" s="250" t="s">
        <v>96</v>
      </c>
      <c r="AV1174" s="14" t="s">
        <v>88</v>
      </c>
      <c r="AW1174" s="14" t="s">
        <v>39</v>
      </c>
      <c r="AX1174" s="14" t="s">
        <v>78</v>
      </c>
      <c r="AY1174" s="250" t="s">
        <v>210</v>
      </c>
    </row>
    <row r="1175" s="13" customFormat="1">
      <c r="A1175" s="13"/>
      <c r="B1175" s="229"/>
      <c r="C1175" s="230"/>
      <c r="D1175" s="231" t="s">
        <v>221</v>
      </c>
      <c r="E1175" s="232" t="s">
        <v>32</v>
      </c>
      <c r="F1175" s="233" t="s">
        <v>1190</v>
      </c>
      <c r="G1175" s="230"/>
      <c r="H1175" s="232" t="s">
        <v>32</v>
      </c>
      <c r="I1175" s="234"/>
      <c r="J1175" s="230"/>
      <c r="K1175" s="230"/>
      <c r="L1175" s="235"/>
      <c r="M1175" s="236"/>
      <c r="N1175" s="237"/>
      <c r="O1175" s="237"/>
      <c r="P1175" s="237"/>
      <c r="Q1175" s="237"/>
      <c r="R1175" s="237"/>
      <c r="S1175" s="237"/>
      <c r="T1175" s="238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9" t="s">
        <v>221</v>
      </c>
      <c r="AU1175" s="239" t="s">
        <v>96</v>
      </c>
      <c r="AV1175" s="13" t="s">
        <v>86</v>
      </c>
      <c r="AW1175" s="13" t="s">
        <v>39</v>
      </c>
      <c r="AX1175" s="13" t="s">
        <v>78</v>
      </c>
      <c r="AY1175" s="239" t="s">
        <v>210</v>
      </c>
    </row>
    <row r="1176" s="13" customFormat="1">
      <c r="A1176" s="13"/>
      <c r="B1176" s="229"/>
      <c r="C1176" s="230"/>
      <c r="D1176" s="231" t="s">
        <v>221</v>
      </c>
      <c r="E1176" s="232" t="s">
        <v>32</v>
      </c>
      <c r="F1176" s="233" t="s">
        <v>1185</v>
      </c>
      <c r="G1176" s="230"/>
      <c r="H1176" s="232" t="s">
        <v>32</v>
      </c>
      <c r="I1176" s="234"/>
      <c r="J1176" s="230"/>
      <c r="K1176" s="230"/>
      <c r="L1176" s="235"/>
      <c r="M1176" s="236"/>
      <c r="N1176" s="237"/>
      <c r="O1176" s="237"/>
      <c r="P1176" s="237"/>
      <c r="Q1176" s="237"/>
      <c r="R1176" s="237"/>
      <c r="S1176" s="237"/>
      <c r="T1176" s="238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9" t="s">
        <v>221</v>
      </c>
      <c r="AU1176" s="239" t="s">
        <v>96</v>
      </c>
      <c r="AV1176" s="13" t="s">
        <v>86</v>
      </c>
      <c r="AW1176" s="13" t="s">
        <v>39</v>
      </c>
      <c r="AX1176" s="13" t="s">
        <v>78</v>
      </c>
      <c r="AY1176" s="239" t="s">
        <v>210</v>
      </c>
    </row>
    <row r="1177" s="14" customFormat="1">
      <c r="A1177" s="14"/>
      <c r="B1177" s="240"/>
      <c r="C1177" s="241"/>
      <c r="D1177" s="231" t="s">
        <v>221</v>
      </c>
      <c r="E1177" s="242" t="s">
        <v>32</v>
      </c>
      <c r="F1177" s="243" t="s">
        <v>1191</v>
      </c>
      <c r="G1177" s="241"/>
      <c r="H1177" s="244">
        <v>9.9199999999999999</v>
      </c>
      <c r="I1177" s="245"/>
      <c r="J1177" s="241"/>
      <c r="K1177" s="241"/>
      <c r="L1177" s="246"/>
      <c r="M1177" s="247"/>
      <c r="N1177" s="248"/>
      <c r="O1177" s="248"/>
      <c r="P1177" s="248"/>
      <c r="Q1177" s="248"/>
      <c r="R1177" s="248"/>
      <c r="S1177" s="248"/>
      <c r="T1177" s="249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0" t="s">
        <v>221</v>
      </c>
      <c r="AU1177" s="250" t="s">
        <v>96</v>
      </c>
      <c r="AV1177" s="14" t="s">
        <v>88</v>
      </c>
      <c r="AW1177" s="14" t="s">
        <v>39</v>
      </c>
      <c r="AX1177" s="14" t="s">
        <v>78</v>
      </c>
      <c r="AY1177" s="250" t="s">
        <v>210</v>
      </c>
    </row>
    <row r="1178" s="16" customFormat="1">
      <c r="A1178" s="16"/>
      <c r="B1178" s="262"/>
      <c r="C1178" s="263"/>
      <c r="D1178" s="231" t="s">
        <v>221</v>
      </c>
      <c r="E1178" s="264" t="s">
        <v>32</v>
      </c>
      <c r="F1178" s="265" t="s">
        <v>247</v>
      </c>
      <c r="G1178" s="263"/>
      <c r="H1178" s="266">
        <v>29.759999999999998</v>
      </c>
      <c r="I1178" s="267"/>
      <c r="J1178" s="263"/>
      <c r="K1178" s="263"/>
      <c r="L1178" s="268"/>
      <c r="M1178" s="269"/>
      <c r="N1178" s="270"/>
      <c r="O1178" s="270"/>
      <c r="P1178" s="270"/>
      <c r="Q1178" s="270"/>
      <c r="R1178" s="270"/>
      <c r="S1178" s="270"/>
      <c r="T1178" s="271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72" t="s">
        <v>221</v>
      </c>
      <c r="AU1178" s="272" t="s">
        <v>96</v>
      </c>
      <c r="AV1178" s="16" t="s">
        <v>93</v>
      </c>
      <c r="AW1178" s="16" t="s">
        <v>39</v>
      </c>
      <c r="AX1178" s="16" t="s">
        <v>78</v>
      </c>
      <c r="AY1178" s="272" t="s">
        <v>210</v>
      </c>
    </row>
    <row r="1179" s="13" customFormat="1">
      <c r="A1179" s="13"/>
      <c r="B1179" s="229"/>
      <c r="C1179" s="230"/>
      <c r="D1179" s="231" t="s">
        <v>221</v>
      </c>
      <c r="E1179" s="232" t="s">
        <v>32</v>
      </c>
      <c r="F1179" s="233" t="s">
        <v>311</v>
      </c>
      <c r="G1179" s="230"/>
      <c r="H1179" s="232" t="s">
        <v>32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9" t="s">
        <v>221</v>
      </c>
      <c r="AU1179" s="239" t="s">
        <v>96</v>
      </c>
      <c r="AV1179" s="13" t="s">
        <v>86</v>
      </c>
      <c r="AW1179" s="13" t="s">
        <v>39</v>
      </c>
      <c r="AX1179" s="13" t="s">
        <v>78</v>
      </c>
      <c r="AY1179" s="239" t="s">
        <v>210</v>
      </c>
    </row>
    <row r="1180" s="15" customFormat="1">
      <c r="A1180" s="15"/>
      <c r="B1180" s="251"/>
      <c r="C1180" s="252"/>
      <c r="D1180" s="231" t="s">
        <v>221</v>
      </c>
      <c r="E1180" s="253" t="s">
        <v>32</v>
      </c>
      <c r="F1180" s="254" t="s">
        <v>224</v>
      </c>
      <c r="G1180" s="252"/>
      <c r="H1180" s="255">
        <v>33.520000000000003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1" t="s">
        <v>221</v>
      </c>
      <c r="AU1180" s="261" t="s">
        <v>96</v>
      </c>
      <c r="AV1180" s="15" t="s">
        <v>96</v>
      </c>
      <c r="AW1180" s="15" t="s">
        <v>39</v>
      </c>
      <c r="AX1180" s="15" t="s">
        <v>86</v>
      </c>
      <c r="AY1180" s="261" t="s">
        <v>210</v>
      </c>
    </row>
    <row r="1181" s="2" customFormat="1" ht="24.15" customHeight="1">
      <c r="A1181" s="42"/>
      <c r="B1181" s="43"/>
      <c r="C1181" s="211" t="s">
        <v>1192</v>
      </c>
      <c r="D1181" s="211" t="s">
        <v>213</v>
      </c>
      <c r="E1181" s="212" t="s">
        <v>1193</v>
      </c>
      <c r="F1181" s="213" t="s">
        <v>1194</v>
      </c>
      <c r="G1181" s="214" t="s">
        <v>104</v>
      </c>
      <c r="H1181" s="215">
        <v>165.096</v>
      </c>
      <c r="I1181" s="216"/>
      <c r="J1181" s="217">
        <f>ROUND(I1181*H1181,2)</f>
        <v>0</v>
      </c>
      <c r="K1181" s="213" t="s">
        <v>217</v>
      </c>
      <c r="L1181" s="48"/>
      <c r="M1181" s="218" t="s">
        <v>32</v>
      </c>
      <c r="N1181" s="219" t="s">
        <v>49</v>
      </c>
      <c r="O1181" s="88"/>
      <c r="P1181" s="220">
        <f>O1181*H1181</f>
        <v>0</v>
      </c>
      <c r="Q1181" s="220">
        <v>0</v>
      </c>
      <c r="R1181" s="220">
        <f>Q1181*H1181</f>
        <v>0</v>
      </c>
      <c r="S1181" s="220">
        <v>0.014</v>
      </c>
      <c r="T1181" s="221">
        <f>S1181*H1181</f>
        <v>2.3113440000000001</v>
      </c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R1181" s="222" t="s">
        <v>404</v>
      </c>
      <c r="AT1181" s="222" t="s">
        <v>213</v>
      </c>
      <c r="AU1181" s="222" t="s">
        <v>96</v>
      </c>
      <c r="AY1181" s="20" t="s">
        <v>210</v>
      </c>
      <c r="BE1181" s="223">
        <f>IF(N1181="základní",J1181,0)</f>
        <v>0</v>
      </c>
      <c r="BF1181" s="223">
        <f>IF(N1181="snížená",J1181,0)</f>
        <v>0</v>
      </c>
      <c r="BG1181" s="223">
        <f>IF(N1181="zákl. přenesená",J1181,0)</f>
        <v>0</v>
      </c>
      <c r="BH1181" s="223">
        <f>IF(N1181="sníž. přenesená",J1181,0)</f>
        <v>0</v>
      </c>
      <c r="BI1181" s="223">
        <f>IF(N1181="nulová",J1181,0)</f>
        <v>0</v>
      </c>
      <c r="BJ1181" s="20" t="s">
        <v>86</v>
      </c>
      <c r="BK1181" s="223">
        <f>ROUND(I1181*H1181,2)</f>
        <v>0</v>
      </c>
      <c r="BL1181" s="20" t="s">
        <v>404</v>
      </c>
      <c r="BM1181" s="222" t="s">
        <v>1195</v>
      </c>
    </row>
    <row r="1182" s="2" customFormat="1">
      <c r="A1182" s="42"/>
      <c r="B1182" s="43"/>
      <c r="C1182" s="44"/>
      <c r="D1182" s="224" t="s">
        <v>219</v>
      </c>
      <c r="E1182" s="44"/>
      <c r="F1182" s="225" t="s">
        <v>1196</v>
      </c>
      <c r="G1182" s="44"/>
      <c r="H1182" s="44"/>
      <c r="I1182" s="226"/>
      <c r="J1182" s="44"/>
      <c r="K1182" s="44"/>
      <c r="L1182" s="48"/>
      <c r="M1182" s="227"/>
      <c r="N1182" s="228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219</v>
      </c>
      <c r="AU1182" s="20" t="s">
        <v>96</v>
      </c>
    </row>
    <row r="1183" s="13" customFormat="1">
      <c r="A1183" s="13"/>
      <c r="B1183" s="229"/>
      <c r="C1183" s="230"/>
      <c r="D1183" s="231" t="s">
        <v>221</v>
      </c>
      <c r="E1183" s="232" t="s">
        <v>32</v>
      </c>
      <c r="F1183" s="233" t="s">
        <v>235</v>
      </c>
      <c r="G1183" s="230"/>
      <c r="H1183" s="232" t="s">
        <v>32</v>
      </c>
      <c r="I1183" s="234"/>
      <c r="J1183" s="230"/>
      <c r="K1183" s="230"/>
      <c r="L1183" s="235"/>
      <c r="M1183" s="236"/>
      <c r="N1183" s="237"/>
      <c r="O1183" s="237"/>
      <c r="P1183" s="237"/>
      <c r="Q1183" s="237"/>
      <c r="R1183" s="237"/>
      <c r="S1183" s="237"/>
      <c r="T1183" s="238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9" t="s">
        <v>221</v>
      </c>
      <c r="AU1183" s="239" t="s">
        <v>96</v>
      </c>
      <c r="AV1183" s="13" t="s">
        <v>86</v>
      </c>
      <c r="AW1183" s="13" t="s">
        <v>39</v>
      </c>
      <c r="AX1183" s="13" t="s">
        <v>78</v>
      </c>
      <c r="AY1183" s="239" t="s">
        <v>210</v>
      </c>
    </row>
    <row r="1184" s="13" customFormat="1">
      <c r="A1184" s="13"/>
      <c r="B1184" s="229"/>
      <c r="C1184" s="230"/>
      <c r="D1184" s="231" t="s">
        <v>221</v>
      </c>
      <c r="E1184" s="232" t="s">
        <v>32</v>
      </c>
      <c r="F1184" s="233" t="s">
        <v>236</v>
      </c>
      <c r="G1184" s="230"/>
      <c r="H1184" s="232" t="s">
        <v>32</v>
      </c>
      <c r="I1184" s="234"/>
      <c r="J1184" s="230"/>
      <c r="K1184" s="230"/>
      <c r="L1184" s="235"/>
      <c r="M1184" s="236"/>
      <c r="N1184" s="237"/>
      <c r="O1184" s="237"/>
      <c r="P1184" s="237"/>
      <c r="Q1184" s="237"/>
      <c r="R1184" s="237"/>
      <c r="S1184" s="237"/>
      <c r="T1184" s="23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9" t="s">
        <v>221</v>
      </c>
      <c r="AU1184" s="239" t="s">
        <v>96</v>
      </c>
      <c r="AV1184" s="13" t="s">
        <v>86</v>
      </c>
      <c r="AW1184" s="13" t="s">
        <v>39</v>
      </c>
      <c r="AX1184" s="13" t="s">
        <v>78</v>
      </c>
      <c r="AY1184" s="239" t="s">
        <v>210</v>
      </c>
    </row>
    <row r="1185" s="13" customFormat="1">
      <c r="A1185" s="13"/>
      <c r="B1185" s="229"/>
      <c r="C1185" s="230"/>
      <c r="D1185" s="231" t="s">
        <v>221</v>
      </c>
      <c r="E1185" s="232" t="s">
        <v>32</v>
      </c>
      <c r="F1185" s="233" t="s">
        <v>237</v>
      </c>
      <c r="G1185" s="230"/>
      <c r="H1185" s="232" t="s">
        <v>32</v>
      </c>
      <c r="I1185" s="234"/>
      <c r="J1185" s="230"/>
      <c r="K1185" s="230"/>
      <c r="L1185" s="235"/>
      <c r="M1185" s="236"/>
      <c r="N1185" s="237"/>
      <c r="O1185" s="237"/>
      <c r="P1185" s="237"/>
      <c r="Q1185" s="237"/>
      <c r="R1185" s="237"/>
      <c r="S1185" s="237"/>
      <c r="T1185" s="238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9" t="s">
        <v>221</v>
      </c>
      <c r="AU1185" s="239" t="s">
        <v>96</v>
      </c>
      <c r="AV1185" s="13" t="s">
        <v>86</v>
      </c>
      <c r="AW1185" s="13" t="s">
        <v>39</v>
      </c>
      <c r="AX1185" s="13" t="s">
        <v>78</v>
      </c>
      <c r="AY1185" s="239" t="s">
        <v>210</v>
      </c>
    </row>
    <row r="1186" s="13" customFormat="1">
      <c r="A1186" s="13"/>
      <c r="B1186" s="229"/>
      <c r="C1186" s="230"/>
      <c r="D1186" s="231" t="s">
        <v>221</v>
      </c>
      <c r="E1186" s="232" t="s">
        <v>32</v>
      </c>
      <c r="F1186" s="233" t="s">
        <v>311</v>
      </c>
      <c r="G1186" s="230"/>
      <c r="H1186" s="232" t="s">
        <v>32</v>
      </c>
      <c r="I1186" s="234"/>
      <c r="J1186" s="230"/>
      <c r="K1186" s="230"/>
      <c r="L1186" s="235"/>
      <c r="M1186" s="236"/>
      <c r="N1186" s="237"/>
      <c r="O1186" s="237"/>
      <c r="P1186" s="237"/>
      <c r="Q1186" s="237"/>
      <c r="R1186" s="237"/>
      <c r="S1186" s="237"/>
      <c r="T1186" s="23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9" t="s">
        <v>221</v>
      </c>
      <c r="AU1186" s="239" t="s">
        <v>96</v>
      </c>
      <c r="AV1186" s="13" t="s">
        <v>86</v>
      </c>
      <c r="AW1186" s="13" t="s">
        <v>39</v>
      </c>
      <c r="AX1186" s="13" t="s">
        <v>78</v>
      </c>
      <c r="AY1186" s="239" t="s">
        <v>210</v>
      </c>
    </row>
    <row r="1187" s="13" customFormat="1">
      <c r="A1187" s="13"/>
      <c r="B1187" s="229"/>
      <c r="C1187" s="230"/>
      <c r="D1187" s="231" t="s">
        <v>221</v>
      </c>
      <c r="E1187" s="232" t="s">
        <v>32</v>
      </c>
      <c r="F1187" s="233" t="s">
        <v>1197</v>
      </c>
      <c r="G1187" s="230"/>
      <c r="H1187" s="232" t="s">
        <v>32</v>
      </c>
      <c r="I1187" s="234"/>
      <c r="J1187" s="230"/>
      <c r="K1187" s="230"/>
      <c r="L1187" s="235"/>
      <c r="M1187" s="236"/>
      <c r="N1187" s="237"/>
      <c r="O1187" s="237"/>
      <c r="P1187" s="237"/>
      <c r="Q1187" s="237"/>
      <c r="R1187" s="237"/>
      <c r="S1187" s="237"/>
      <c r="T1187" s="238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9" t="s">
        <v>221</v>
      </c>
      <c r="AU1187" s="239" t="s">
        <v>96</v>
      </c>
      <c r="AV1187" s="13" t="s">
        <v>86</v>
      </c>
      <c r="AW1187" s="13" t="s">
        <v>39</v>
      </c>
      <c r="AX1187" s="13" t="s">
        <v>78</v>
      </c>
      <c r="AY1187" s="239" t="s">
        <v>210</v>
      </c>
    </row>
    <row r="1188" s="13" customFormat="1">
      <c r="A1188" s="13"/>
      <c r="B1188" s="229"/>
      <c r="C1188" s="230"/>
      <c r="D1188" s="231" t="s">
        <v>221</v>
      </c>
      <c r="E1188" s="232" t="s">
        <v>32</v>
      </c>
      <c r="F1188" s="233" t="s">
        <v>1198</v>
      </c>
      <c r="G1188" s="230"/>
      <c r="H1188" s="232" t="s">
        <v>32</v>
      </c>
      <c r="I1188" s="234"/>
      <c r="J1188" s="230"/>
      <c r="K1188" s="230"/>
      <c r="L1188" s="235"/>
      <c r="M1188" s="236"/>
      <c r="N1188" s="237"/>
      <c r="O1188" s="237"/>
      <c r="P1188" s="237"/>
      <c r="Q1188" s="237"/>
      <c r="R1188" s="237"/>
      <c r="S1188" s="237"/>
      <c r="T1188" s="23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9" t="s">
        <v>221</v>
      </c>
      <c r="AU1188" s="239" t="s">
        <v>96</v>
      </c>
      <c r="AV1188" s="13" t="s">
        <v>86</v>
      </c>
      <c r="AW1188" s="13" t="s">
        <v>39</v>
      </c>
      <c r="AX1188" s="13" t="s">
        <v>78</v>
      </c>
      <c r="AY1188" s="239" t="s">
        <v>210</v>
      </c>
    </row>
    <row r="1189" s="14" customFormat="1">
      <c r="A1189" s="14"/>
      <c r="B1189" s="240"/>
      <c r="C1189" s="241"/>
      <c r="D1189" s="231" t="s">
        <v>221</v>
      </c>
      <c r="E1189" s="242" t="s">
        <v>32</v>
      </c>
      <c r="F1189" s="243" t="s">
        <v>1199</v>
      </c>
      <c r="G1189" s="241"/>
      <c r="H1189" s="244">
        <v>15.51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0" t="s">
        <v>221</v>
      </c>
      <c r="AU1189" s="250" t="s">
        <v>96</v>
      </c>
      <c r="AV1189" s="14" t="s">
        <v>88</v>
      </c>
      <c r="AW1189" s="14" t="s">
        <v>39</v>
      </c>
      <c r="AX1189" s="14" t="s">
        <v>78</v>
      </c>
      <c r="AY1189" s="250" t="s">
        <v>210</v>
      </c>
    </row>
    <row r="1190" s="13" customFormat="1">
      <c r="A1190" s="13"/>
      <c r="B1190" s="229"/>
      <c r="C1190" s="230"/>
      <c r="D1190" s="231" t="s">
        <v>221</v>
      </c>
      <c r="E1190" s="232" t="s">
        <v>32</v>
      </c>
      <c r="F1190" s="233" t="s">
        <v>1200</v>
      </c>
      <c r="G1190" s="230"/>
      <c r="H1190" s="232" t="s">
        <v>32</v>
      </c>
      <c r="I1190" s="234"/>
      <c r="J1190" s="230"/>
      <c r="K1190" s="230"/>
      <c r="L1190" s="235"/>
      <c r="M1190" s="236"/>
      <c r="N1190" s="237"/>
      <c r="O1190" s="237"/>
      <c r="P1190" s="237"/>
      <c r="Q1190" s="237"/>
      <c r="R1190" s="237"/>
      <c r="S1190" s="237"/>
      <c r="T1190" s="23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9" t="s">
        <v>221</v>
      </c>
      <c r="AU1190" s="239" t="s">
        <v>96</v>
      </c>
      <c r="AV1190" s="13" t="s">
        <v>86</v>
      </c>
      <c r="AW1190" s="13" t="s">
        <v>39</v>
      </c>
      <c r="AX1190" s="13" t="s">
        <v>78</v>
      </c>
      <c r="AY1190" s="239" t="s">
        <v>210</v>
      </c>
    </row>
    <row r="1191" s="14" customFormat="1">
      <c r="A1191" s="14"/>
      <c r="B1191" s="240"/>
      <c r="C1191" s="241"/>
      <c r="D1191" s="231" t="s">
        <v>221</v>
      </c>
      <c r="E1191" s="242" t="s">
        <v>32</v>
      </c>
      <c r="F1191" s="243" t="s">
        <v>1201</v>
      </c>
      <c r="G1191" s="241"/>
      <c r="H1191" s="244">
        <v>11.065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0" t="s">
        <v>221</v>
      </c>
      <c r="AU1191" s="250" t="s">
        <v>96</v>
      </c>
      <c r="AV1191" s="14" t="s">
        <v>88</v>
      </c>
      <c r="AW1191" s="14" t="s">
        <v>39</v>
      </c>
      <c r="AX1191" s="14" t="s">
        <v>78</v>
      </c>
      <c r="AY1191" s="250" t="s">
        <v>210</v>
      </c>
    </row>
    <row r="1192" s="16" customFormat="1">
      <c r="A1192" s="16"/>
      <c r="B1192" s="262"/>
      <c r="C1192" s="263"/>
      <c r="D1192" s="231" t="s">
        <v>221</v>
      </c>
      <c r="E1192" s="264" t="s">
        <v>32</v>
      </c>
      <c r="F1192" s="265" t="s">
        <v>247</v>
      </c>
      <c r="G1192" s="263"/>
      <c r="H1192" s="266">
        <v>26.574999999999999</v>
      </c>
      <c r="I1192" s="267"/>
      <c r="J1192" s="263"/>
      <c r="K1192" s="263"/>
      <c r="L1192" s="268"/>
      <c r="M1192" s="269"/>
      <c r="N1192" s="270"/>
      <c r="O1192" s="270"/>
      <c r="P1192" s="270"/>
      <c r="Q1192" s="270"/>
      <c r="R1192" s="270"/>
      <c r="S1192" s="270"/>
      <c r="T1192" s="271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T1192" s="272" t="s">
        <v>221</v>
      </c>
      <c r="AU1192" s="272" t="s">
        <v>96</v>
      </c>
      <c r="AV1192" s="16" t="s">
        <v>93</v>
      </c>
      <c r="AW1192" s="16" t="s">
        <v>39</v>
      </c>
      <c r="AX1192" s="16" t="s">
        <v>78</v>
      </c>
      <c r="AY1192" s="272" t="s">
        <v>210</v>
      </c>
    </row>
    <row r="1193" s="13" customFormat="1">
      <c r="A1193" s="13"/>
      <c r="B1193" s="229"/>
      <c r="C1193" s="230"/>
      <c r="D1193" s="231" t="s">
        <v>221</v>
      </c>
      <c r="E1193" s="232" t="s">
        <v>32</v>
      </c>
      <c r="F1193" s="233" t="s">
        <v>311</v>
      </c>
      <c r="G1193" s="230"/>
      <c r="H1193" s="232" t="s">
        <v>32</v>
      </c>
      <c r="I1193" s="234"/>
      <c r="J1193" s="230"/>
      <c r="K1193" s="230"/>
      <c r="L1193" s="235"/>
      <c r="M1193" s="236"/>
      <c r="N1193" s="237"/>
      <c r="O1193" s="237"/>
      <c r="P1193" s="237"/>
      <c r="Q1193" s="237"/>
      <c r="R1193" s="237"/>
      <c r="S1193" s="237"/>
      <c r="T1193" s="238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9" t="s">
        <v>221</v>
      </c>
      <c r="AU1193" s="239" t="s">
        <v>96</v>
      </c>
      <c r="AV1193" s="13" t="s">
        <v>86</v>
      </c>
      <c r="AW1193" s="13" t="s">
        <v>39</v>
      </c>
      <c r="AX1193" s="13" t="s">
        <v>78</v>
      </c>
      <c r="AY1193" s="239" t="s">
        <v>210</v>
      </c>
    </row>
    <row r="1194" s="13" customFormat="1">
      <c r="A1194" s="13"/>
      <c r="B1194" s="229"/>
      <c r="C1194" s="230"/>
      <c r="D1194" s="231" t="s">
        <v>221</v>
      </c>
      <c r="E1194" s="232" t="s">
        <v>32</v>
      </c>
      <c r="F1194" s="233" t="s">
        <v>1187</v>
      </c>
      <c r="G1194" s="230"/>
      <c r="H1194" s="232" t="s">
        <v>32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9" t="s">
        <v>221</v>
      </c>
      <c r="AU1194" s="239" t="s">
        <v>96</v>
      </c>
      <c r="AV1194" s="13" t="s">
        <v>86</v>
      </c>
      <c r="AW1194" s="13" t="s">
        <v>39</v>
      </c>
      <c r="AX1194" s="13" t="s">
        <v>78</v>
      </c>
      <c r="AY1194" s="239" t="s">
        <v>210</v>
      </c>
    </row>
    <row r="1195" s="13" customFormat="1">
      <c r="A1195" s="13"/>
      <c r="B1195" s="229"/>
      <c r="C1195" s="230"/>
      <c r="D1195" s="231" t="s">
        <v>221</v>
      </c>
      <c r="E1195" s="232" t="s">
        <v>32</v>
      </c>
      <c r="F1195" s="233" t="s">
        <v>1202</v>
      </c>
      <c r="G1195" s="230"/>
      <c r="H1195" s="232" t="s">
        <v>32</v>
      </c>
      <c r="I1195" s="234"/>
      <c r="J1195" s="230"/>
      <c r="K1195" s="230"/>
      <c r="L1195" s="235"/>
      <c r="M1195" s="236"/>
      <c r="N1195" s="237"/>
      <c r="O1195" s="237"/>
      <c r="P1195" s="237"/>
      <c r="Q1195" s="237"/>
      <c r="R1195" s="237"/>
      <c r="S1195" s="237"/>
      <c r="T1195" s="23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9" t="s">
        <v>221</v>
      </c>
      <c r="AU1195" s="239" t="s">
        <v>96</v>
      </c>
      <c r="AV1195" s="13" t="s">
        <v>86</v>
      </c>
      <c r="AW1195" s="13" t="s">
        <v>39</v>
      </c>
      <c r="AX1195" s="13" t="s">
        <v>78</v>
      </c>
      <c r="AY1195" s="239" t="s">
        <v>210</v>
      </c>
    </row>
    <row r="1196" s="13" customFormat="1">
      <c r="A1196" s="13"/>
      <c r="B1196" s="229"/>
      <c r="C1196" s="230"/>
      <c r="D1196" s="231" t="s">
        <v>221</v>
      </c>
      <c r="E1196" s="232" t="s">
        <v>32</v>
      </c>
      <c r="F1196" s="233" t="s">
        <v>1203</v>
      </c>
      <c r="G1196" s="230"/>
      <c r="H1196" s="232" t="s">
        <v>32</v>
      </c>
      <c r="I1196" s="234"/>
      <c r="J1196" s="230"/>
      <c r="K1196" s="230"/>
      <c r="L1196" s="235"/>
      <c r="M1196" s="236"/>
      <c r="N1196" s="237"/>
      <c r="O1196" s="237"/>
      <c r="P1196" s="237"/>
      <c r="Q1196" s="237"/>
      <c r="R1196" s="237"/>
      <c r="S1196" s="237"/>
      <c r="T1196" s="238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9" t="s">
        <v>221</v>
      </c>
      <c r="AU1196" s="239" t="s">
        <v>96</v>
      </c>
      <c r="AV1196" s="13" t="s">
        <v>86</v>
      </c>
      <c r="AW1196" s="13" t="s">
        <v>39</v>
      </c>
      <c r="AX1196" s="13" t="s">
        <v>78</v>
      </c>
      <c r="AY1196" s="239" t="s">
        <v>210</v>
      </c>
    </row>
    <row r="1197" s="14" customFormat="1">
      <c r="A1197" s="14"/>
      <c r="B1197" s="240"/>
      <c r="C1197" s="241"/>
      <c r="D1197" s="231" t="s">
        <v>221</v>
      </c>
      <c r="E1197" s="242" t="s">
        <v>32</v>
      </c>
      <c r="F1197" s="243" t="s">
        <v>1204</v>
      </c>
      <c r="G1197" s="241"/>
      <c r="H1197" s="244">
        <v>33.719999999999999</v>
      </c>
      <c r="I1197" s="245"/>
      <c r="J1197" s="241"/>
      <c r="K1197" s="241"/>
      <c r="L1197" s="246"/>
      <c r="M1197" s="247"/>
      <c r="N1197" s="248"/>
      <c r="O1197" s="248"/>
      <c r="P1197" s="248"/>
      <c r="Q1197" s="248"/>
      <c r="R1197" s="248"/>
      <c r="S1197" s="248"/>
      <c r="T1197" s="24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0" t="s">
        <v>221</v>
      </c>
      <c r="AU1197" s="250" t="s">
        <v>96</v>
      </c>
      <c r="AV1197" s="14" t="s">
        <v>88</v>
      </c>
      <c r="AW1197" s="14" t="s">
        <v>39</v>
      </c>
      <c r="AX1197" s="14" t="s">
        <v>78</v>
      </c>
      <c r="AY1197" s="250" t="s">
        <v>210</v>
      </c>
    </row>
    <row r="1198" s="13" customFormat="1">
      <c r="A1198" s="13"/>
      <c r="B1198" s="229"/>
      <c r="C1198" s="230"/>
      <c r="D1198" s="231" t="s">
        <v>221</v>
      </c>
      <c r="E1198" s="232" t="s">
        <v>32</v>
      </c>
      <c r="F1198" s="233" t="s">
        <v>1205</v>
      </c>
      <c r="G1198" s="230"/>
      <c r="H1198" s="232" t="s">
        <v>32</v>
      </c>
      <c r="I1198" s="234"/>
      <c r="J1198" s="230"/>
      <c r="K1198" s="230"/>
      <c r="L1198" s="235"/>
      <c r="M1198" s="236"/>
      <c r="N1198" s="237"/>
      <c r="O1198" s="237"/>
      <c r="P1198" s="237"/>
      <c r="Q1198" s="237"/>
      <c r="R1198" s="237"/>
      <c r="S1198" s="237"/>
      <c r="T1198" s="23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9" t="s">
        <v>221</v>
      </c>
      <c r="AU1198" s="239" t="s">
        <v>96</v>
      </c>
      <c r="AV1198" s="13" t="s">
        <v>86</v>
      </c>
      <c r="AW1198" s="13" t="s">
        <v>39</v>
      </c>
      <c r="AX1198" s="13" t="s">
        <v>78</v>
      </c>
      <c r="AY1198" s="239" t="s">
        <v>210</v>
      </c>
    </row>
    <row r="1199" s="14" customFormat="1">
      <c r="A1199" s="14"/>
      <c r="B1199" s="240"/>
      <c r="C1199" s="241"/>
      <c r="D1199" s="231" t="s">
        <v>221</v>
      </c>
      <c r="E1199" s="242" t="s">
        <v>32</v>
      </c>
      <c r="F1199" s="243" t="s">
        <v>1206</v>
      </c>
      <c r="G1199" s="241"/>
      <c r="H1199" s="244">
        <v>33.880000000000003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0" t="s">
        <v>221</v>
      </c>
      <c r="AU1199" s="250" t="s">
        <v>96</v>
      </c>
      <c r="AV1199" s="14" t="s">
        <v>88</v>
      </c>
      <c r="AW1199" s="14" t="s">
        <v>39</v>
      </c>
      <c r="AX1199" s="14" t="s">
        <v>78</v>
      </c>
      <c r="AY1199" s="250" t="s">
        <v>210</v>
      </c>
    </row>
    <row r="1200" s="13" customFormat="1">
      <c r="A1200" s="13"/>
      <c r="B1200" s="229"/>
      <c r="C1200" s="230"/>
      <c r="D1200" s="231" t="s">
        <v>221</v>
      </c>
      <c r="E1200" s="232" t="s">
        <v>32</v>
      </c>
      <c r="F1200" s="233" t="s">
        <v>1200</v>
      </c>
      <c r="G1200" s="230"/>
      <c r="H1200" s="232" t="s">
        <v>32</v>
      </c>
      <c r="I1200" s="234"/>
      <c r="J1200" s="230"/>
      <c r="K1200" s="230"/>
      <c r="L1200" s="235"/>
      <c r="M1200" s="236"/>
      <c r="N1200" s="237"/>
      <c r="O1200" s="237"/>
      <c r="P1200" s="237"/>
      <c r="Q1200" s="237"/>
      <c r="R1200" s="237"/>
      <c r="S1200" s="237"/>
      <c r="T1200" s="238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9" t="s">
        <v>221</v>
      </c>
      <c r="AU1200" s="239" t="s">
        <v>96</v>
      </c>
      <c r="AV1200" s="13" t="s">
        <v>86</v>
      </c>
      <c r="AW1200" s="13" t="s">
        <v>39</v>
      </c>
      <c r="AX1200" s="13" t="s">
        <v>78</v>
      </c>
      <c r="AY1200" s="239" t="s">
        <v>210</v>
      </c>
    </row>
    <row r="1201" s="14" customFormat="1">
      <c r="A1201" s="14"/>
      <c r="B1201" s="240"/>
      <c r="C1201" s="241"/>
      <c r="D1201" s="231" t="s">
        <v>221</v>
      </c>
      <c r="E1201" s="242" t="s">
        <v>32</v>
      </c>
      <c r="F1201" s="243" t="s">
        <v>1207</v>
      </c>
      <c r="G1201" s="241"/>
      <c r="H1201" s="244">
        <v>21</v>
      </c>
      <c r="I1201" s="245"/>
      <c r="J1201" s="241"/>
      <c r="K1201" s="241"/>
      <c r="L1201" s="246"/>
      <c r="M1201" s="247"/>
      <c r="N1201" s="248"/>
      <c r="O1201" s="248"/>
      <c r="P1201" s="248"/>
      <c r="Q1201" s="248"/>
      <c r="R1201" s="248"/>
      <c r="S1201" s="248"/>
      <c r="T1201" s="249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0" t="s">
        <v>221</v>
      </c>
      <c r="AU1201" s="250" t="s">
        <v>96</v>
      </c>
      <c r="AV1201" s="14" t="s">
        <v>88</v>
      </c>
      <c r="AW1201" s="14" t="s">
        <v>39</v>
      </c>
      <c r="AX1201" s="14" t="s">
        <v>78</v>
      </c>
      <c r="AY1201" s="250" t="s">
        <v>210</v>
      </c>
    </row>
    <row r="1202" s="13" customFormat="1">
      <c r="A1202" s="13"/>
      <c r="B1202" s="229"/>
      <c r="C1202" s="230"/>
      <c r="D1202" s="231" t="s">
        <v>221</v>
      </c>
      <c r="E1202" s="232" t="s">
        <v>32</v>
      </c>
      <c r="F1202" s="233" t="s">
        <v>1208</v>
      </c>
      <c r="G1202" s="230"/>
      <c r="H1202" s="232" t="s">
        <v>32</v>
      </c>
      <c r="I1202" s="234"/>
      <c r="J1202" s="230"/>
      <c r="K1202" s="230"/>
      <c r="L1202" s="235"/>
      <c r="M1202" s="236"/>
      <c r="N1202" s="237"/>
      <c r="O1202" s="237"/>
      <c r="P1202" s="237"/>
      <c r="Q1202" s="237"/>
      <c r="R1202" s="237"/>
      <c r="S1202" s="237"/>
      <c r="T1202" s="238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9" t="s">
        <v>221</v>
      </c>
      <c r="AU1202" s="239" t="s">
        <v>96</v>
      </c>
      <c r="AV1202" s="13" t="s">
        <v>86</v>
      </c>
      <c r="AW1202" s="13" t="s">
        <v>39</v>
      </c>
      <c r="AX1202" s="13" t="s">
        <v>78</v>
      </c>
      <c r="AY1202" s="239" t="s">
        <v>210</v>
      </c>
    </row>
    <row r="1203" s="13" customFormat="1">
      <c r="A1203" s="13"/>
      <c r="B1203" s="229"/>
      <c r="C1203" s="230"/>
      <c r="D1203" s="231" t="s">
        <v>221</v>
      </c>
      <c r="E1203" s="232" t="s">
        <v>32</v>
      </c>
      <c r="F1203" s="233" t="s">
        <v>1209</v>
      </c>
      <c r="G1203" s="230"/>
      <c r="H1203" s="232" t="s">
        <v>32</v>
      </c>
      <c r="I1203" s="234"/>
      <c r="J1203" s="230"/>
      <c r="K1203" s="230"/>
      <c r="L1203" s="235"/>
      <c r="M1203" s="236"/>
      <c r="N1203" s="237"/>
      <c r="O1203" s="237"/>
      <c r="P1203" s="237"/>
      <c r="Q1203" s="237"/>
      <c r="R1203" s="237"/>
      <c r="S1203" s="237"/>
      <c r="T1203" s="23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9" t="s">
        <v>221</v>
      </c>
      <c r="AU1203" s="239" t="s">
        <v>96</v>
      </c>
      <c r="AV1203" s="13" t="s">
        <v>86</v>
      </c>
      <c r="AW1203" s="13" t="s">
        <v>39</v>
      </c>
      <c r="AX1203" s="13" t="s">
        <v>78</v>
      </c>
      <c r="AY1203" s="239" t="s">
        <v>210</v>
      </c>
    </row>
    <row r="1204" s="14" customFormat="1">
      <c r="A1204" s="14"/>
      <c r="B1204" s="240"/>
      <c r="C1204" s="241"/>
      <c r="D1204" s="231" t="s">
        <v>221</v>
      </c>
      <c r="E1204" s="242" t="s">
        <v>32</v>
      </c>
      <c r="F1204" s="243" t="s">
        <v>1210</v>
      </c>
      <c r="G1204" s="241"/>
      <c r="H1204" s="244">
        <v>13.321</v>
      </c>
      <c r="I1204" s="245"/>
      <c r="J1204" s="241"/>
      <c r="K1204" s="241"/>
      <c r="L1204" s="246"/>
      <c r="M1204" s="247"/>
      <c r="N1204" s="248"/>
      <c r="O1204" s="248"/>
      <c r="P1204" s="248"/>
      <c r="Q1204" s="248"/>
      <c r="R1204" s="248"/>
      <c r="S1204" s="248"/>
      <c r="T1204" s="249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0" t="s">
        <v>221</v>
      </c>
      <c r="AU1204" s="250" t="s">
        <v>96</v>
      </c>
      <c r="AV1204" s="14" t="s">
        <v>88</v>
      </c>
      <c r="AW1204" s="14" t="s">
        <v>39</v>
      </c>
      <c r="AX1204" s="14" t="s">
        <v>78</v>
      </c>
      <c r="AY1204" s="250" t="s">
        <v>210</v>
      </c>
    </row>
    <row r="1205" s="14" customFormat="1">
      <c r="A1205" s="14"/>
      <c r="B1205" s="240"/>
      <c r="C1205" s="241"/>
      <c r="D1205" s="231" t="s">
        <v>221</v>
      </c>
      <c r="E1205" s="242" t="s">
        <v>32</v>
      </c>
      <c r="F1205" s="243" t="s">
        <v>1211</v>
      </c>
      <c r="G1205" s="241"/>
      <c r="H1205" s="244">
        <v>24.934999999999999</v>
      </c>
      <c r="I1205" s="245"/>
      <c r="J1205" s="241"/>
      <c r="K1205" s="241"/>
      <c r="L1205" s="246"/>
      <c r="M1205" s="247"/>
      <c r="N1205" s="248"/>
      <c r="O1205" s="248"/>
      <c r="P1205" s="248"/>
      <c r="Q1205" s="248"/>
      <c r="R1205" s="248"/>
      <c r="S1205" s="248"/>
      <c r="T1205" s="249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0" t="s">
        <v>221</v>
      </c>
      <c r="AU1205" s="250" t="s">
        <v>96</v>
      </c>
      <c r="AV1205" s="14" t="s">
        <v>88</v>
      </c>
      <c r="AW1205" s="14" t="s">
        <v>39</v>
      </c>
      <c r="AX1205" s="14" t="s">
        <v>78</v>
      </c>
      <c r="AY1205" s="250" t="s">
        <v>210</v>
      </c>
    </row>
    <row r="1206" s="14" customFormat="1">
      <c r="A1206" s="14"/>
      <c r="B1206" s="240"/>
      <c r="C1206" s="241"/>
      <c r="D1206" s="231" t="s">
        <v>221</v>
      </c>
      <c r="E1206" s="242" t="s">
        <v>32</v>
      </c>
      <c r="F1206" s="243" t="s">
        <v>1212</v>
      </c>
      <c r="G1206" s="241"/>
      <c r="H1206" s="244">
        <v>6.0650000000000004</v>
      </c>
      <c r="I1206" s="245"/>
      <c r="J1206" s="241"/>
      <c r="K1206" s="241"/>
      <c r="L1206" s="246"/>
      <c r="M1206" s="247"/>
      <c r="N1206" s="248"/>
      <c r="O1206" s="248"/>
      <c r="P1206" s="248"/>
      <c r="Q1206" s="248"/>
      <c r="R1206" s="248"/>
      <c r="S1206" s="248"/>
      <c r="T1206" s="249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0" t="s">
        <v>221</v>
      </c>
      <c r="AU1206" s="250" t="s">
        <v>96</v>
      </c>
      <c r="AV1206" s="14" t="s">
        <v>88</v>
      </c>
      <c r="AW1206" s="14" t="s">
        <v>39</v>
      </c>
      <c r="AX1206" s="14" t="s">
        <v>78</v>
      </c>
      <c r="AY1206" s="250" t="s">
        <v>210</v>
      </c>
    </row>
    <row r="1207" s="16" customFormat="1">
      <c r="A1207" s="16"/>
      <c r="B1207" s="262"/>
      <c r="C1207" s="263"/>
      <c r="D1207" s="231" t="s">
        <v>221</v>
      </c>
      <c r="E1207" s="264" t="s">
        <v>32</v>
      </c>
      <c r="F1207" s="265" t="s">
        <v>247</v>
      </c>
      <c r="G1207" s="263"/>
      <c r="H1207" s="266">
        <v>132.92099999999999</v>
      </c>
      <c r="I1207" s="267"/>
      <c r="J1207" s="263"/>
      <c r="K1207" s="263"/>
      <c r="L1207" s="268"/>
      <c r="M1207" s="269"/>
      <c r="N1207" s="270"/>
      <c r="O1207" s="270"/>
      <c r="P1207" s="270"/>
      <c r="Q1207" s="270"/>
      <c r="R1207" s="270"/>
      <c r="S1207" s="270"/>
      <c r="T1207" s="271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T1207" s="272" t="s">
        <v>221</v>
      </c>
      <c r="AU1207" s="272" t="s">
        <v>96</v>
      </c>
      <c r="AV1207" s="16" t="s">
        <v>93</v>
      </c>
      <c r="AW1207" s="16" t="s">
        <v>39</v>
      </c>
      <c r="AX1207" s="16" t="s">
        <v>78</v>
      </c>
      <c r="AY1207" s="272" t="s">
        <v>210</v>
      </c>
    </row>
    <row r="1208" s="13" customFormat="1">
      <c r="A1208" s="13"/>
      <c r="B1208" s="229"/>
      <c r="C1208" s="230"/>
      <c r="D1208" s="231" t="s">
        <v>221</v>
      </c>
      <c r="E1208" s="232" t="s">
        <v>32</v>
      </c>
      <c r="F1208" s="233" t="s">
        <v>1213</v>
      </c>
      <c r="G1208" s="230"/>
      <c r="H1208" s="232" t="s">
        <v>32</v>
      </c>
      <c r="I1208" s="234"/>
      <c r="J1208" s="230"/>
      <c r="K1208" s="230"/>
      <c r="L1208" s="235"/>
      <c r="M1208" s="236"/>
      <c r="N1208" s="237"/>
      <c r="O1208" s="237"/>
      <c r="P1208" s="237"/>
      <c r="Q1208" s="237"/>
      <c r="R1208" s="237"/>
      <c r="S1208" s="237"/>
      <c r="T1208" s="238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9" t="s">
        <v>221</v>
      </c>
      <c r="AU1208" s="239" t="s">
        <v>96</v>
      </c>
      <c r="AV1208" s="13" t="s">
        <v>86</v>
      </c>
      <c r="AW1208" s="13" t="s">
        <v>39</v>
      </c>
      <c r="AX1208" s="13" t="s">
        <v>78</v>
      </c>
      <c r="AY1208" s="239" t="s">
        <v>210</v>
      </c>
    </row>
    <row r="1209" s="13" customFormat="1">
      <c r="A1209" s="13"/>
      <c r="B1209" s="229"/>
      <c r="C1209" s="230"/>
      <c r="D1209" s="231" t="s">
        <v>221</v>
      </c>
      <c r="E1209" s="232" t="s">
        <v>32</v>
      </c>
      <c r="F1209" s="233" t="s">
        <v>1203</v>
      </c>
      <c r="G1209" s="230"/>
      <c r="H1209" s="232" t="s">
        <v>32</v>
      </c>
      <c r="I1209" s="234"/>
      <c r="J1209" s="230"/>
      <c r="K1209" s="230"/>
      <c r="L1209" s="235"/>
      <c r="M1209" s="236"/>
      <c r="N1209" s="237"/>
      <c r="O1209" s="237"/>
      <c r="P1209" s="237"/>
      <c r="Q1209" s="237"/>
      <c r="R1209" s="237"/>
      <c r="S1209" s="237"/>
      <c r="T1209" s="23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9" t="s">
        <v>221</v>
      </c>
      <c r="AU1209" s="239" t="s">
        <v>96</v>
      </c>
      <c r="AV1209" s="13" t="s">
        <v>86</v>
      </c>
      <c r="AW1209" s="13" t="s">
        <v>39</v>
      </c>
      <c r="AX1209" s="13" t="s">
        <v>78</v>
      </c>
      <c r="AY1209" s="239" t="s">
        <v>210</v>
      </c>
    </row>
    <row r="1210" s="14" customFormat="1">
      <c r="A1210" s="14"/>
      <c r="B1210" s="240"/>
      <c r="C1210" s="241"/>
      <c r="D1210" s="231" t="s">
        <v>221</v>
      </c>
      <c r="E1210" s="242" t="s">
        <v>32</v>
      </c>
      <c r="F1210" s="243" t="s">
        <v>1214</v>
      </c>
      <c r="G1210" s="241"/>
      <c r="H1210" s="244">
        <v>5.5999999999999996</v>
      </c>
      <c r="I1210" s="245"/>
      <c r="J1210" s="241"/>
      <c r="K1210" s="241"/>
      <c r="L1210" s="246"/>
      <c r="M1210" s="247"/>
      <c r="N1210" s="248"/>
      <c r="O1210" s="248"/>
      <c r="P1210" s="248"/>
      <c r="Q1210" s="248"/>
      <c r="R1210" s="248"/>
      <c r="S1210" s="248"/>
      <c r="T1210" s="249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0" t="s">
        <v>221</v>
      </c>
      <c r="AU1210" s="250" t="s">
        <v>96</v>
      </c>
      <c r="AV1210" s="14" t="s">
        <v>88</v>
      </c>
      <c r="AW1210" s="14" t="s">
        <v>39</v>
      </c>
      <c r="AX1210" s="14" t="s">
        <v>78</v>
      </c>
      <c r="AY1210" s="250" t="s">
        <v>210</v>
      </c>
    </row>
    <row r="1211" s="16" customFormat="1">
      <c r="A1211" s="16"/>
      <c r="B1211" s="262"/>
      <c r="C1211" s="263"/>
      <c r="D1211" s="231" t="s">
        <v>221</v>
      </c>
      <c r="E1211" s="264" t="s">
        <v>32</v>
      </c>
      <c r="F1211" s="265" t="s">
        <v>247</v>
      </c>
      <c r="G1211" s="263"/>
      <c r="H1211" s="266">
        <v>5.5999999999999996</v>
      </c>
      <c r="I1211" s="267"/>
      <c r="J1211" s="263"/>
      <c r="K1211" s="263"/>
      <c r="L1211" s="268"/>
      <c r="M1211" s="269"/>
      <c r="N1211" s="270"/>
      <c r="O1211" s="270"/>
      <c r="P1211" s="270"/>
      <c r="Q1211" s="270"/>
      <c r="R1211" s="270"/>
      <c r="S1211" s="270"/>
      <c r="T1211" s="271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T1211" s="272" t="s">
        <v>221</v>
      </c>
      <c r="AU1211" s="272" t="s">
        <v>96</v>
      </c>
      <c r="AV1211" s="16" t="s">
        <v>93</v>
      </c>
      <c r="AW1211" s="16" t="s">
        <v>39</v>
      </c>
      <c r="AX1211" s="16" t="s">
        <v>78</v>
      </c>
      <c r="AY1211" s="272" t="s">
        <v>210</v>
      </c>
    </row>
    <row r="1212" s="15" customFormat="1">
      <c r="A1212" s="15"/>
      <c r="B1212" s="251"/>
      <c r="C1212" s="252"/>
      <c r="D1212" s="231" t="s">
        <v>221</v>
      </c>
      <c r="E1212" s="253" t="s">
        <v>32</v>
      </c>
      <c r="F1212" s="254" t="s">
        <v>224</v>
      </c>
      <c r="G1212" s="252"/>
      <c r="H1212" s="255">
        <v>165.096</v>
      </c>
      <c r="I1212" s="256"/>
      <c r="J1212" s="252"/>
      <c r="K1212" s="252"/>
      <c r="L1212" s="257"/>
      <c r="M1212" s="258"/>
      <c r="N1212" s="259"/>
      <c r="O1212" s="259"/>
      <c r="P1212" s="259"/>
      <c r="Q1212" s="259"/>
      <c r="R1212" s="259"/>
      <c r="S1212" s="259"/>
      <c r="T1212" s="260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61" t="s">
        <v>221</v>
      </c>
      <c r="AU1212" s="261" t="s">
        <v>96</v>
      </c>
      <c r="AV1212" s="15" t="s">
        <v>96</v>
      </c>
      <c r="AW1212" s="15" t="s">
        <v>39</v>
      </c>
      <c r="AX1212" s="15" t="s">
        <v>86</v>
      </c>
      <c r="AY1212" s="261" t="s">
        <v>210</v>
      </c>
    </row>
    <row r="1213" s="2" customFormat="1" ht="24.15" customHeight="1">
      <c r="A1213" s="42"/>
      <c r="B1213" s="43"/>
      <c r="C1213" s="211" t="s">
        <v>1215</v>
      </c>
      <c r="D1213" s="211" t="s">
        <v>213</v>
      </c>
      <c r="E1213" s="212" t="s">
        <v>1216</v>
      </c>
      <c r="F1213" s="213" t="s">
        <v>1217</v>
      </c>
      <c r="G1213" s="214" t="s">
        <v>104</v>
      </c>
      <c r="H1213" s="215">
        <v>413.14999999999998</v>
      </c>
      <c r="I1213" s="216"/>
      <c r="J1213" s="217">
        <f>ROUND(I1213*H1213,2)</f>
        <v>0</v>
      </c>
      <c r="K1213" s="213" t="s">
        <v>217</v>
      </c>
      <c r="L1213" s="48"/>
      <c r="M1213" s="218" t="s">
        <v>32</v>
      </c>
      <c r="N1213" s="219" t="s">
        <v>49</v>
      </c>
      <c r="O1213" s="88"/>
      <c r="P1213" s="220">
        <f>O1213*H1213</f>
        <v>0</v>
      </c>
      <c r="Q1213" s="220">
        <v>0</v>
      </c>
      <c r="R1213" s="220">
        <f>Q1213*H1213</f>
        <v>0</v>
      </c>
      <c r="S1213" s="220">
        <v>0.024</v>
      </c>
      <c r="T1213" s="221">
        <f>S1213*H1213</f>
        <v>9.9155999999999995</v>
      </c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R1213" s="222" t="s">
        <v>404</v>
      </c>
      <c r="AT1213" s="222" t="s">
        <v>213</v>
      </c>
      <c r="AU1213" s="222" t="s">
        <v>96</v>
      </c>
      <c r="AY1213" s="20" t="s">
        <v>210</v>
      </c>
      <c r="BE1213" s="223">
        <f>IF(N1213="základní",J1213,0)</f>
        <v>0</v>
      </c>
      <c r="BF1213" s="223">
        <f>IF(N1213="snížená",J1213,0)</f>
        <v>0</v>
      </c>
      <c r="BG1213" s="223">
        <f>IF(N1213="zákl. přenesená",J1213,0)</f>
        <v>0</v>
      </c>
      <c r="BH1213" s="223">
        <f>IF(N1213="sníž. přenesená",J1213,0)</f>
        <v>0</v>
      </c>
      <c r="BI1213" s="223">
        <f>IF(N1213="nulová",J1213,0)</f>
        <v>0</v>
      </c>
      <c r="BJ1213" s="20" t="s">
        <v>86</v>
      </c>
      <c r="BK1213" s="223">
        <f>ROUND(I1213*H1213,2)</f>
        <v>0</v>
      </c>
      <c r="BL1213" s="20" t="s">
        <v>404</v>
      </c>
      <c r="BM1213" s="222" t="s">
        <v>1218</v>
      </c>
    </row>
    <row r="1214" s="2" customFormat="1">
      <c r="A1214" s="42"/>
      <c r="B1214" s="43"/>
      <c r="C1214" s="44"/>
      <c r="D1214" s="224" t="s">
        <v>219</v>
      </c>
      <c r="E1214" s="44"/>
      <c r="F1214" s="225" t="s">
        <v>1219</v>
      </c>
      <c r="G1214" s="44"/>
      <c r="H1214" s="44"/>
      <c r="I1214" s="226"/>
      <c r="J1214" s="44"/>
      <c r="K1214" s="44"/>
      <c r="L1214" s="48"/>
      <c r="M1214" s="227"/>
      <c r="N1214" s="228"/>
      <c r="O1214" s="88"/>
      <c r="P1214" s="88"/>
      <c r="Q1214" s="88"/>
      <c r="R1214" s="88"/>
      <c r="S1214" s="88"/>
      <c r="T1214" s="89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T1214" s="20" t="s">
        <v>219</v>
      </c>
      <c r="AU1214" s="20" t="s">
        <v>96</v>
      </c>
    </row>
    <row r="1215" s="13" customFormat="1">
      <c r="A1215" s="13"/>
      <c r="B1215" s="229"/>
      <c r="C1215" s="230"/>
      <c r="D1215" s="231" t="s">
        <v>221</v>
      </c>
      <c r="E1215" s="232" t="s">
        <v>32</v>
      </c>
      <c r="F1215" s="233" t="s">
        <v>235</v>
      </c>
      <c r="G1215" s="230"/>
      <c r="H1215" s="232" t="s">
        <v>32</v>
      </c>
      <c r="I1215" s="234"/>
      <c r="J1215" s="230"/>
      <c r="K1215" s="230"/>
      <c r="L1215" s="235"/>
      <c r="M1215" s="236"/>
      <c r="N1215" s="237"/>
      <c r="O1215" s="237"/>
      <c r="P1215" s="237"/>
      <c r="Q1215" s="237"/>
      <c r="R1215" s="237"/>
      <c r="S1215" s="237"/>
      <c r="T1215" s="238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9" t="s">
        <v>221</v>
      </c>
      <c r="AU1215" s="239" t="s">
        <v>96</v>
      </c>
      <c r="AV1215" s="13" t="s">
        <v>86</v>
      </c>
      <c r="AW1215" s="13" t="s">
        <v>39</v>
      </c>
      <c r="AX1215" s="13" t="s">
        <v>78</v>
      </c>
      <c r="AY1215" s="239" t="s">
        <v>210</v>
      </c>
    </row>
    <row r="1216" s="13" customFormat="1">
      <c r="A1216" s="13"/>
      <c r="B1216" s="229"/>
      <c r="C1216" s="230"/>
      <c r="D1216" s="231" t="s">
        <v>221</v>
      </c>
      <c r="E1216" s="232" t="s">
        <v>32</v>
      </c>
      <c r="F1216" s="233" t="s">
        <v>236</v>
      </c>
      <c r="G1216" s="230"/>
      <c r="H1216" s="232" t="s">
        <v>32</v>
      </c>
      <c r="I1216" s="234"/>
      <c r="J1216" s="230"/>
      <c r="K1216" s="230"/>
      <c r="L1216" s="235"/>
      <c r="M1216" s="236"/>
      <c r="N1216" s="237"/>
      <c r="O1216" s="237"/>
      <c r="P1216" s="237"/>
      <c r="Q1216" s="237"/>
      <c r="R1216" s="237"/>
      <c r="S1216" s="237"/>
      <c r="T1216" s="23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9" t="s">
        <v>221</v>
      </c>
      <c r="AU1216" s="239" t="s">
        <v>96</v>
      </c>
      <c r="AV1216" s="13" t="s">
        <v>86</v>
      </c>
      <c r="AW1216" s="13" t="s">
        <v>39</v>
      </c>
      <c r="AX1216" s="13" t="s">
        <v>78</v>
      </c>
      <c r="AY1216" s="239" t="s">
        <v>210</v>
      </c>
    </row>
    <row r="1217" s="13" customFormat="1">
      <c r="A1217" s="13"/>
      <c r="B1217" s="229"/>
      <c r="C1217" s="230"/>
      <c r="D1217" s="231" t="s">
        <v>221</v>
      </c>
      <c r="E1217" s="232" t="s">
        <v>32</v>
      </c>
      <c r="F1217" s="233" t="s">
        <v>237</v>
      </c>
      <c r="G1217" s="230"/>
      <c r="H1217" s="232" t="s">
        <v>32</v>
      </c>
      <c r="I1217" s="234"/>
      <c r="J1217" s="230"/>
      <c r="K1217" s="230"/>
      <c r="L1217" s="235"/>
      <c r="M1217" s="236"/>
      <c r="N1217" s="237"/>
      <c r="O1217" s="237"/>
      <c r="P1217" s="237"/>
      <c r="Q1217" s="237"/>
      <c r="R1217" s="237"/>
      <c r="S1217" s="237"/>
      <c r="T1217" s="238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9" t="s">
        <v>221</v>
      </c>
      <c r="AU1217" s="239" t="s">
        <v>96</v>
      </c>
      <c r="AV1217" s="13" t="s">
        <v>86</v>
      </c>
      <c r="AW1217" s="13" t="s">
        <v>39</v>
      </c>
      <c r="AX1217" s="13" t="s">
        <v>78</v>
      </c>
      <c r="AY1217" s="239" t="s">
        <v>210</v>
      </c>
    </row>
    <row r="1218" s="13" customFormat="1">
      <c r="A1218" s="13"/>
      <c r="B1218" s="229"/>
      <c r="C1218" s="230"/>
      <c r="D1218" s="231" t="s">
        <v>221</v>
      </c>
      <c r="E1218" s="232" t="s">
        <v>32</v>
      </c>
      <c r="F1218" s="233" t="s">
        <v>311</v>
      </c>
      <c r="G1218" s="230"/>
      <c r="H1218" s="232" t="s">
        <v>32</v>
      </c>
      <c r="I1218" s="234"/>
      <c r="J1218" s="230"/>
      <c r="K1218" s="230"/>
      <c r="L1218" s="235"/>
      <c r="M1218" s="236"/>
      <c r="N1218" s="237"/>
      <c r="O1218" s="237"/>
      <c r="P1218" s="237"/>
      <c r="Q1218" s="237"/>
      <c r="R1218" s="237"/>
      <c r="S1218" s="237"/>
      <c r="T1218" s="238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9" t="s">
        <v>221</v>
      </c>
      <c r="AU1218" s="239" t="s">
        <v>96</v>
      </c>
      <c r="AV1218" s="13" t="s">
        <v>86</v>
      </c>
      <c r="AW1218" s="13" t="s">
        <v>39</v>
      </c>
      <c r="AX1218" s="13" t="s">
        <v>78</v>
      </c>
      <c r="AY1218" s="239" t="s">
        <v>210</v>
      </c>
    </row>
    <row r="1219" s="13" customFormat="1">
      <c r="A1219" s="13"/>
      <c r="B1219" s="229"/>
      <c r="C1219" s="230"/>
      <c r="D1219" s="231" t="s">
        <v>221</v>
      </c>
      <c r="E1219" s="232" t="s">
        <v>32</v>
      </c>
      <c r="F1219" s="233" t="s">
        <v>1187</v>
      </c>
      <c r="G1219" s="230"/>
      <c r="H1219" s="232" t="s">
        <v>32</v>
      </c>
      <c r="I1219" s="234"/>
      <c r="J1219" s="230"/>
      <c r="K1219" s="230"/>
      <c r="L1219" s="235"/>
      <c r="M1219" s="236"/>
      <c r="N1219" s="237"/>
      <c r="O1219" s="237"/>
      <c r="P1219" s="237"/>
      <c r="Q1219" s="237"/>
      <c r="R1219" s="237"/>
      <c r="S1219" s="237"/>
      <c r="T1219" s="238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9" t="s">
        <v>221</v>
      </c>
      <c r="AU1219" s="239" t="s">
        <v>96</v>
      </c>
      <c r="AV1219" s="13" t="s">
        <v>86</v>
      </c>
      <c r="AW1219" s="13" t="s">
        <v>39</v>
      </c>
      <c r="AX1219" s="13" t="s">
        <v>78</v>
      </c>
      <c r="AY1219" s="239" t="s">
        <v>210</v>
      </c>
    </row>
    <row r="1220" s="13" customFormat="1">
      <c r="A1220" s="13"/>
      <c r="B1220" s="229"/>
      <c r="C1220" s="230"/>
      <c r="D1220" s="231" t="s">
        <v>221</v>
      </c>
      <c r="E1220" s="232" t="s">
        <v>32</v>
      </c>
      <c r="F1220" s="233" t="s">
        <v>1202</v>
      </c>
      <c r="G1220" s="230"/>
      <c r="H1220" s="232" t="s">
        <v>32</v>
      </c>
      <c r="I1220" s="234"/>
      <c r="J1220" s="230"/>
      <c r="K1220" s="230"/>
      <c r="L1220" s="235"/>
      <c r="M1220" s="236"/>
      <c r="N1220" s="237"/>
      <c r="O1220" s="237"/>
      <c r="P1220" s="237"/>
      <c r="Q1220" s="237"/>
      <c r="R1220" s="237"/>
      <c r="S1220" s="237"/>
      <c r="T1220" s="23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9" t="s">
        <v>221</v>
      </c>
      <c r="AU1220" s="239" t="s">
        <v>96</v>
      </c>
      <c r="AV1220" s="13" t="s">
        <v>86</v>
      </c>
      <c r="AW1220" s="13" t="s">
        <v>39</v>
      </c>
      <c r="AX1220" s="13" t="s">
        <v>78</v>
      </c>
      <c r="AY1220" s="239" t="s">
        <v>210</v>
      </c>
    </row>
    <row r="1221" s="13" customFormat="1">
      <c r="A1221" s="13"/>
      <c r="B1221" s="229"/>
      <c r="C1221" s="230"/>
      <c r="D1221" s="231" t="s">
        <v>221</v>
      </c>
      <c r="E1221" s="232" t="s">
        <v>32</v>
      </c>
      <c r="F1221" s="233" t="s">
        <v>1220</v>
      </c>
      <c r="G1221" s="230"/>
      <c r="H1221" s="232" t="s">
        <v>32</v>
      </c>
      <c r="I1221" s="234"/>
      <c r="J1221" s="230"/>
      <c r="K1221" s="230"/>
      <c r="L1221" s="235"/>
      <c r="M1221" s="236"/>
      <c r="N1221" s="237"/>
      <c r="O1221" s="237"/>
      <c r="P1221" s="237"/>
      <c r="Q1221" s="237"/>
      <c r="R1221" s="237"/>
      <c r="S1221" s="237"/>
      <c r="T1221" s="23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9" t="s">
        <v>221</v>
      </c>
      <c r="AU1221" s="239" t="s">
        <v>96</v>
      </c>
      <c r="AV1221" s="13" t="s">
        <v>86</v>
      </c>
      <c r="AW1221" s="13" t="s">
        <v>39</v>
      </c>
      <c r="AX1221" s="13" t="s">
        <v>78</v>
      </c>
      <c r="AY1221" s="239" t="s">
        <v>210</v>
      </c>
    </row>
    <row r="1222" s="14" customFormat="1">
      <c r="A1222" s="14"/>
      <c r="B1222" s="240"/>
      <c r="C1222" s="241"/>
      <c r="D1222" s="231" t="s">
        <v>221</v>
      </c>
      <c r="E1222" s="242" t="s">
        <v>32</v>
      </c>
      <c r="F1222" s="243" t="s">
        <v>1221</v>
      </c>
      <c r="G1222" s="241"/>
      <c r="H1222" s="244">
        <v>154</v>
      </c>
      <c r="I1222" s="245"/>
      <c r="J1222" s="241"/>
      <c r="K1222" s="241"/>
      <c r="L1222" s="246"/>
      <c r="M1222" s="247"/>
      <c r="N1222" s="248"/>
      <c r="O1222" s="248"/>
      <c r="P1222" s="248"/>
      <c r="Q1222" s="248"/>
      <c r="R1222" s="248"/>
      <c r="S1222" s="248"/>
      <c r="T1222" s="24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0" t="s">
        <v>221</v>
      </c>
      <c r="AU1222" s="250" t="s">
        <v>96</v>
      </c>
      <c r="AV1222" s="14" t="s">
        <v>88</v>
      </c>
      <c r="AW1222" s="14" t="s">
        <v>39</v>
      </c>
      <c r="AX1222" s="14" t="s">
        <v>78</v>
      </c>
      <c r="AY1222" s="250" t="s">
        <v>210</v>
      </c>
    </row>
    <row r="1223" s="14" customFormat="1">
      <c r="A1223" s="14"/>
      <c r="B1223" s="240"/>
      <c r="C1223" s="241"/>
      <c r="D1223" s="231" t="s">
        <v>221</v>
      </c>
      <c r="E1223" s="242" t="s">
        <v>32</v>
      </c>
      <c r="F1223" s="243" t="s">
        <v>1222</v>
      </c>
      <c r="G1223" s="241"/>
      <c r="H1223" s="244">
        <v>45.145000000000003</v>
      </c>
      <c r="I1223" s="245"/>
      <c r="J1223" s="241"/>
      <c r="K1223" s="241"/>
      <c r="L1223" s="246"/>
      <c r="M1223" s="247"/>
      <c r="N1223" s="248"/>
      <c r="O1223" s="248"/>
      <c r="P1223" s="248"/>
      <c r="Q1223" s="248"/>
      <c r="R1223" s="248"/>
      <c r="S1223" s="248"/>
      <c r="T1223" s="249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0" t="s">
        <v>221</v>
      </c>
      <c r="AU1223" s="250" t="s">
        <v>96</v>
      </c>
      <c r="AV1223" s="14" t="s">
        <v>88</v>
      </c>
      <c r="AW1223" s="14" t="s">
        <v>39</v>
      </c>
      <c r="AX1223" s="14" t="s">
        <v>78</v>
      </c>
      <c r="AY1223" s="250" t="s">
        <v>210</v>
      </c>
    </row>
    <row r="1224" s="14" customFormat="1">
      <c r="A1224" s="14"/>
      <c r="B1224" s="240"/>
      <c r="C1224" s="241"/>
      <c r="D1224" s="231" t="s">
        <v>221</v>
      </c>
      <c r="E1224" s="242" t="s">
        <v>32</v>
      </c>
      <c r="F1224" s="243" t="s">
        <v>1223</v>
      </c>
      <c r="G1224" s="241"/>
      <c r="H1224" s="244">
        <v>12.640000000000001</v>
      </c>
      <c r="I1224" s="245"/>
      <c r="J1224" s="241"/>
      <c r="K1224" s="241"/>
      <c r="L1224" s="246"/>
      <c r="M1224" s="247"/>
      <c r="N1224" s="248"/>
      <c r="O1224" s="248"/>
      <c r="P1224" s="248"/>
      <c r="Q1224" s="248"/>
      <c r="R1224" s="248"/>
      <c r="S1224" s="248"/>
      <c r="T1224" s="249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0" t="s">
        <v>221</v>
      </c>
      <c r="AU1224" s="250" t="s">
        <v>96</v>
      </c>
      <c r="AV1224" s="14" t="s">
        <v>88</v>
      </c>
      <c r="AW1224" s="14" t="s">
        <v>39</v>
      </c>
      <c r="AX1224" s="14" t="s">
        <v>78</v>
      </c>
      <c r="AY1224" s="250" t="s">
        <v>210</v>
      </c>
    </row>
    <row r="1225" s="13" customFormat="1">
      <c r="A1225" s="13"/>
      <c r="B1225" s="229"/>
      <c r="C1225" s="230"/>
      <c r="D1225" s="231" t="s">
        <v>221</v>
      </c>
      <c r="E1225" s="232" t="s">
        <v>32</v>
      </c>
      <c r="F1225" s="233" t="s">
        <v>1224</v>
      </c>
      <c r="G1225" s="230"/>
      <c r="H1225" s="232" t="s">
        <v>32</v>
      </c>
      <c r="I1225" s="234"/>
      <c r="J1225" s="230"/>
      <c r="K1225" s="230"/>
      <c r="L1225" s="235"/>
      <c r="M1225" s="236"/>
      <c r="N1225" s="237"/>
      <c r="O1225" s="237"/>
      <c r="P1225" s="237"/>
      <c r="Q1225" s="237"/>
      <c r="R1225" s="237"/>
      <c r="S1225" s="237"/>
      <c r="T1225" s="238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9" t="s">
        <v>221</v>
      </c>
      <c r="AU1225" s="239" t="s">
        <v>96</v>
      </c>
      <c r="AV1225" s="13" t="s">
        <v>86</v>
      </c>
      <c r="AW1225" s="13" t="s">
        <v>39</v>
      </c>
      <c r="AX1225" s="13" t="s">
        <v>78</v>
      </c>
      <c r="AY1225" s="239" t="s">
        <v>210</v>
      </c>
    </row>
    <row r="1226" s="14" customFormat="1">
      <c r="A1226" s="14"/>
      <c r="B1226" s="240"/>
      <c r="C1226" s="241"/>
      <c r="D1226" s="231" t="s">
        <v>221</v>
      </c>
      <c r="E1226" s="242" t="s">
        <v>32</v>
      </c>
      <c r="F1226" s="243" t="s">
        <v>1225</v>
      </c>
      <c r="G1226" s="241"/>
      <c r="H1226" s="244">
        <v>25.25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0" t="s">
        <v>221</v>
      </c>
      <c r="AU1226" s="250" t="s">
        <v>96</v>
      </c>
      <c r="AV1226" s="14" t="s">
        <v>88</v>
      </c>
      <c r="AW1226" s="14" t="s">
        <v>39</v>
      </c>
      <c r="AX1226" s="14" t="s">
        <v>78</v>
      </c>
      <c r="AY1226" s="250" t="s">
        <v>210</v>
      </c>
    </row>
    <row r="1227" s="13" customFormat="1">
      <c r="A1227" s="13"/>
      <c r="B1227" s="229"/>
      <c r="C1227" s="230"/>
      <c r="D1227" s="231" t="s">
        <v>221</v>
      </c>
      <c r="E1227" s="232" t="s">
        <v>32</v>
      </c>
      <c r="F1227" s="233" t="s">
        <v>1208</v>
      </c>
      <c r="G1227" s="230"/>
      <c r="H1227" s="232" t="s">
        <v>32</v>
      </c>
      <c r="I1227" s="234"/>
      <c r="J1227" s="230"/>
      <c r="K1227" s="230"/>
      <c r="L1227" s="235"/>
      <c r="M1227" s="236"/>
      <c r="N1227" s="237"/>
      <c r="O1227" s="237"/>
      <c r="P1227" s="237"/>
      <c r="Q1227" s="237"/>
      <c r="R1227" s="237"/>
      <c r="S1227" s="237"/>
      <c r="T1227" s="238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9" t="s">
        <v>221</v>
      </c>
      <c r="AU1227" s="239" t="s">
        <v>96</v>
      </c>
      <c r="AV1227" s="13" t="s">
        <v>86</v>
      </c>
      <c r="AW1227" s="13" t="s">
        <v>39</v>
      </c>
      <c r="AX1227" s="13" t="s">
        <v>78</v>
      </c>
      <c r="AY1227" s="239" t="s">
        <v>210</v>
      </c>
    </row>
    <row r="1228" s="13" customFormat="1">
      <c r="A1228" s="13"/>
      <c r="B1228" s="229"/>
      <c r="C1228" s="230"/>
      <c r="D1228" s="231" t="s">
        <v>221</v>
      </c>
      <c r="E1228" s="232" t="s">
        <v>32</v>
      </c>
      <c r="F1228" s="233" t="s">
        <v>1224</v>
      </c>
      <c r="G1228" s="230"/>
      <c r="H1228" s="232" t="s">
        <v>32</v>
      </c>
      <c r="I1228" s="234"/>
      <c r="J1228" s="230"/>
      <c r="K1228" s="230"/>
      <c r="L1228" s="235"/>
      <c r="M1228" s="236"/>
      <c r="N1228" s="237"/>
      <c r="O1228" s="237"/>
      <c r="P1228" s="237"/>
      <c r="Q1228" s="237"/>
      <c r="R1228" s="237"/>
      <c r="S1228" s="237"/>
      <c r="T1228" s="238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9" t="s">
        <v>221</v>
      </c>
      <c r="AU1228" s="239" t="s">
        <v>96</v>
      </c>
      <c r="AV1228" s="13" t="s">
        <v>86</v>
      </c>
      <c r="AW1228" s="13" t="s">
        <v>39</v>
      </c>
      <c r="AX1228" s="13" t="s">
        <v>78</v>
      </c>
      <c r="AY1228" s="239" t="s">
        <v>210</v>
      </c>
    </row>
    <row r="1229" s="14" customFormat="1">
      <c r="A1229" s="14"/>
      <c r="B1229" s="240"/>
      <c r="C1229" s="241"/>
      <c r="D1229" s="231" t="s">
        <v>221</v>
      </c>
      <c r="E1229" s="242" t="s">
        <v>32</v>
      </c>
      <c r="F1229" s="243" t="s">
        <v>1226</v>
      </c>
      <c r="G1229" s="241"/>
      <c r="H1229" s="244">
        <v>4.96</v>
      </c>
      <c r="I1229" s="245"/>
      <c r="J1229" s="241"/>
      <c r="K1229" s="241"/>
      <c r="L1229" s="246"/>
      <c r="M1229" s="247"/>
      <c r="N1229" s="248"/>
      <c r="O1229" s="248"/>
      <c r="P1229" s="248"/>
      <c r="Q1229" s="248"/>
      <c r="R1229" s="248"/>
      <c r="S1229" s="248"/>
      <c r="T1229" s="249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0" t="s">
        <v>221</v>
      </c>
      <c r="AU1229" s="250" t="s">
        <v>96</v>
      </c>
      <c r="AV1229" s="14" t="s">
        <v>88</v>
      </c>
      <c r="AW1229" s="14" t="s">
        <v>39</v>
      </c>
      <c r="AX1229" s="14" t="s">
        <v>78</v>
      </c>
      <c r="AY1229" s="250" t="s">
        <v>210</v>
      </c>
    </row>
    <row r="1230" s="13" customFormat="1">
      <c r="A1230" s="13"/>
      <c r="B1230" s="229"/>
      <c r="C1230" s="230"/>
      <c r="D1230" s="231" t="s">
        <v>221</v>
      </c>
      <c r="E1230" s="232" t="s">
        <v>32</v>
      </c>
      <c r="F1230" s="233" t="s">
        <v>1227</v>
      </c>
      <c r="G1230" s="230"/>
      <c r="H1230" s="232" t="s">
        <v>32</v>
      </c>
      <c r="I1230" s="234"/>
      <c r="J1230" s="230"/>
      <c r="K1230" s="230"/>
      <c r="L1230" s="235"/>
      <c r="M1230" s="236"/>
      <c r="N1230" s="237"/>
      <c r="O1230" s="237"/>
      <c r="P1230" s="237"/>
      <c r="Q1230" s="237"/>
      <c r="R1230" s="237"/>
      <c r="S1230" s="237"/>
      <c r="T1230" s="238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9" t="s">
        <v>221</v>
      </c>
      <c r="AU1230" s="239" t="s">
        <v>96</v>
      </c>
      <c r="AV1230" s="13" t="s">
        <v>86</v>
      </c>
      <c r="AW1230" s="13" t="s">
        <v>39</v>
      </c>
      <c r="AX1230" s="13" t="s">
        <v>78</v>
      </c>
      <c r="AY1230" s="239" t="s">
        <v>210</v>
      </c>
    </row>
    <row r="1231" s="14" customFormat="1">
      <c r="A1231" s="14"/>
      <c r="B1231" s="240"/>
      <c r="C1231" s="241"/>
      <c r="D1231" s="231" t="s">
        <v>221</v>
      </c>
      <c r="E1231" s="242" t="s">
        <v>32</v>
      </c>
      <c r="F1231" s="243" t="s">
        <v>1228</v>
      </c>
      <c r="G1231" s="241"/>
      <c r="H1231" s="244">
        <v>0.80000000000000004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0" t="s">
        <v>221</v>
      </c>
      <c r="AU1231" s="250" t="s">
        <v>96</v>
      </c>
      <c r="AV1231" s="14" t="s">
        <v>88</v>
      </c>
      <c r="AW1231" s="14" t="s">
        <v>39</v>
      </c>
      <c r="AX1231" s="14" t="s">
        <v>78</v>
      </c>
      <c r="AY1231" s="250" t="s">
        <v>210</v>
      </c>
    </row>
    <row r="1232" s="16" customFormat="1">
      <c r="A1232" s="16"/>
      <c r="B1232" s="262"/>
      <c r="C1232" s="263"/>
      <c r="D1232" s="231" t="s">
        <v>221</v>
      </c>
      <c r="E1232" s="264" t="s">
        <v>32</v>
      </c>
      <c r="F1232" s="265" t="s">
        <v>247</v>
      </c>
      <c r="G1232" s="263"/>
      <c r="H1232" s="266">
        <v>242.79500000000004</v>
      </c>
      <c r="I1232" s="267"/>
      <c r="J1232" s="263"/>
      <c r="K1232" s="263"/>
      <c r="L1232" s="268"/>
      <c r="M1232" s="269"/>
      <c r="N1232" s="270"/>
      <c r="O1232" s="270"/>
      <c r="P1232" s="270"/>
      <c r="Q1232" s="270"/>
      <c r="R1232" s="270"/>
      <c r="S1232" s="270"/>
      <c r="T1232" s="271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72" t="s">
        <v>221</v>
      </c>
      <c r="AU1232" s="272" t="s">
        <v>96</v>
      </c>
      <c r="AV1232" s="16" t="s">
        <v>93</v>
      </c>
      <c r="AW1232" s="16" t="s">
        <v>39</v>
      </c>
      <c r="AX1232" s="16" t="s">
        <v>78</v>
      </c>
      <c r="AY1232" s="272" t="s">
        <v>210</v>
      </c>
    </row>
    <row r="1233" s="13" customFormat="1">
      <c r="A1233" s="13"/>
      <c r="B1233" s="229"/>
      <c r="C1233" s="230"/>
      <c r="D1233" s="231" t="s">
        <v>221</v>
      </c>
      <c r="E1233" s="232" t="s">
        <v>32</v>
      </c>
      <c r="F1233" s="233" t="s">
        <v>1229</v>
      </c>
      <c r="G1233" s="230"/>
      <c r="H1233" s="232" t="s">
        <v>32</v>
      </c>
      <c r="I1233" s="234"/>
      <c r="J1233" s="230"/>
      <c r="K1233" s="230"/>
      <c r="L1233" s="235"/>
      <c r="M1233" s="236"/>
      <c r="N1233" s="237"/>
      <c r="O1233" s="237"/>
      <c r="P1233" s="237"/>
      <c r="Q1233" s="237"/>
      <c r="R1233" s="237"/>
      <c r="S1233" s="237"/>
      <c r="T1233" s="23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9" t="s">
        <v>221</v>
      </c>
      <c r="AU1233" s="239" t="s">
        <v>96</v>
      </c>
      <c r="AV1233" s="13" t="s">
        <v>86</v>
      </c>
      <c r="AW1233" s="13" t="s">
        <v>39</v>
      </c>
      <c r="AX1233" s="13" t="s">
        <v>78</v>
      </c>
      <c r="AY1233" s="239" t="s">
        <v>210</v>
      </c>
    </row>
    <row r="1234" s="13" customFormat="1">
      <c r="A1234" s="13"/>
      <c r="B1234" s="229"/>
      <c r="C1234" s="230"/>
      <c r="D1234" s="231" t="s">
        <v>221</v>
      </c>
      <c r="E1234" s="232" t="s">
        <v>32</v>
      </c>
      <c r="F1234" s="233" t="s">
        <v>1220</v>
      </c>
      <c r="G1234" s="230"/>
      <c r="H1234" s="232" t="s">
        <v>32</v>
      </c>
      <c r="I1234" s="234"/>
      <c r="J1234" s="230"/>
      <c r="K1234" s="230"/>
      <c r="L1234" s="235"/>
      <c r="M1234" s="236"/>
      <c r="N1234" s="237"/>
      <c r="O1234" s="237"/>
      <c r="P1234" s="237"/>
      <c r="Q1234" s="237"/>
      <c r="R1234" s="237"/>
      <c r="S1234" s="237"/>
      <c r="T1234" s="238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9" t="s">
        <v>221</v>
      </c>
      <c r="AU1234" s="239" t="s">
        <v>96</v>
      </c>
      <c r="AV1234" s="13" t="s">
        <v>86</v>
      </c>
      <c r="AW1234" s="13" t="s">
        <v>39</v>
      </c>
      <c r="AX1234" s="13" t="s">
        <v>78</v>
      </c>
      <c r="AY1234" s="239" t="s">
        <v>210</v>
      </c>
    </row>
    <row r="1235" s="14" customFormat="1">
      <c r="A1235" s="14"/>
      <c r="B1235" s="240"/>
      <c r="C1235" s="241"/>
      <c r="D1235" s="231" t="s">
        <v>221</v>
      </c>
      <c r="E1235" s="242" t="s">
        <v>32</v>
      </c>
      <c r="F1235" s="243" t="s">
        <v>1230</v>
      </c>
      <c r="G1235" s="241"/>
      <c r="H1235" s="244">
        <v>107.92</v>
      </c>
      <c r="I1235" s="245"/>
      <c r="J1235" s="241"/>
      <c r="K1235" s="241"/>
      <c r="L1235" s="246"/>
      <c r="M1235" s="247"/>
      <c r="N1235" s="248"/>
      <c r="O1235" s="248"/>
      <c r="P1235" s="248"/>
      <c r="Q1235" s="248"/>
      <c r="R1235" s="248"/>
      <c r="S1235" s="248"/>
      <c r="T1235" s="249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0" t="s">
        <v>221</v>
      </c>
      <c r="AU1235" s="250" t="s">
        <v>96</v>
      </c>
      <c r="AV1235" s="14" t="s">
        <v>88</v>
      </c>
      <c r="AW1235" s="14" t="s">
        <v>39</v>
      </c>
      <c r="AX1235" s="14" t="s">
        <v>78</v>
      </c>
      <c r="AY1235" s="250" t="s">
        <v>210</v>
      </c>
    </row>
    <row r="1236" s="14" customFormat="1">
      <c r="A1236" s="14"/>
      <c r="B1236" s="240"/>
      <c r="C1236" s="241"/>
      <c r="D1236" s="231" t="s">
        <v>221</v>
      </c>
      <c r="E1236" s="242" t="s">
        <v>32</v>
      </c>
      <c r="F1236" s="243" t="s">
        <v>1231</v>
      </c>
      <c r="G1236" s="241"/>
      <c r="H1236" s="244">
        <v>22.199999999999999</v>
      </c>
      <c r="I1236" s="245"/>
      <c r="J1236" s="241"/>
      <c r="K1236" s="241"/>
      <c r="L1236" s="246"/>
      <c r="M1236" s="247"/>
      <c r="N1236" s="248"/>
      <c r="O1236" s="248"/>
      <c r="P1236" s="248"/>
      <c r="Q1236" s="248"/>
      <c r="R1236" s="248"/>
      <c r="S1236" s="248"/>
      <c r="T1236" s="249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0" t="s">
        <v>221</v>
      </c>
      <c r="AU1236" s="250" t="s">
        <v>96</v>
      </c>
      <c r="AV1236" s="14" t="s">
        <v>88</v>
      </c>
      <c r="AW1236" s="14" t="s">
        <v>39</v>
      </c>
      <c r="AX1236" s="14" t="s">
        <v>78</v>
      </c>
      <c r="AY1236" s="250" t="s">
        <v>210</v>
      </c>
    </row>
    <row r="1237" s="13" customFormat="1">
      <c r="A1237" s="13"/>
      <c r="B1237" s="229"/>
      <c r="C1237" s="230"/>
      <c r="D1237" s="231" t="s">
        <v>221</v>
      </c>
      <c r="E1237" s="232" t="s">
        <v>32</v>
      </c>
      <c r="F1237" s="233" t="s">
        <v>1224</v>
      </c>
      <c r="G1237" s="230"/>
      <c r="H1237" s="232" t="s">
        <v>32</v>
      </c>
      <c r="I1237" s="234"/>
      <c r="J1237" s="230"/>
      <c r="K1237" s="230"/>
      <c r="L1237" s="235"/>
      <c r="M1237" s="236"/>
      <c r="N1237" s="237"/>
      <c r="O1237" s="237"/>
      <c r="P1237" s="237"/>
      <c r="Q1237" s="237"/>
      <c r="R1237" s="237"/>
      <c r="S1237" s="237"/>
      <c r="T1237" s="23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9" t="s">
        <v>221</v>
      </c>
      <c r="AU1237" s="239" t="s">
        <v>96</v>
      </c>
      <c r="AV1237" s="13" t="s">
        <v>86</v>
      </c>
      <c r="AW1237" s="13" t="s">
        <v>39</v>
      </c>
      <c r="AX1237" s="13" t="s">
        <v>78</v>
      </c>
      <c r="AY1237" s="239" t="s">
        <v>210</v>
      </c>
    </row>
    <row r="1238" s="14" customFormat="1">
      <c r="A1238" s="14"/>
      <c r="B1238" s="240"/>
      <c r="C1238" s="241"/>
      <c r="D1238" s="231" t="s">
        <v>221</v>
      </c>
      <c r="E1238" s="242" t="s">
        <v>32</v>
      </c>
      <c r="F1238" s="243" t="s">
        <v>1232</v>
      </c>
      <c r="G1238" s="241"/>
      <c r="H1238" s="244">
        <v>24.82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0" t="s">
        <v>221</v>
      </c>
      <c r="AU1238" s="250" t="s">
        <v>96</v>
      </c>
      <c r="AV1238" s="14" t="s">
        <v>88</v>
      </c>
      <c r="AW1238" s="14" t="s">
        <v>39</v>
      </c>
      <c r="AX1238" s="14" t="s">
        <v>78</v>
      </c>
      <c r="AY1238" s="250" t="s">
        <v>210</v>
      </c>
    </row>
    <row r="1239" s="13" customFormat="1">
      <c r="A1239" s="13"/>
      <c r="B1239" s="229"/>
      <c r="C1239" s="230"/>
      <c r="D1239" s="231" t="s">
        <v>221</v>
      </c>
      <c r="E1239" s="232" t="s">
        <v>32</v>
      </c>
      <c r="F1239" s="233" t="s">
        <v>1233</v>
      </c>
      <c r="G1239" s="230"/>
      <c r="H1239" s="232" t="s">
        <v>32</v>
      </c>
      <c r="I1239" s="234"/>
      <c r="J1239" s="230"/>
      <c r="K1239" s="230"/>
      <c r="L1239" s="235"/>
      <c r="M1239" s="236"/>
      <c r="N1239" s="237"/>
      <c r="O1239" s="237"/>
      <c r="P1239" s="237"/>
      <c r="Q1239" s="237"/>
      <c r="R1239" s="237"/>
      <c r="S1239" s="237"/>
      <c r="T1239" s="238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9" t="s">
        <v>221</v>
      </c>
      <c r="AU1239" s="239" t="s">
        <v>96</v>
      </c>
      <c r="AV1239" s="13" t="s">
        <v>86</v>
      </c>
      <c r="AW1239" s="13" t="s">
        <v>39</v>
      </c>
      <c r="AX1239" s="13" t="s">
        <v>78</v>
      </c>
      <c r="AY1239" s="239" t="s">
        <v>210</v>
      </c>
    </row>
    <row r="1240" s="14" customFormat="1">
      <c r="A1240" s="14"/>
      <c r="B1240" s="240"/>
      <c r="C1240" s="241"/>
      <c r="D1240" s="231" t="s">
        <v>221</v>
      </c>
      <c r="E1240" s="242" t="s">
        <v>32</v>
      </c>
      <c r="F1240" s="243" t="s">
        <v>1234</v>
      </c>
      <c r="G1240" s="241"/>
      <c r="H1240" s="244">
        <v>15.414999999999999</v>
      </c>
      <c r="I1240" s="245"/>
      <c r="J1240" s="241"/>
      <c r="K1240" s="241"/>
      <c r="L1240" s="246"/>
      <c r="M1240" s="247"/>
      <c r="N1240" s="248"/>
      <c r="O1240" s="248"/>
      <c r="P1240" s="248"/>
      <c r="Q1240" s="248"/>
      <c r="R1240" s="248"/>
      <c r="S1240" s="248"/>
      <c r="T1240" s="24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0" t="s">
        <v>221</v>
      </c>
      <c r="AU1240" s="250" t="s">
        <v>96</v>
      </c>
      <c r="AV1240" s="14" t="s">
        <v>88</v>
      </c>
      <c r="AW1240" s="14" t="s">
        <v>39</v>
      </c>
      <c r="AX1240" s="14" t="s">
        <v>78</v>
      </c>
      <c r="AY1240" s="250" t="s">
        <v>210</v>
      </c>
    </row>
    <row r="1241" s="16" customFormat="1">
      <c r="A1241" s="16"/>
      <c r="B1241" s="262"/>
      <c r="C1241" s="263"/>
      <c r="D1241" s="231" t="s">
        <v>221</v>
      </c>
      <c r="E1241" s="264" t="s">
        <v>32</v>
      </c>
      <c r="F1241" s="265" t="s">
        <v>247</v>
      </c>
      <c r="G1241" s="263"/>
      <c r="H1241" s="266">
        <v>170.35499999999999</v>
      </c>
      <c r="I1241" s="267"/>
      <c r="J1241" s="263"/>
      <c r="K1241" s="263"/>
      <c r="L1241" s="268"/>
      <c r="M1241" s="269"/>
      <c r="N1241" s="270"/>
      <c r="O1241" s="270"/>
      <c r="P1241" s="270"/>
      <c r="Q1241" s="270"/>
      <c r="R1241" s="270"/>
      <c r="S1241" s="270"/>
      <c r="T1241" s="271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T1241" s="272" t="s">
        <v>221</v>
      </c>
      <c r="AU1241" s="272" t="s">
        <v>96</v>
      </c>
      <c r="AV1241" s="16" t="s">
        <v>93</v>
      </c>
      <c r="AW1241" s="16" t="s">
        <v>39</v>
      </c>
      <c r="AX1241" s="16" t="s">
        <v>78</v>
      </c>
      <c r="AY1241" s="272" t="s">
        <v>210</v>
      </c>
    </row>
    <row r="1242" s="15" customFormat="1">
      <c r="A1242" s="15"/>
      <c r="B1242" s="251"/>
      <c r="C1242" s="252"/>
      <c r="D1242" s="231" t="s">
        <v>221</v>
      </c>
      <c r="E1242" s="253" t="s">
        <v>32</v>
      </c>
      <c r="F1242" s="254" t="s">
        <v>224</v>
      </c>
      <c r="G1242" s="252"/>
      <c r="H1242" s="255">
        <v>413.15000000000003</v>
      </c>
      <c r="I1242" s="256"/>
      <c r="J1242" s="252"/>
      <c r="K1242" s="252"/>
      <c r="L1242" s="257"/>
      <c r="M1242" s="258"/>
      <c r="N1242" s="259"/>
      <c r="O1242" s="259"/>
      <c r="P1242" s="259"/>
      <c r="Q1242" s="259"/>
      <c r="R1242" s="259"/>
      <c r="S1242" s="259"/>
      <c r="T1242" s="260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1" t="s">
        <v>221</v>
      </c>
      <c r="AU1242" s="261" t="s">
        <v>96</v>
      </c>
      <c r="AV1242" s="15" t="s">
        <v>96</v>
      </c>
      <c r="AW1242" s="15" t="s">
        <v>39</v>
      </c>
      <c r="AX1242" s="15" t="s">
        <v>86</v>
      </c>
      <c r="AY1242" s="261" t="s">
        <v>210</v>
      </c>
    </row>
    <row r="1243" s="2" customFormat="1" ht="24.15" customHeight="1">
      <c r="A1243" s="42"/>
      <c r="B1243" s="43"/>
      <c r="C1243" s="211" t="s">
        <v>1171</v>
      </c>
      <c r="D1243" s="211" t="s">
        <v>213</v>
      </c>
      <c r="E1243" s="212" t="s">
        <v>1235</v>
      </c>
      <c r="F1243" s="213" t="s">
        <v>1236</v>
      </c>
      <c r="G1243" s="214" t="s">
        <v>104</v>
      </c>
      <c r="H1243" s="215">
        <v>143.91</v>
      </c>
      <c r="I1243" s="216"/>
      <c r="J1243" s="217">
        <f>ROUND(I1243*H1243,2)</f>
        <v>0</v>
      </c>
      <c r="K1243" s="213" t="s">
        <v>217</v>
      </c>
      <c r="L1243" s="48"/>
      <c r="M1243" s="218" t="s">
        <v>32</v>
      </c>
      <c r="N1243" s="219" t="s">
        <v>49</v>
      </c>
      <c r="O1243" s="88"/>
      <c r="P1243" s="220">
        <f>O1243*H1243</f>
        <v>0</v>
      </c>
      <c r="Q1243" s="220">
        <v>0</v>
      </c>
      <c r="R1243" s="220">
        <f>Q1243*H1243</f>
        <v>0</v>
      </c>
      <c r="S1243" s="220">
        <v>0.032000000000000001</v>
      </c>
      <c r="T1243" s="221">
        <f>S1243*H1243</f>
        <v>4.6051200000000003</v>
      </c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R1243" s="222" t="s">
        <v>404</v>
      </c>
      <c r="AT1243" s="222" t="s">
        <v>213</v>
      </c>
      <c r="AU1243" s="222" t="s">
        <v>96</v>
      </c>
      <c r="AY1243" s="20" t="s">
        <v>210</v>
      </c>
      <c r="BE1243" s="223">
        <f>IF(N1243="základní",J1243,0)</f>
        <v>0</v>
      </c>
      <c r="BF1243" s="223">
        <f>IF(N1243="snížená",J1243,0)</f>
        <v>0</v>
      </c>
      <c r="BG1243" s="223">
        <f>IF(N1243="zákl. přenesená",J1243,0)</f>
        <v>0</v>
      </c>
      <c r="BH1243" s="223">
        <f>IF(N1243="sníž. přenesená",J1243,0)</f>
        <v>0</v>
      </c>
      <c r="BI1243" s="223">
        <f>IF(N1243="nulová",J1243,0)</f>
        <v>0</v>
      </c>
      <c r="BJ1243" s="20" t="s">
        <v>86</v>
      </c>
      <c r="BK1243" s="223">
        <f>ROUND(I1243*H1243,2)</f>
        <v>0</v>
      </c>
      <c r="BL1243" s="20" t="s">
        <v>404</v>
      </c>
      <c r="BM1243" s="222" t="s">
        <v>1237</v>
      </c>
    </row>
    <row r="1244" s="2" customFormat="1">
      <c r="A1244" s="42"/>
      <c r="B1244" s="43"/>
      <c r="C1244" s="44"/>
      <c r="D1244" s="224" t="s">
        <v>219</v>
      </c>
      <c r="E1244" s="44"/>
      <c r="F1244" s="225" t="s">
        <v>1238</v>
      </c>
      <c r="G1244" s="44"/>
      <c r="H1244" s="44"/>
      <c r="I1244" s="226"/>
      <c r="J1244" s="44"/>
      <c r="K1244" s="44"/>
      <c r="L1244" s="48"/>
      <c r="M1244" s="227"/>
      <c r="N1244" s="228"/>
      <c r="O1244" s="88"/>
      <c r="P1244" s="88"/>
      <c r="Q1244" s="88"/>
      <c r="R1244" s="88"/>
      <c r="S1244" s="88"/>
      <c r="T1244" s="89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T1244" s="20" t="s">
        <v>219</v>
      </c>
      <c r="AU1244" s="20" t="s">
        <v>96</v>
      </c>
    </row>
    <row r="1245" s="13" customFormat="1">
      <c r="A1245" s="13"/>
      <c r="B1245" s="229"/>
      <c r="C1245" s="230"/>
      <c r="D1245" s="231" t="s">
        <v>221</v>
      </c>
      <c r="E1245" s="232" t="s">
        <v>32</v>
      </c>
      <c r="F1245" s="233" t="s">
        <v>235</v>
      </c>
      <c r="G1245" s="230"/>
      <c r="H1245" s="232" t="s">
        <v>32</v>
      </c>
      <c r="I1245" s="234"/>
      <c r="J1245" s="230"/>
      <c r="K1245" s="230"/>
      <c r="L1245" s="235"/>
      <c r="M1245" s="236"/>
      <c r="N1245" s="237"/>
      <c r="O1245" s="237"/>
      <c r="P1245" s="237"/>
      <c r="Q1245" s="237"/>
      <c r="R1245" s="237"/>
      <c r="S1245" s="237"/>
      <c r="T1245" s="23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9" t="s">
        <v>221</v>
      </c>
      <c r="AU1245" s="239" t="s">
        <v>96</v>
      </c>
      <c r="AV1245" s="13" t="s">
        <v>86</v>
      </c>
      <c r="AW1245" s="13" t="s">
        <v>39</v>
      </c>
      <c r="AX1245" s="13" t="s">
        <v>78</v>
      </c>
      <c r="AY1245" s="239" t="s">
        <v>210</v>
      </c>
    </row>
    <row r="1246" s="13" customFormat="1">
      <c r="A1246" s="13"/>
      <c r="B1246" s="229"/>
      <c r="C1246" s="230"/>
      <c r="D1246" s="231" t="s">
        <v>221</v>
      </c>
      <c r="E1246" s="232" t="s">
        <v>32</v>
      </c>
      <c r="F1246" s="233" t="s">
        <v>236</v>
      </c>
      <c r="G1246" s="230"/>
      <c r="H1246" s="232" t="s">
        <v>32</v>
      </c>
      <c r="I1246" s="234"/>
      <c r="J1246" s="230"/>
      <c r="K1246" s="230"/>
      <c r="L1246" s="235"/>
      <c r="M1246" s="236"/>
      <c r="N1246" s="237"/>
      <c r="O1246" s="237"/>
      <c r="P1246" s="237"/>
      <c r="Q1246" s="237"/>
      <c r="R1246" s="237"/>
      <c r="S1246" s="237"/>
      <c r="T1246" s="23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9" t="s">
        <v>221</v>
      </c>
      <c r="AU1246" s="239" t="s">
        <v>96</v>
      </c>
      <c r="AV1246" s="13" t="s">
        <v>86</v>
      </c>
      <c r="AW1246" s="13" t="s">
        <v>39</v>
      </c>
      <c r="AX1246" s="13" t="s">
        <v>78</v>
      </c>
      <c r="AY1246" s="239" t="s">
        <v>210</v>
      </c>
    </row>
    <row r="1247" s="13" customFormat="1">
      <c r="A1247" s="13"/>
      <c r="B1247" s="229"/>
      <c r="C1247" s="230"/>
      <c r="D1247" s="231" t="s">
        <v>221</v>
      </c>
      <c r="E1247" s="232" t="s">
        <v>32</v>
      </c>
      <c r="F1247" s="233" t="s">
        <v>237</v>
      </c>
      <c r="G1247" s="230"/>
      <c r="H1247" s="232" t="s">
        <v>32</v>
      </c>
      <c r="I1247" s="234"/>
      <c r="J1247" s="230"/>
      <c r="K1247" s="230"/>
      <c r="L1247" s="235"/>
      <c r="M1247" s="236"/>
      <c r="N1247" s="237"/>
      <c r="O1247" s="237"/>
      <c r="P1247" s="237"/>
      <c r="Q1247" s="237"/>
      <c r="R1247" s="237"/>
      <c r="S1247" s="237"/>
      <c r="T1247" s="238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9" t="s">
        <v>221</v>
      </c>
      <c r="AU1247" s="239" t="s">
        <v>96</v>
      </c>
      <c r="AV1247" s="13" t="s">
        <v>86</v>
      </c>
      <c r="AW1247" s="13" t="s">
        <v>39</v>
      </c>
      <c r="AX1247" s="13" t="s">
        <v>78</v>
      </c>
      <c r="AY1247" s="239" t="s">
        <v>210</v>
      </c>
    </row>
    <row r="1248" s="13" customFormat="1">
      <c r="A1248" s="13"/>
      <c r="B1248" s="229"/>
      <c r="C1248" s="230"/>
      <c r="D1248" s="231" t="s">
        <v>221</v>
      </c>
      <c r="E1248" s="232" t="s">
        <v>32</v>
      </c>
      <c r="F1248" s="233" t="s">
        <v>1187</v>
      </c>
      <c r="G1248" s="230"/>
      <c r="H1248" s="232" t="s">
        <v>32</v>
      </c>
      <c r="I1248" s="234"/>
      <c r="J1248" s="230"/>
      <c r="K1248" s="230"/>
      <c r="L1248" s="235"/>
      <c r="M1248" s="236"/>
      <c r="N1248" s="237"/>
      <c r="O1248" s="237"/>
      <c r="P1248" s="237"/>
      <c r="Q1248" s="237"/>
      <c r="R1248" s="237"/>
      <c r="S1248" s="237"/>
      <c r="T1248" s="23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9" t="s">
        <v>221</v>
      </c>
      <c r="AU1248" s="239" t="s">
        <v>96</v>
      </c>
      <c r="AV1248" s="13" t="s">
        <v>86</v>
      </c>
      <c r="AW1248" s="13" t="s">
        <v>39</v>
      </c>
      <c r="AX1248" s="13" t="s">
        <v>78</v>
      </c>
      <c r="AY1248" s="239" t="s">
        <v>210</v>
      </c>
    </row>
    <row r="1249" s="13" customFormat="1">
      <c r="A1249" s="13"/>
      <c r="B1249" s="229"/>
      <c r="C1249" s="230"/>
      <c r="D1249" s="231" t="s">
        <v>221</v>
      </c>
      <c r="E1249" s="232" t="s">
        <v>32</v>
      </c>
      <c r="F1249" s="233" t="s">
        <v>1202</v>
      </c>
      <c r="G1249" s="230"/>
      <c r="H1249" s="232" t="s">
        <v>32</v>
      </c>
      <c r="I1249" s="234"/>
      <c r="J1249" s="230"/>
      <c r="K1249" s="230"/>
      <c r="L1249" s="235"/>
      <c r="M1249" s="236"/>
      <c r="N1249" s="237"/>
      <c r="O1249" s="237"/>
      <c r="P1249" s="237"/>
      <c r="Q1249" s="237"/>
      <c r="R1249" s="237"/>
      <c r="S1249" s="237"/>
      <c r="T1249" s="238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9" t="s">
        <v>221</v>
      </c>
      <c r="AU1249" s="239" t="s">
        <v>96</v>
      </c>
      <c r="AV1249" s="13" t="s">
        <v>86</v>
      </c>
      <c r="AW1249" s="13" t="s">
        <v>39</v>
      </c>
      <c r="AX1249" s="13" t="s">
        <v>78</v>
      </c>
      <c r="AY1249" s="239" t="s">
        <v>210</v>
      </c>
    </row>
    <row r="1250" s="13" customFormat="1">
      <c r="A1250" s="13"/>
      <c r="B1250" s="229"/>
      <c r="C1250" s="230"/>
      <c r="D1250" s="231" t="s">
        <v>221</v>
      </c>
      <c r="E1250" s="232" t="s">
        <v>32</v>
      </c>
      <c r="F1250" s="233" t="s">
        <v>1239</v>
      </c>
      <c r="G1250" s="230"/>
      <c r="H1250" s="232" t="s">
        <v>32</v>
      </c>
      <c r="I1250" s="234"/>
      <c r="J1250" s="230"/>
      <c r="K1250" s="230"/>
      <c r="L1250" s="235"/>
      <c r="M1250" s="236"/>
      <c r="N1250" s="237"/>
      <c r="O1250" s="237"/>
      <c r="P1250" s="237"/>
      <c r="Q1250" s="237"/>
      <c r="R1250" s="237"/>
      <c r="S1250" s="237"/>
      <c r="T1250" s="23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9" t="s">
        <v>221</v>
      </c>
      <c r="AU1250" s="239" t="s">
        <v>96</v>
      </c>
      <c r="AV1250" s="13" t="s">
        <v>86</v>
      </c>
      <c r="AW1250" s="13" t="s">
        <v>39</v>
      </c>
      <c r="AX1250" s="13" t="s">
        <v>78</v>
      </c>
      <c r="AY1250" s="239" t="s">
        <v>210</v>
      </c>
    </row>
    <row r="1251" s="14" customFormat="1">
      <c r="A1251" s="14"/>
      <c r="B1251" s="240"/>
      <c r="C1251" s="241"/>
      <c r="D1251" s="231" t="s">
        <v>221</v>
      </c>
      <c r="E1251" s="242" t="s">
        <v>32</v>
      </c>
      <c r="F1251" s="243" t="s">
        <v>1240</v>
      </c>
      <c r="G1251" s="241"/>
      <c r="H1251" s="244">
        <v>51.5</v>
      </c>
      <c r="I1251" s="245"/>
      <c r="J1251" s="241"/>
      <c r="K1251" s="241"/>
      <c r="L1251" s="246"/>
      <c r="M1251" s="247"/>
      <c r="N1251" s="248"/>
      <c r="O1251" s="248"/>
      <c r="P1251" s="248"/>
      <c r="Q1251" s="248"/>
      <c r="R1251" s="248"/>
      <c r="S1251" s="248"/>
      <c r="T1251" s="249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0" t="s">
        <v>221</v>
      </c>
      <c r="AU1251" s="250" t="s">
        <v>96</v>
      </c>
      <c r="AV1251" s="14" t="s">
        <v>88</v>
      </c>
      <c r="AW1251" s="14" t="s">
        <v>39</v>
      </c>
      <c r="AX1251" s="14" t="s">
        <v>78</v>
      </c>
      <c r="AY1251" s="250" t="s">
        <v>210</v>
      </c>
    </row>
    <row r="1252" s="13" customFormat="1">
      <c r="A1252" s="13"/>
      <c r="B1252" s="229"/>
      <c r="C1252" s="230"/>
      <c r="D1252" s="231" t="s">
        <v>221</v>
      </c>
      <c r="E1252" s="232" t="s">
        <v>32</v>
      </c>
      <c r="F1252" s="233" t="s">
        <v>1208</v>
      </c>
      <c r="G1252" s="230"/>
      <c r="H1252" s="232" t="s">
        <v>32</v>
      </c>
      <c r="I1252" s="234"/>
      <c r="J1252" s="230"/>
      <c r="K1252" s="230"/>
      <c r="L1252" s="235"/>
      <c r="M1252" s="236"/>
      <c r="N1252" s="237"/>
      <c r="O1252" s="237"/>
      <c r="P1252" s="237"/>
      <c r="Q1252" s="237"/>
      <c r="R1252" s="237"/>
      <c r="S1252" s="237"/>
      <c r="T1252" s="23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9" t="s">
        <v>221</v>
      </c>
      <c r="AU1252" s="239" t="s">
        <v>96</v>
      </c>
      <c r="AV1252" s="13" t="s">
        <v>86</v>
      </c>
      <c r="AW1252" s="13" t="s">
        <v>39</v>
      </c>
      <c r="AX1252" s="13" t="s">
        <v>78</v>
      </c>
      <c r="AY1252" s="239" t="s">
        <v>210</v>
      </c>
    </row>
    <row r="1253" s="13" customFormat="1">
      <c r="A1253" s="13"/>
      <c r="B1253" s="229"/>
      <c r="C1253" s="230"/>
      <c r="D1253" s="231" t="s">
        <v>221</v>
      </c>
      <c r="E1253" s="232" t="s">
        <v>32</v>
      </c>
      <c r="F1253" s="233" t="s">
        <v>1241</v>
      </c>
      <c r="G1253" s="230"/>
      <c r="H1253" s="232" t="s">
        <v>32</v>
      </c>
      <c r="I1253" s="234"/>
      <c r="J1253" s="230"/>
      <c r="K1253" s="230"/>
      <c r="L1253" s="235"/>
      <c r="M1253" s="236"/>
      <c r="N1253" s="237"/>
      <c r="O1253" s="237"/>
      <c r="P1253" s="237"/>
      <c r="Q1253" s="237"/>
      <c r="R1253" s="237"/>
      <c r="S1253" s="237"/>
      <c r="T1253" s="23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9" t="s">
        <v>221</v>
      </c>
      <c r="AU1253" s="239" t="s">
        <v>96</v>
      </c>
      <c r="AV1253" s="13" t="s">
        <v>86</v>
      </c>
      <c r="AW1253" s="13" t="s">
        <v>39</v>
      </c>
      <c r="AX1253" s="13" t="s">
        <v>78</v>
      </c>
      <c r="AY1253" s="239" t="s">
        <v>210</v>
      </c>
    </row>
    <row r="1254" s="14" customFormat="1">
      <c r="A1254" s="14"/>
      <c r="B1254" s="240"/>
      <c r="C1254" s="241"/>
      <c r="D1254" s="231" t="s">
        <v>221</v>
      </c>
      <c r="E1254" s="242" t="s">
        <v>32</v>
      </c>
      <c r="F1254" s="243" t="s">
        <v>1242</v>
      </c>
      <c r="G1254" s="241"/>
      <c r="H1254" s="244">
        <v>2.0800000000000001</v>
      </c>
      <c r="I1254" s="245"/>
      <c r="J1254" s="241"/>
      <c r="K1254" s="241"/>
      <c r="L1254" s="246"/>
      <c r="M1254" s="247"/>
      <c r="N1254" s="248"/>
      <c r="O1254" s="248"/>
      <c r="P1254" s="248"/>
      <c r="Q1254" s="248"/>
      <c r="R1254" s="248"/>
      <c r="S1254" s="248"/>
      <c r="T1254" s="24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0" t="s">
        <v>221</v>
      </c>
      <c r="AU1254" s="250" t="s">
        <v>96</v>
      </c>
      <c r="AV1254" s="14" t="s">
        <v>88</v>
      </c>
      <c r="AW1254" s="14" t="s">
        <v>39</v>
      </c>
      <c r="AX1254" s="14" t="s">
        <v>78</v>
      </c>
      <c r="AY1254" s="250" t="s">
        <v>210</v>
      </c>
    </row>
    <row r="1255" s="16" customFormat="1">
      <c r="A1255" s="16"/>
      <c r="B1255" s="262"/>
      <c r="C1255" s="263"/>
      <c r="D1255" s="231" t="s">
        <v>221</v>
      </c>
      <c r="E1255" s="264" t="s">
        <v>32</v>
      </c>
      <c r="F1255" s="265" t="s">
        <v>247</v>
      </c>
      <c r="G1255" s="263"/>
      <c r="H1255" s="266">
        <v>53.579999999999998</v>
      </c>
      <c r="I1255" s="267"/>
      <c r="J1255" s="263"/>
      <c r="K1255" s="263"/>
      <c r="L1255" s="268"/>
      <c r="M1255" s="269"/>
      <c r="N1255" s="270"/>
      <c r="O1255" s="270"/>
      <c r="P1255" s="270"/>
      <c r="Q1255" s="270"/>
      <c r="R1255" s="270"/>
      <c r="S1255" s="270"/>
      <c r="T1255" s="271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T1255" s="272" t="s">
        <v>221</v>
      </c>
      <c r="AU1255" s="272" t="s">
        <v>96</v>
      </c>
      <c r="AV1255" s="16" t="s">
        <v>93</v>
      </c>
      <c r="AW1255" s="16" t="s">
        <v>39</v>
      </c>
      <c r="AX1255" s="16" t="s">
        <v>78</v>
      </c>
      <c r="AY1255" s="272" t="s">
        <v>210</v>
      </c>
    </row>
    <row r="1256" s="13" customFormat="1">
      <c r="A1256" s="13"/>
      <c r="B1256" s="229"/>
      <c r="C1256" s="230"/>
      <c r="D1256" s="231" t="s">
        <v>221</v>
      </c>
      <c r="E1256" s="232" t="s">
        <v>32</v>
      </c>
      <c r="F1256" s="233" t="s">
        <v>1213</v>
      </c>
      <c r="G1256" s="230"/>
      <c r="H1256" s="232" t="s">
        <v>32</v>
      </c>
      <c r="I1256" s="234"/>
      <c r="J1256" s="230"/>
      <c r="K1256" s="230"/>
      <c r="L1256" s="235"/>
      <c r="M1256" s="236"/>
      <c r="N1256" s="237"/>
      <c r="O1256" s="237"/>
      <c r="P1256" s="237"/>
      <c r="Q1256" s="237"/>
      <c r="R1256" s="237"/>
      <c r="S1256" s="237"/>
      <c r="T1256" s="23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9" t="s">
        <v>221</v>
      </c>
      <c r="AU1256" s="239" t="s">
        <v>96</v>
      </c>
      <c r="AV1256" s="13" t="s">
        <v>86</v>
      </c>
      <c r="AW1256" s="13" t="s">
        <v>39</v>
      </c>
      <c r="AX1256" s="13" t="s">
        <v>78</v>
      </c>
      <c r="AY1256" s="239" t="s">
        <v>210</v>
      </c>
    </row>
    <row r="1257" s="13" customFormat="1">
      <c r="A1257" s="13"/>
      <c r="B1257" s="229"/>
      <c r="C1257" s="230"/>
      <c r="D1257" s="231" t="s">
        <v>221</v>
      </c>
      <c r="E1257" s="232" t="s">
        <v>32</v>
      </c>
      <c r="F1257" s="233" t="s">
        <v>1243</v>
      </c>
      <c r="G1257" s="230"/>
      <c r="H1257" s="232" t="s">
        <v>32</v>
      </c>
      <c r="I1257" s="234"/>
      <c r="J1257" s="230"/>
      <c r="K1257" s="230"/>
      <c r="L1257" s="235"/>
      <c r="M1257" s="236"/>
      <c r="N1257" s="237"/>
      <c r="O1257" s="237"/>
      <c r="P1257" s="237"/>
      <c r="Q1257" s="237"/>
      <c r="R1257" s="237"/>
      <c r="S1257" s="237"/>
      <c r="T1257" s="23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9" t="s">
        <v>221</v>
      </c>
      <c r="AU1257" s="239" t="s">
        <v>96</v>
      </c>
      <c r="AV1257" s="13" t="s">
        <v>86</v>
      </c>
      <c r="AW1257" s="13" t="s">
        <v>39</v>
      </c>
      <c r="AX1257" s="13" t="s">
        <v>78</v>
      </c>
      <c r="AY1257" s="239" t="s">
        <v>210</v>
      </c>
    </row>
    <row r="1258" s="14" customFormat="1">
      <c r="A1258" s="14"/>
      <c r="B1258" s="240"/>
      <c r="C1258" s="241"/>
      <c r="D1258" s="231" t="s">
        <v>221</v>
      </c>
      <c r="E1258" s="242" t="s">
        <v>32</v>
      </c>
      <c r="F1258" s="243" t="s">
        <v>1244</v>
      </c>
      <c r="G1258" s="241"/>
      <c r="H1258" s="244">
        <v>47.920000000000002</v>
      </c>
      <c r="I1258" s="245"/>
      <c r="J1258" s="241"/>
      <c r="K1258" s="241"/>
      <c r="L1258" s="246"/>
      <c r="M1258" s="247"/>
      <c r="N1258" s="248"/>
      <c r="O1258" s="248"/>
      <c r="P1258" s="248"/>
      <c r="Q1258" s="248"/>
      <c r="R1258" s="248"/>
      <c r="S1258" s="248"/>
      <c r="T1258" s="249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0" t="s">
        <v>221</v>
      </c>
      <c r="AU1258" s="250" t="s">
        <v>96</v>
      </c>
      <c r="AV1258" s="14" t="s">
        <v>88</v>
      </c>
      <c r="AW1258" s="14" t="s">
        <v>39</v>
      </c>
      <c r="AX1258" s="14" t="s">
        <v>78</v>
      </c>
      <c r="AY1258" s="250" t="s">
        <v>210</v>
      </c>
    </row>
    <row r="1259" s="14" customFormat="1">
      <c r="A1259" s="14"/>
      <c r="B1259" s="240"/>
      <c r="C1259" s="241"/>
      <c r="D1259" s="231" t="s">
        <v>221</v>
      </c>
      <c r="E1259" s="242" t="s">
        <v>32</v>
      </c>
      <c r="F1259" s="243" t="s">
        <v>1245</v>
      </c>
      <c r="G1259" s="241"/>
      <c r="H1259" s="244">
        <v>42.409999999999997</v>
      </c>
      <c r="I1259" s="245"/>
      <c r="J1259" s="241"/>
      <c r="K1259" s="241"/>
      <c r="L1259" s="246"/>
      <c r="M1259" s="247"/>
      <c r="N1259" s="248"/>
      <c r="O1259" s="248"/>
      <c r="P1259" s="248"/>
      <c r="Q1259" s="248"/>
      <c r="R1259" s="248"/>
      <c r="S1259" s="248"/>
      <c r="T1259" s="249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0" t="s">
        <v>221</v>
      </c>
      <c r="AU1259" s="250" t="s">
        <v>96</v>
      </c>
      <c r="AV1259" s="14" t="s">
        <v>88</v>
      </c>
      <c r="AW1259" s="14" t="s">
        <v>39</v>
      </c>
      <c r="AX1259" s="14" t="s">
        <v>78</v>
      </c>
      <c r="AY1259" s="250" t="s">
        <v>210</v>
      </c>
    </row>
    <row r="1260" s="16" customFormat="1">
      <c r="A1260" s="16"/>
      <c r="B1260" s="262"/>
      <c r="C1260" s="263"/>
      <c r="D1260" s="231" t="s">
        <v>221</v>
      </c>
      <c r="E1260" s="264" t="s">
        <v>32</v>
      </c>
      <c r="F1260" s="265" t="s">
        <v>247</v>
      </c>
      <c r="G1260" s="263"/>
      <c r="H1260" s="266">
        <v>90.329999999999998</v>
      </c>
      <c r="I1260" s="267"/>
      <c r="J1260" s="263"/>
      <c r="K1260" s="263"/>
      <c r="L1260" s="268"/>
      <c r="M1260" s="269"/>
      <c r="N1260" s="270"/>
      <c r="O1260" s="270"/>
      <c r="P1260" s="270"/>
      <c r="Q1260" s="270"/>
      <c r="R1260" s="270"/>
      <c r="S1260" s="270"/>
      <c r="T1260" s="271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2" t="s">
        <v>221</v>
      </c>
      <c r="AU1260" s="272" t="s">
        <v>96</v>
      </c>
      <c r="AV1260" s="16" t="s">
        <v>93</v>
      </c>
      <c r="AW1260" s="16" t="s">
        <v>39</v>
      </c>
      <c r="AX1260" s="16" t="s">
        <v>78</v>
      </c>
      <c r="AY1260" s="272" t="s">
        <v>210</v>
      </c>
    </row>
    <row r="1261" s="15" customFormat="1">
      <c r="A1261" s="15"/>
      <c r="B1261" s="251"/>
      <c r="C1261" s="252"/>
      <c r="D1261" s="231" t="s">
        <v>221</v>
      </c>
      <c r="E1261" s="253" t="s">
        <v>32</v>
      </c>
      <c r="F1261" s="254" t="s">
        <v>224</v>
      </c>
      <c r="G1261" s="252"/>
      <c r="H1261" s="255">
        <v>143.91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1" t="s">
        <v>221</v>
      </c>
      <c r="AU1261" s="261" t="s">
        <v>96</v>
      </c>
      <c r="AV1261" s="15" t="s">
        <v>96</v>
      </c>
      <c r="AW1261" s="15" t="s">
        <v>39</v>
      </c>
      <c r="AX1261" s="15" t="s">
        <v>86</v>
      </c>
      <c r="AY1261" s="261" t="s">
        <v>210</v>
      </c>
    </row>
    <row r="1262" s="2" customFormat="1" ht="24.15" customHeight="1">
      <c r="A1262" s="42"/>
      <c r="B1262" s="43"/>
      <c r="C1262" s="211" t="s">
        <v>1246</v>
      </c>
      <c r="D1262" s="211" t="s">
        <v>213</v>
      </c>
      <c r="E1262" s="212" t="s">
        <v>1247</v>
      </c>
      <c r="F1262" s="213" t="s">
        <v>1248</v>
      </c>
      <c r="G1262" s="214" t="s">
        <v>112</v>
      </c>
      <c r="H1262" s="215">
        <v>492.16000000000002</v>
      </c>
      <c r="I1262" s="216"/>
      <c r="J1262" s="217">
        <f>ROUND(I1262*H1262,2)</f>
        <v>0</v>
      </c>
      <c r="K1262" s="213" t="s">
        <v>217</v>
      </c>
      <c r="L1262" s="48"/>
      <c r="M1262" s="218" t="s">
        <v>32</v>
      </c>
      <c r="N1262" s="219" t="s">
        <v>49</v>
      </c>
      <c r="O1262" s="88"/>
      <c r="P1262" s="220">
        <f>O1262*H1262</f>
        <v>0</v>
      </c>
      <c r="Q1262" s="220">
        <v>0</v>
      </c>
      <c r="R1262" s="220">
        <f>Q1262*H1262</f>
        <v>0</v>
      </c>
      <c r="S1262" s="220">
        <v>0.014999999999999999</v>
      </c>
      <c r="T1262" s="221">
        <f>S1262*H1262</f>
        <v>7.3824000000000005</v>
      </c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R1262" s="222" t="s">
        <v>404</v>
      </c>
      <c r="AT1262" s="222" t="s">
        <v>213</v>
      </c>
      <c r="AU1262" s="222" t="s">
        <v>96</v>
      </c>
      <c r="AY1262" s="20" t="s">
        <v>210</v>
      </c>
      <c r="BE1262" s="223">
        <f>IF(N1262="základní",J1262,0)</f>
        <v>0</v>
      </c>
      <c r="BF1262" s="223">
        <f>IF(N1262="snížená",J1262,0)</f>
        <v>0</v>
      </c>
      <c r="BG1262" s="223">
        <f>IF(N1262="zákl. přenesená",J1262,0)</f>
        <v>0</v>
      </c>
      <c r="BH1262" s="223">
        <f>IF(N1262="sníž. přenesená",J1262,0)</f>
        <v>0</v>
      </c>
      <c r="BI1262" s="223">
        <f>IF(N1262="nulová",J1262,0)</f>
        <v>0</v>
      </c>
      <c r="BJ1262" s="20" t="s">
        <v>86</v>
      </c>
      <c r="BK1262" s="223">
        <f>ROUND(I1262*H1262,2)</f>
        <v>0</v>
      </c>
      <c r="BL1262" s="20" t="s">
        <v>404</v>
      </c>
      <c r="BM1262" s="222" t="s">
        <v>1249</v>
      </c>
    </row>
    <row r="1263" s="2" customFormat="1">
      <c r="A1263" s="42"/>
      <c r="B1263" s="43"/>
      <c r="C1263" s="44"/>
      <c r="D1263" s="224" t="s">
        <v>219</v>
      </c>
      <c r="E1263" s="44"/>
      <c r="F1263" s="225" t="s">
        <v>1250</v>
      </c>
      <c r="G1263" s="44"/>
      <c r="H1263" s="44"/>
      <c r="I1263" s="226"/>
      <c r="J1263" s="44"/>
      <c r="K1263" s="44"/>
      <c r="L1263" s="48"/>
      <c r="M1263" s="227"/>
      <c r="N1263" s="228"/>
      <c r="O1263" s="88"/>
      <c r="P1263" s="88"/>
      <c r="Q1263" s="88"/>
      <c r="R1263" s="88"/>
      <c r="S1263" s="88"/>
      <c r="T1263" s="89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T1263" s="20" t="s">
        <v>219</v>
      </c>
      <c r="AU1263" s="20" t="s">
        <v>96</v>
      </c>
    </row>
    <row r="1264" s="13" customFormat="1">
      <c r="A1264" s="13"/>
      <c r="B1264" s="229"/>
      <c r="C1264" s="230"/>
      <c r="D1264" s="231" t="s">
        <v>221</v>
      </c>
      <c r="E1264" s="232" t="s">
        <v>32</v>
      </c>
      <c r="F1264" s="233" t="s">
        <v>1202</v>
      </c>
      <c r="G1264" s="230"/>
      <c r="H1264" s="232" t="s">
        <v>32</v>
      </c>
      <c r="I1264" s="234"/>
      <c r="J1264" s="230"/>
      <c r="K1264" s="230"/>
      <c r="L1264" s="235"/>
      <c r="M1264" s="236"/>
      <c r="N1264" s="237"/>
      <c r="O1264" s="237"/>
      <c r="P1264" s="237"/>
      <c r="Q1264" s="237"/>
      <c r="R1264" s="237"/>
      <c r="S1264" s="237"/>
      <c r="T1264" s="23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9" t="s">
        <v>221</v>
      </c>
      <c r="AU1264" s="239" t="s">
        <v>96</v>
      </c>
      <c r="AV1264" s="13" t="s">
        <v>86</v>
      </c>
      <c r="AW1264" s="13" t="s">
        <v>39</v>
      </c>
      <c r="AX1264" s="13" t="s">
        <v>78</v>
      </c>
      <c r="AY1264" s="239" t="s">
        <v>210</v>
      </c>
    </row>
    <row r="1265" s="14" customFormat="1">
      <c r="A1265" s="14"/>
      <c r="B1265" s="240"/>
      <c r="C1265" s="241"/>
      <c r="D1265" s="231" t="s">
        <v>221</v>
      </c>
      <c r="E1265" s="242" t="s">
        <v>32</v>
      </c>
      <c r="F1265" s="243" t="s">
        <v>1251</v>
      </c>
      <c r="G1265" s="241"/>
      <c r="H1265" s="244">
        <v>246.94999999999999</v>
      </c>
      <c r="I1265" s="245"/>
      <c r="J1265" s="241"/>
      <c r="K1265" s="241"/>
      <c r="L1265" s="246"/>
      <c r="M1265" s="247"/>
      <c r="N1265" s="248"/>
      <c r="O1265" s="248"/>
      <c r="P1265" s="248"/>
      <c r="Q1265" s="248"/>
      <c r="R1265" s="248"/>
      <c r="S1265" s="248"/>
      <c r="T1265" s="249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0" t="s">
        <v>221</v>
      </c>
      <c r="AU1265" s="250" t="s">
        <v>96</v>
      </c>
      <c r="AV1265" s="14" t="s">
        <v>88</v>
      </c>
      <c r="AW1265" s="14" t="s">
        <v>39</v>
      </c>
      <c r="AX1265" s="14" t="s">
        <v>78</v>
      </c>
      <c r="AY1265" s="250" t="s">
        <v>210</v>
      </c>
    </row>
    <row r="1266" s="13" customFormat="1">
      <c r="A1266" s="13"/>
      <c r="B1266" s="229"/>
      <c r="C1266" s="230"/>
      <c r="D1266" s="231" t="s">
        <v>221</v>
      </c>
      <c r="E1266" s="232" t="s">
        <v>32</v>
      </c>
      <c r="F1266" s="233" t="s">
        <v>1252</v>
      </c>
      <c r="G1266" s="230"/>
      <c r="H1266" s="232" t="s">
        <v>32</v>
      </c>
      <c r="I1266" s="234"/>
      <c r="J1266" s="230"/>
      <c r="K1266" s="230"/>
      <c r="L1266" s="235"/>
      <c r="M1266" s="236"/>
      <c r="N1266" s="237"/>
      <c r="O1266" s="237"/>
      <c r="P1266" s="237"/>
      <c r="Q1266" s="237"/>
      <c r="R1266" s="237"/>
      <c r="S1266" s="237"/>
      <c r="T1266" s="23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9" t="s">
        <v>221</v>
      </c>
      <c r="AU1266" s="239" t="s">
        <v>96</v>
      </c>
      <c r="AV1266" s="13" t="s">
        <v>86</v>
      </c>
      <c r="AW1266" s="13" t="s">
        <v>39</v>
      </c>
      <c r="AX1266" s="13" t="s">
        <v>78</v>
      </c>
      <c r="AY1266" s="239" t="s">
        <v>210</v>
      </c>
    </row>
    <row r="1267" s="14" customFormat="1">
      <c r="A1267" s="14"/>
      <c r="B1267" s="240"/>
      <c r="C1267" s="241"/>
      <c r="D1267" s="231" t="s">
        <v>221</v>
      </c>
      <c r="E1267" s="242" t="s">
        <v>32</v>
      </c>
      <c r="F1267" s="243" t="s">
        <v>1253</v>
      </c>
      <c r="G1267" s="241"/>
      <c r="H1267" s="244">
        <v>36.689999999999998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0" t="s">
        <v>221</v>
      </c>
      <c r="AU1267" s="250" t="s">
        <v>96</v>
      </c>
      <c r="AV1267" s="14" t="s">
        <v>88</v>
      </c>
      <c r="AW1267" s="14" t="s">
        <v>39</v>
      </c>
      <c r="AX1267" s="14" t="s">
        <v>78</v>
      </c>
      <c r="AY1267" s="250" t="s">
        <v>210</v>
      </c>
    </row>
    <row r="1268" s="13" customFormat="1">
      <c r="A1268" s="13"/>
      <c r="B1268" s="229"/>
      <c r="C1268" s="230"/>
      <c r="D1268" s="231" t="s">
        <v>221</v>
      </c>
      <c r="E1268" s="232" t="s">
        <v>32</v>
      </c>
      <c r="F1268" s="233" t="s">
        <v>1254</v>
      </c>
      <c r="G1268" s="230"/>
      <c r="H1268" s="232" t="s">
        <v>32</v>
      </c>
      <c r="I1268" s="234"/>
      <c r="J1268" s="230"/>
      <c r="K1268" s="230"/>
      <c r="L1268" s="235"/>
      <c r="M1268" s="236"/>
      <c r="N1268" s="237"/>
      <c r="O1268" s="237"/>
      <c r="P1268" s="237"/>
      <c r="Q1268" s="237"/>
      <c r="R1268" s="237"/>
      <c r="S1268" s="237"/>
      <c r="T1268" s="238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9" t="s">
        <v>221</v>
      </c>
      <c r="AU1268" s="239" t="s">
        <v>96</v>
      </c>
      <c r="AV1268" s="13" t="s">
        <v>86</v>
      </c>
      <c r="AW1268" s="13" t="s">
        <v>39</v>
      </c>
      <c r="AX1268" s="13" t="s">
        <v>78</v>
      </c>
      <c r="AY1268" s="239" t="s">
        <v>210</v>
      </c>
    </row>
    <row r="1269" s="14" customFormat="1">
      <c r="A1269" s="14"/>
      <c r="B1269" s="240"/>
      <c r="C1269" s="241"/>
      <c r="D1269" s="231" t="s">
        <v>221</v>
      </c>
      <c r="E1269" s="242" t="s">
        <v>32</v>
      </c>
      <c r="F1269" s="243" t="s">
        <v>1255</v>
      </c>
      <c r="G1269" s="241"/>
      <c r="H1269" s="244">
        <v>149.59</v>
      </c>
      <c r="I1269" s="245"/>
      <c r="J1269" s="241"/>
      <c r="K1269" s="241"/>
      <c r="L1269" s="246"/>
      <c r="M1269" s="247"/>
      <c r="N1269" s="248"/>
      <c r="O1269" s="248"/>
      <c r="P1269" s="248"/>
      <c r="Q1269" s="248"/>
      <c r="R1269" s="248"/>
      <c r="S1269" s="248"/>
      <c r="T1269" s="249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0" t="s">
        <v>221</v>
      </c>
      <c r="AU1269" s="250" t="s">
        <v>96</v>
      </c>
      <c r="AV1269" s="14" t="s">
        <v>88</v>
      </c>
      <c r="AW1269" s="14" t="s">
        <v>39</v>
      </c>
      <c r="AX1269" s="14" t="s">
        <v>78</v>
      </c>
      <c r="AY1269" s="250" t="s">
        <v>210</v>
      </c>
    </row>
    <row r="1270" s="13" customFormat="1">
      <c r="A1270" s="13"/>
      <c r="B1270" s="229"/>
      <c r="C1270" s="230"/>
      <c r="D1270" s="231" t="s">
        <v>221</v>
      </c>
      <c r="E1270" s="232" t="s">
        <v>32</v>
      </c>
      <c r="F1270" s="233" t="s">
        <v>1256</v>
      </c>
      <c r="G1270" s="230"/>
      <c r="H1270" s="232" t="s">
        <v>32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9" t="s">
        <v>221</v>
      </c>
      <c r="AU1270" s="239" t="s">
        <v>96</v>
      </c>
      <c r="AV1270" s="13" t="s">
        <v>86</v>
      </c>
      <c r="AW1270" s="13" t="s">
        <v>39</v>
      </c>
      <c r="AX1270" s="13" t="s">
        <v>78</v>
      </c>
      <c r="AY1270" s="239" t="s">
        <v>210</v>
      </c>
    </row>
    <row r="1271" s="14" customFormat="1">
      <c r="A1271" s="14"/>
      <c r="B1271" s="240"/>
      <c r="C1271" s="241"/>
      <c r="D1271" s="231" t="s">
        <v>221</v>
      </c>
      <c r="E1271" s="242" t="s">
        <v>32</v>
      </c>
      <c r="F1271" s="243" t="s">
        <v>1257</v>
      </c>
      <c r="G1271" s="241"/>
      <c r="H1271" s="244">
        <v>42.18</v>
      </c>
      <c r="I1271" s="245"/>
      <c r="J1271" s="241"/>
      <c r="K1271" s="241"/>
      <c r="L1271" s="246"/>
      <c r="M1271" s="247"/>
      <c r="N1271" s="248"/>
      <c r="O1271" s="248"/>
      <c r="P1271" s="248"/>
      <c r="Q1271" s="248"/>
      <c r="R1271" s="248"/>
      <c r="S1271" s="248"/>
      <c r="T1271" s="24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0" t="s">
        <v>221</v>
      </c>
      <c r="AU1271" s="250" t="s">
        <v>96</v>
      </c>
      <c r="AV1271" s="14" t="s">
        <v>88</v>
      </c>
      <c r="AW1271" s="14" t="s">
        <v>39</v>
      </c>
      <c r="AX1271" s="14" t="s">
        <v>78</v>
      </c>
      <c r="AY1271" s="250" t="s">
        <v>210</v>
      </c>
    </row>
    <row r="1272" s="13" customFormat="1">
      <c r="A1272" s="13"/>
      <c r="B1272" s="229"/>
      <c r="C1272" s="230"/>
      <c r="D1272" s="231" t="s">
        <v>221</v>
      </c>
      <c r="E1272" s="232" t="s">
        <v>32</v>
      </c>
      <c r="F1272" s="233" t="s">
        <v>1258</v>
      </c>
      <c r="G1272" s="230"/>
      <c r="H1272" s="232" t="s">
        <v>32</v>
      </c>
      <c r="I1272" s="234"/>
      <c r="J1272" s="230"/>
      <c r="K1272" s="230"/>
      <c r="L1272" s="235"/>
      <c r="M1272" s="236"/>
      <c r="N1272" s="237"/>
      <c r="O1272" s="237"/>
      <c r="P1272" s="237"/>
      <c r="Q1272" s="237"/>
      <c r="R1272" s="237"/>
      <c r="S1272" s="237"/>
      <c r="T1272" s="238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9" t="s">
        <v>221</v>
      </c>
      <c r="AU1272" s="239" t="s">
        <v>96</v>
      </c>
      <c r="AV1272" s="13" t="s">
        <v>86</v>
      </c>
      <c r="AW1272" s="13" t="s">
        <v>39</v>
      </c>
      <c r="AX1272" s="13" t="s">
        <v>78</v>
      </c>
      <c r="AY1272" s="239" t="s">
        <v>210</v>
      </c>
    </row>
    <row r="1273" s="14" customFormat="1">
      <c r="A1273" s="14"/>
      <c r="B1273" s="240"/>
      <c r="C1273" s="241"/>
      <c r="D1273" s="231" t="s">
        <v>221</v>
      </c>
      <c r="E1273" s="242" t="s">
        <v>32</v>
      </c>
      <c r="F1273" s="243" t="s">
        <v>1259</v>
      </c>
      <c r="G1273" s="241"/>
      <c r="H1273" s="244">
        <v>16.75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0" t="s">
        <v>221</v>
      </c>
      <c r="AU1273" s="250" t="s">
        <v>96</v>
      </c>
      <c r="AV1273" s="14" t="s">
        <v>88</v>
      </c>
      <c r="AW1273" s="14" t="s">
        <v>39</v>
      </c>
      <c r="AX1273" s="14" t="s">
        <v>78</v>
      </c>
      <c r="AY1273" s="250" t="s">
        <v>210</v>
      </c>
    </row>
    <row r="1274" s="15" customFormat="1">
      <c r="A1274" s="15"/>
      <c r="B1274" s="251"/>
      <c r="C1274" s="252"/>
      <c r="D1274" s="231" t="s">
        <v>221</v>
      </c>
      <c r="E1274" s="253" t="s">
        <v>1260</v>
      </c>
      <c r="F1274" s="254" t="s">
        <v>224</v>
      </c>
      <c r="G1274" s="252"/>
      <c r="H1274" s="255">
        <v>492.16000000000002</v>
      </c>
      <c r="I1274" s="256"/>
      <c r="J1274" s="252"/>
      <c r="K1274" s="252"/>
      <c r="L1274" s="257"/>
      <c r="M1274" s="258"/>
      <c r="N1274" s="259"/>
      <c r="O1274" s="259"/>
      <c r="P1274" s="259"/>
      <c r="Q1274" s="259"/>
      <c r="R1274" s="259"/>
      <c r="S1274" s="259"/>
      <c r="T1274" s="260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1" t="s">
        <v>221</v>
      </c>
      <c r="AU1274" s="261" t="s">
        <v>96</v>
      </c>
      <c r="AV1274" s="15" t="s">
        <v>96</v>
      </c>
      <c r="AW1274" s="15" t="s">
        <v>39</v>
      </c>
      <c r="AX1274" s="15" t="s">
        <v>86</v>
      </c>
      <c r="AY1274" s="261" t="s">
        <v>210</v>
      </c>
    </row>
    <row r="1275" s="2" customFormat="1" ht="21.75" customHeight="1">
      <c r="A1275" s="42"/>
      <c r="B1275" s="43"/>
      <c r="C1275" s="211" t="s">
        <v>1261</v>
      </c>
      <c r="D1275" s="211" t="s">
        <v>213</v>
      </c>
      <c r="E1275" s="212" t="s">
        <v>1262</v>
      </c>
      <c r="F1275" s="213" t="s">
        <v>1263</v>
      </c>
      <c r="G1275" s="214" t="s">
        <v>112</v>
      </c>
      <c r="H1275" s="215">
        <v>179.31999999999999</v>
      </c>
      <c r="I1275" s="216"/>
      <c r="J1275" s="217">
        <f>ROUND(I1275*H1275,2)</f>
        <v>0</v>
      </c>
      <c r="K1275" s="213" t="s">
        <v>217</v>
      </c>
      <c r="L1275" s="48"/>
      <c r="M1275" s="218" t="s">
        <v>32</v>
      </c>
      <c r="N1275" s="219" t="s">
        <v>49</v>
      </c>
      <c r="O1275" s="88"/>
      <c r="P1275" s="220">
        <f>O1275*H1275</f>
        <v>0</v>
      </c>
      <c r="Q1275" s="220">
        <v>0</v>
      </c>
      <c r="R1275" s="220">
        <f>Q1275*H1275</f>
        <v>0</v>
      </c>
      <c r="S1275" s="220">
        <v>0.014</v>
      </c>
      <c r="T1275" s="221">
        <f>S1275*H1275</f>
        <v>2.5104799999999998</v>
      </c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R1275" s="222" t="s">
        <v>404</v>
      </c>
      <c r="AT1275" s="222" t="s">
        <v>213</v>
      </c>
      <c r="AU1275" s="222" t="s">
        <v>96</v>
      </c>
      <c r="AY1275" s="20" t="s">
        <v>210</v>
      </c>
      <c r="BE1275" s="223">
        <f>IF(N1275="základní",J1275,0)</f>
        <v>0</v>
      </c>
      <c r="BF1275" s="223">
        <f>IF(N1275="snížená",J1275,0)</f>
        <v>0</v>
      </c>
      <c r="BG1275" s="223">
        <f>IF(N1275="zákl. přenesená",J1275,0)</f>
        <v>0</v>
      </c>
      <c r="BH1275" s="223">
        <f>IF(N1275="sníž. přenesená",J1275,0)</f>
        <v>0</v>
      </c>
      <c r="BI1275" s="223">
        <f>IF(N1275="nulová",J1275,0)</f>
        <v>0</v>
      </c>
      <c r="BJ1275" s="20" t="s">
        <v>86</v>
      </c>
      <c r="BK1275" s="223">
        <f>ROUND(I1275*H1275,2)</f>
        <v>0</v>
      </c>
      <c r="BL1275" s="20" t="s">
        <v>404</v>
      </c>
      <c r="BM1275" s="222" t="s">
        <v>1264</v>
      </c>
    </row>
    <row r="1276" s="2" customFormat="1">
      <c r="A1276" s="42"/>
      <c r="B1276" s="43"/>
      <c r="C1276" s="44"/>
      <c r="D1276" s="224" t="s">
        <v>219</v>
      </c>
      <c r="E1276" s="44"/>
      <c r="F1276" s="225" t="s">
        <v>1265</v>
      </c>
      <c r="G1276" s="44"/>
      <c r="H1276" s="44"/>
      <c r="I1276" s="226"/>
      <c r="J1276" s="44"/>
      <c r="K1276" s="44"/>
      <c r="L1276" s="48"/>
      <c r="M1276" s="227"/>
      <c r="N1276" s="228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T1276" s="20" t="s">
        <v>219</v>
      </c>
      <c r="AU1276" s="20" t="s">
        <v>96</v>
      </c>
    </row>
    <row r="1277" s="13" customFormat="1">
      <c r="A1277" s="13"/>
      <c r="B1277" s="229"/>
      <c r="C1277" s="230"/>
      <c r="D1277" s="231" t="s">
        <v>221</v>
      </c>
      <c r="E1277" s="232" t="s">
        <v>32</v>
      </c>
      <c r="F1277" s="233" t="s">
        <v>1266</v>
      </c>
      <c r="G1277" s="230"/>
      <c r="H1277" s="232" t="s">
        <v>32</v>
      </c>
      <c r="I1277" s="234"/>
      <c r="J1277" s="230"/>
      <c r="K1277" s="230"/>
      <c r="L1277" s="235"/>
      <c r="M1277" s="236"/>
      <c r="N1277" s="237"/>
      <c r="O1277" s="237"/>
      <c r="P1277" s="237"/>
      <c r="Q1277" s="237"/>
      <c r="R1277" s="237"/>
      <c r="S1277" s="237"/>
      <c r="T1277" s="238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9" t="s">
        <v>221</v>
      </c>
      <c r="AU1277" s="239" t="s">
        <v>96</v>
      </c>
      <c r="AV1277" s="13" t="s">
        <v>86</v>
      </c>
      <c r="AW1277" s="13" t="s">
        <v>39</v>
      </c>
      <c r="AX1277" s="13" t="s">
        <v>78</v>
      </c>
      <c r="AY1277" s="239" t="s">
        <v>210</v>
      </c>
    </row>
    <row r="1278" s="14" customFormat="1">
      <c r="A1278" s="14"/>
      <c r="B1278" s="240"/>
      <c r="C1278" s="241"/>
      <c r="D1278" s="231" t="s">
        <v>221</v>
      </c>
      <c r="E1278" s="242" t="s">
        <v>32</v>
      </c>
      <c r="F1278" s="243" t="s">
        <v>1267</v>
      </c>
      <c r="G1278" s="241"/>
      <c r="H1278" s="244">
        <v>179.31999999999999</v>
      </c>
      <c r="I1278" s="245"/>
      <c r="J1278" s="241"/>
      <c r="K1278" s="241"/>
      <c r="L1278" s="246"/>
      <c r="M1278" s="247"/>
      <c r="N1278" s="248"/>
      <c r="O1278" s="248"/>
      <c r="P1278" s="248"/>
      <c r="Q1278" s="248"/>
      <c r="R1278" s="248"/>
      <c r="S1278" s="248"/>
      <c r="T1278" s="24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0" t="s">
        <v>221</v>
      </c>
      <c r="AU1278" s="250" t="s">
        <v>96</v>
      </c>
      <c r="AV1278" s="14" t="s">
        <v>88</v>
      </c>
      <c r="AW1278" s="14" t="s">
        <v>39</v>
      </c>
      <c r="AX1278" s="14" t="s">
        <v>78</v>
      </c>
      <c r="AY1278" s="250" t="s">
        <v>210</v>
      </c>
    </row>
    <row r="1279" s="15" customFormat="1">
      <c r="A1279" s="15"/>
      <c r="B1279" s="251"/>
      <c r="C1279" s="252"/>
      <c r="D1279" s="231" t="s">
        <v>221</v>
      </c>
      <c r="E1279" s="253" t="s">
        <v>32</v>
      </c>
      <c r="F1279" s="254" t="s">
        <v>224</v>
      </c>
      <c r="G1279" s="252"/>
      <c r="H1279" s="255">
        <v>179.31999999999999</v>
      </c>
      <c r="I1279" s="256"/>
      <c r="J1279" s="252"/>
      <c r="K1279" s="252"/>
      <c r="L1279" s="257"/>
      <c r="M1279" s="258"/>
      <c r="N1279" s="259"/>
      <c r="O1279" s="259"/>
      <c r="P1279" s="259"/>
      <c r="Q1279" s="259"/>
      <c r="R1279" s="259"/>
      <c r="S1279" s="259"/>
      <c r="T1279" s="260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1" t="s">
        <v>221</v>
      </c>
      <c r="AU1279" s="261" t="s">
        <v>96</v>
      </c>
      <c r="AV1279" s="15" t="s">
        <v>96</v>
      </c>
      <c r="AW1279" s="15" t="s">
        <v>39</v>
      </c>
      <c r="AX1279" s="15" t="s">
        <v>86</v>
      </c>
      <c r="AY1279" s="261" t="s">
        <v>210</v>
      </c>
    </row>
    <row r="1280" s="2" customFormat="1" ht="21.75" customHeight="1">
      <c r="A1280" s="42"/>
      <c r="B1280" s="43"/>
      <c r="C1280" s="211" t="s">
        <v>1268</v>
      </c>
      <c r="D1280" s="211" t="s">
        <v>213</v>
      </c>
      <c r="E1280" s="212" t="s">
        <v>1269</v>
      </c>
      <c r="F1280" s="213" t="s">
        <v>1270</v>
      </c>
      <c r="G1280" s="214" t="s">
        <v>112</v>
      </c>
      <c r="H1280" s="215">
        <v>218.45500000000001</v>
      </c>
      <c r="I1280" s="216"/>
      <c r="J1280" s="217">
        <f>ROUND(I1280*H1280,2)</f>
        <v>0</v>
      </c>
      <c r="K1280" s="213" t="s">
        <v>217</v>
      </c>
      <c r="L1280" s="48"/>
      <c r="M1280" s="218" t="s">
        <v>32</v>
      </c>
      <c r="N1280" s="219" t="s">
        <v>49</v>
      </c>
      <c r="O1280" s="88"/>
      <c r="P1280" s="220">
        <f>O1280*H1280</f>
        <v>0</v>
      </c>
      <c r="Q1280" s="220">
        <v>0</v>
      </c>
      <c r="R1280" s="220">
        <f>Q1280*H1280</f>
        <v>0</v>
      </c>
      <c r="S1280" s="220">
        <v>0.014</v>
      </c>
      <c r="T1280" s="221">
        <f>S1280*H1280</f>
        <v>3.05837</v>
      </c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R1280" s="222" t="s">
        <v>96</v>
      </c>
      <c r="AT1280" s="222" t="s">
        <v>213</v>
      </c>
      <c r="AU1280" s="222" t="s">
        <v>96</v>
      </c>
      <c r="AY1280" s="20" t="s">
        <v>210</v>
      </c>
      <c r="BE1280" s="223">
        <f>IF(N1280="základní",J1280,0)</f>
        <v>0</v>
      </c>
      <c r="BF1280" s="223">
        <f>IF(N1280="snížená",J1280,0)</f>
        <v>0</v>
      </c>
      <c r="BG1280" s="223">
        <f>IF(N1280="zákl. přenesená",J1280,0)</f>
        <v>0</v>
      </c>
      <c r="BH1280" s="223">
        <f>IF(N1280="sníž. přenesená",J1280,0)</f>
        <v>0</v>
      </c>
      <c r="BI1280" s="223">
        <f>IF(N1280="nulová",J1280,0)</f>
        <v>0</v>
      </c>
      <c r="BJ1280" s="20" t="s">
        <v>86</v>
      </c>
      <c r="BK1280" s="223">
        <f>ROUND(I1280*H1280,2)</f>
        <v>0</v>
      </c>
      <c r="BL1280" s="20" t="s">
        <v>96</v>
      </c>
      <c r="BM1280" s="222" t="s">
        <v>1271</v>
      </c>
    </row>
    <row r="1281" s="2" customFormat="1">
      <c r="A1281" s="42"/>
      <c r="B1281" s="43"/>
      <c r="C1281" s="44"/>
      <c r="D1281" s="224" t="s">
        <v>219</v>
      </c>
      <c r="E1281" s="44"/>
      <c r="F1281" s="225" t="s">
        <v>1272</v>
      </c>
      <c r="G1281" s="44"/>
      <c r="H1281" s="44"/>
      <c r="I1281" s="226"/>
      <c r="J1281" s="44"/>
      <c r="K1281" s="44"/>
      <c r="L1281" s="48"/>
      <c r="M1281" s="227"/>
      <c r="N1281" s="228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T1281" s="20" t="s">
        <v>219</v>
      </c>
      <c r="AU1281" s="20" t="s">
        <v>96</v>
      </c>
    </row>
    <row r="1282" s="13" customFormat="1">
      <c r="A1282" s="13"/>
      <c r="B1282" s="229"/>
      <c r="C1282" s="230"/>
      <c r="D1282" s="231" t="s">
        <v>221</v>
      </c>
      <c r="E1282" s="232" t="s">
        <v>32</v>
      </c>
      <c r="F1282" s="233" t="s">
        <v>235</v>
      </c>
      <c r="G1282" s="230"/>
      <c r="H1282" s="232" t="s">
        <v>32</v>
      </c>
      <c r="I1282" s="234"/>
      <c r="J1282" s="230"/>
      <c r="K1282" s="230"/>
      <c r="L1282" s="235"/>
      <c r="M1282" s="236"/>
      <c r="N1282" s="237"/>
      <c r="O1282" s="237"/>
      <c r="P1282" s="237"/>
      <c r="Q1282" s="237"/>
      <c r="R1282" s="237"/>
      <c r="S1282" s="237"/>
      <c r="T1282" s="23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9" t="s">
        <v>221</v>
      </c>
      <c r="AU1282" s="239" t="s">
        <v>96</v>
      </c>
      <c r="AV1282" s="13" t="s">
        <v>86</v>
      </c>
      <c r="AW1282" s="13" t="s">
        <v>39</v>
      </c>
      <c r="AX1282" s="13" t="s">
        <v>78</v>
      </c>
      <c r="AY1282" s="239" t="s">
        <v>210</v>
      </c>
    </row>
    <row r="1283" s="13" customFormat="1">
      <c r="A1283" s="13"/>
      <c r="B1283" s="229"/>
      <c r="C1283" s="230"/>
      <c r="D1283" s="231" t="s">
        <v>221</v>
      </c>
      <c r="E1283" s="232" t="s">
        <v>32</v>
      </c>
      <c r="F1283" s="233" t="s">
        <v>1266</v>
      </c>
      <c r="G1283" s="230"/>
      <c r="H1283" s="232" t="s">
        <v>32</v>
      </c>
      <c r="I1283" s="234"/>
      <c r="J1283" s="230"/>
      <c r="K1283" s="230"/>
      <c r="L1283" s="235"/>
      <c r="M1283" s="236"/>
      <c r="N1283" s="237"/>
      <c r="O1283" s="237"/>
      <c r="P1283" s="237"/>
      <c r="Q1283" s="237"/>
      <c r="R1283" s="237"/>
      <c r="S1283" s="237"/>
      <c r="T1283" s="238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9" t="s">
        <v>221</v>
      </c>
      <c r="AU1283" s="239" t="s">
        <v>96</v>
      </c>
      <c r="AV1283" s="13" t="s">
        <v>86</v>
      </c>
      <c r="AW1283" s="13" t="s">
        <v>39</v>
      </c>
      <c r="AX1283" s="13" t="s">
        <v>78</v>
      </c>
      <c r="AY1283" s="239" t="s">
        <v>210</v>
      </c>
    </row>
    <row r="1284" s="13" customFormat="1">
      <c r="A1284" s="13"/>
      <c r="B1284" s="229"/>
      <c r="C1284" s="230"/>
      <c r="D1284" s="231" t="s">
        <v>221</v>
      </c>
      <c r="E1284" s="232" t="s">
        <v>32</v>
      </c>
      <c r="F1284" s="233" t="s">
        <v>1273</v>
      </c>
      <c r="G1284" s="230"/>
      <c r="H1284" s="232" t="s">
        <v>32</v>
      </c>
      <c r="I1284" s="234"/>
      <c r="J1284" s="230"/>
      <c r="K1284" s="230"/>
      <c r="L1284" s="235"/>
      <c r="M1284" s="236"/>
      <c r="N1284" s="237"/>
      <c r="O1284" s="237"/>
      <c r="P1284" s="237"/>
      <c r="Q1284" s="237"/>
      <c r="R1284" s="237"/>
      <c r="S1284" s="237"/>
      <c r="T1284" s="23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9" t="s">
        <v>221</v>
      </c>
      <c r="AU1284" s="239" t="s">
        <v>96</v>
      </c>
      <c r="AV1284" s="13" t="s">
        <v>86</v>
      </c>
      <c r="AW1284" s="13" t="s">
        <v>39</v>
      </c>
      <c r="AX1284" s="13" t="s">
        <v>78</v>
      </c>
      <c r="AY1284" s="239" t="s">
        <v>210</v>
      </c>
    </row>
    <row r="1285" s="14" customFormat="1">
      <c r="A1285" s="14"/>
      <c r="B1285" s="240"/>
      <c r="C1285" s="241"/>
      <c r="D1285" s="231" t="s">
        <v>221</v>
      </c>
      <c r="E1285" s="242" t="s">
        <v>32</v>
      </c>
      <c r="F1285" s="243" t="s">
        <v>1274</v>
      </c>
      <c r="G1285" s="241"/>
      <c r="H1285" s="244">
        <v>142.53999999999999</v>
      </c>
      <c r="I1285" s="245"/>
      <c r="J1285" s="241"/>
      <c r="K1285" s="241"/>
      <c r="L1285" s="246"/>
      <c r="M1285" s="247"/>
      <c r="N1285" s="248"/>
      <c r="O1285" s="248"/>
      <c r="P1285" s="248"/>
      <c r="Q1285" s="248"/>
      <c r="R1285" s="248"/>
      <c r="S1285" s="248"/>
      <c r="T1285" s="249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0" t="s">
        <v>221</v>
      </c>
      <c r="AU1285" s="250" t="s">
        <v>96</v>
      </c>
      <c r="AV1285" s="14" t="s">
        <v>88</v>
      </c>
      <c r="AW1285" s="14" t="s">
        <v>39</v>
      </c>
      <c r="AX1285" s="14" t="s">
        <v>78</v>
      </c>
      <c r="AY1285" s="250" t="s">
        <v>210</v>
      </c>
    </row>
    <row r="1286" s="13" customFormat="1">
      <c r="A1286" s="13"/>
      <c r="B1286" s="229"/>
      <c r="C1286" s="230"/>
      <c r="D1286" s="231" t="s">
        <v>221</v>
      </c>
      <c r="E1286" s="232" t="s">
        <v>32</v>
      </c>
      <c r="F1286" s="233" t="s">
        <v>1275</v>
      </c>
      <c r="G1286" s="230"/>
      <c r="H1286" s="232" t="s">
        <v>32</v>
      </c>
      <c r="I1286" s="234"/>
      <c r="J1286" s="230"/>
      <c r="K1286" s="230"/>
      <c r="L1286" s="235"/>
      <c r="M1286" s="236"/>
      <c r="N1286" s="237"/>
      <c r="O1286" s="237"/>
      <c r="P1286" s="237"/>
      <c r="Q1286" s="237"/>
      <c r="R1286" s="237"/>
      <c r="S1286" s="237"/>
      <c r="T1286" s="238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9" t="s">
        <v>221</v>
      </c>
      <c r="AU1286" s="239" t="s">
        <v>96</v>
      </c>
      <c r="AV1286" s="13" t="s">
        <v>86</v>
      </c>
      <c r="AW1286" s="13" t="s">
        <v>39</v>
      </c>
      <c r="AX1286" s="13" t="s">
        <v>78</v>
      </c>
      <c r="AY1286" s="239" t="s">
        <v>210</v>
      </c>
    </row>
    <row r="1287" s="14" customFormat="1">
      <c r="A1287" s="14"/>
      <c r="B1287" s="240"/>
      <c r="C1287" s="241"/>
      <c r="D1287" s="231" t="s">
        <v>221</v>
      </c>
      <c r="E1287" s="242" t="s">
        <v>32</v>
      </c>
      <c r="F1287" s="243" t="s">
        <v>1276</v>
      </c>
      <c r="G1287" s="241"/>
      <c r="H1287" s="244">
        <v>6.0700000000000003</v>
      </c>
      <c r="I1287" s="245"/>
      <c r="J1287" s="241"/>
      <c r="K1287" s="241"/>
      <c r="L1287" s="246"/>
      <c r="M1287" s="247"/>
      <c r="N1287" s="248"/>
      <c r="O1287" s="248"/>
      <c r="P1287" s="248"/>
      <c r="Q1287" s="248"/>
      <c r="R1287" s="248"/>
      <c r="S1287" s="248"/>
      <c r="T1287" s="249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0" t="s">
        <v>221</v>
      </c>
      <c r="AU1287" s="250" t="s">
        <v>96</v>
      </c>
      <c r="AV1287" s="14" t="s">
        <v>88</v>
      </c>
      <c r="AW1287" s="14" t="s">
        <v>39</v>
      </c>
      <c r="AX1287" s="14" t="s">
        <v>78</v>
      </c>
      <c r="AY1287" s="250" t="s">
        <v>210</v>
      </c>
    </row>
    <row r="1288" s="16" customFormat="1">
      <c r="A1288" s="16"/>
      <c r="B1288" s="262"/>
      <c r="C1288" s="263"/>
      <c r="D1288" s="231" t="s">
        <v>221</v>
      </c>
      <c r="E1288" s="264" t="s">
        <v>32</v>
      </c>
      <c r="F1288" s="265" t="s">
        <v>247</v>
      </c>
      <c r="G1288" s="263"/>
      <c r="H1288" s="266">
        <v>148.60999999999999</v>
      </c>
      <c r="I1288" s="267"/>
      <c r="J1288" s="263"/>
      <c r="K1288" s="263"/>
      <c r="L1288" s="268"/>
      <c r="M1288" s="269"/>
      <c r="N1288" s="270"/>
      <c r="O1288" s="270"/>
      <c r="P1288" s="270"/>
      <c r="Q1288" s="270"/>
      <c r="R1288" s="270"/>
      <c r="S1288" s="270"/>
      <c r="T1288" s="271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T1288" s="272" t="s">
        <v>221</v>
      </c>
      <c r="AU1288" s="272" t="s">
        <v>96</v>
      </c>
      <c r="AV1288" s="16" t="s">
        <v>93</v>
      </c>
      <c r="AW1288" s="16" t="s">
        <v>39</v>
      </c>
      <c r="AX1288" s="16" t="s">
        <v>78</v>
      </c>
      <c r="AY1288" s="272" t="s">
        <v>210</v>
      </c>
    </row>
    <row r="1289" s="13" customFormat="1">
      <c r="A1289" s="13"/>
      <c r="B1289" s="229"/>
      <c r="C1289" s="230"/>
      <c r="D1289" s="231" t="s">
        <v>221</v>
      </c>
      <c r="E1289" s="232" t="s">
        <v>32</v>
      </c>
      <c r="F1289" s="233" t="s">
        <v>1277</v>
      </c>
      <c r="G1289" s="230"/>
      <c r="H1289" s="232" t="s">
        <v>32</v>
      </c>
      <c r="I1289" s="234"/>
      <c r="J1289" s="230"/>
      <c r="K1289" s="230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221</v>
      </c>
      <c r="AU1289" s="239" t="s">
        <v>96</v>
      </c>
      <c r="AV1289" s="13" t="s">
        <v>86</v>
      </c>
      <c r="AW1289" s="13" t="s">
        <v>39</v>
      </c>
      <c r="AX1289" s="13" t="s">
        <v>78</v>
      </c>
      <c r="AY1289" s="239" t="s">
        <v>210</v>
      </c>
    </row>
    <row r="1290" s="13" customFormat="1">
      <c r="A1290" s="13"/>
      <c r="B1290" s="229"/>
      <c r="C1290" s="230"/>
      <c r="D1290" s="231" t="s">
        <v>221</v>
      </c>
      <c r="E1290" s="232" t="s">
        <v>32</v>
      </c>
      <c r="F1290" s="233" t="s">
        <v>1278</v>
      </c>
      <c r="G1290" s="230"/>
      <c r="H1290" s="232" t="s">
        <v>32</v>
      </c>
      <c r="I1290" s="234"/>
      <c r="J1290" s="230"/>
      <c r="K1290" s="230"/>
      <c r="L1290" s="235"/>
      <c r="M1290" s="236"/>
      <c r="N1290" s="237"/>
      <c r="O1290" s="237"/>
      <c r="P1290" s="237"/>
      <c r="Q1290" s="237"/>
      <c r="R1290" s="237"/>
      <c r="S1290" s="237"/>
      <c r="T1290" s="23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9" t="s">
        <v>221</v>
      </c>
      <c r="AU1290" s="239" t="s">
        <v>96</v>
      </c>
      <c r="AV1290" s="13" t="s">
        <v>86</v>
      </c>
      <c r="AW1290" s="13" t="s">
        <v>39</v>
      </c>
      <c r="AX1290" s="13" t="s">
        <v>78</v>
      </c>
      <c r="AY1290" s="239" t="s">
        <v>210</v>
      </c>
    </row>
    <row r="1291" s="14" customFormat="1">
      <c r="A1291" s="14"/>
      <c r="B1291" s="240"/>
      <c r="C1291" s="241"/>
      <c r="D1291" s="231" t="s">
        <v>221</v>
      </c>
      <c r="E1291" s="242" t="s">
        <v>32</v>
      </c>
      <c r="F1291" s="243" t="s">
        <v>1279</v>
      </c>
      <c r="G1291" s="241"/>
      <c r="H1291" s="244">
        <v>37.640000000000001</v>
      </c>
      <c r="I1291" s="245"/>
      <c r="J1291" s="241"/>
      <c r="K1291" s="241"/>
      <c r="L1291" s="246"/>
      <c r="M1291" s="247"/>
      <c r="N1291" s="248"/>
      <c r="O1291" s="248"/>
      <c r="P1291" s="248"/>
      <c r="Q1291" s="248"/>
      <c r="R1291" s="248"/>
      <c r="S1291" s="248"/>
      <c r="T1291" s="249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0" t="s">
        <v>221</v>
      </c>
      <c r="AU1291" s="250" t="s">
        <v>96</v>
      </c>
      <c r="AV1291" s="14" t="s">
        <v>88</v>
      </c>
      <c r="AW1291" s="14" t="s">
        <v>39</v>
      </c>
      <c r="AX1291" s="14" t="s">
        <v>78</v>
      </c>
      <c r="AY1291" s="250" t="s">
        <v>210</v>
      </c>
    </row>
    <row r="1292" s="13" customFormat="1">
      <c r="A1292" s="13"/>
      <c r="B1292" s="229"/>
      <c r="C1292" s="230"/>
      <c r="D1292" s="231" t="s">
        <v>221</v>
      </c>
      <c r="E1292" s="232" t="s">
        <v>32</v>
      </c>
      <c r="F1292" s="233" t="s">
        <v>1280</v>
      </c>
      <c r="G1292" s="230"/>
      <c r="H1292" s="232" t="s">
        <v>32</v>
      </c>
      <c r="I1292" s="234"/>
      <c r="J1292" s="230"/>
      <c r="K1292" s="230"/>
      <c r="L1292" s="235"/>
      <c r="M1292" s="236"/>
      <c r="N1292" s="237"/>
      <c r="O1292" s="237"/>
      <c r="P1292" s="237"/>
      <c r="Q1292" s="237"/>
      <c r="R1292" s="237"/>
      <c r="S1292" s="237"/>
      <c r="T1292" s="238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9" t="s">
        <v>221</v>
      </c>
      <c r="AU1292" s="239" t="s">
        <v>96</v>
      </c>
      <c r="AV1292" s="13" t="s">
        <v>86</v>
      </c>
      <c r="AW1292" s="13" t="s">
        <v>39</v>
      </c>
      <c r="AX1292" s="13" t="s">
        <v>78</v>
      </c>
      <c r="AY1292" s="239" t="s">
        <v>210</v>
      </c>
    </row>
    <row r="1293" s="14" customFormat="1">
      <c r="A1293" s="14"/>
      <c r="B1293" s="240"/>
      <c r="C1293" s="241"/>
      <c r="D1293" s="231" t="s">
        <v>221</v>
      </c>
      <c r="E1293" s="242" t="s">
        <v>32</v>
      </c>
      <c r="F1293" s="243" t="s">
        <v>1281</v>
      </c>
      <c r="G1293" s="241"/>
      <c r="H1293" s="244">
        <v>32.204999999999998</v>
      </c>
      <c r="I1293" s="245"/>
      <c r="J1293" s="241"/>
      <c r="K1293" s="241"/>
      <c r="L1293" s="246"/>
      <c r="M1293" s="247"/>
      <c r="N1293" s="248"/>
      <c r="O1293" s="248"/>
      <c r="P1293" s="248"/>
      <c r="Q1293" s="248"/>
      <c r="R1293" s="248"/>
      <c r="S1293" s="248"/>
      <c r="T1293" s="249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0" t="s">
        <v>221</v>
      </c>
      <c r="AU1293" s="250" t="s">
        <v>96</v>
      </c>
      <c r="AV1293" s="14" t="s">
        <v>88</v>
      </c>
      <c r="AW1293" s="14" t="s">
        <v>39</v>
      </c>
      <c r="AX1293" s="14" t="s">
        <v>78</v>
      </c>
      <c r="AY1293" s="250" t="s">
        <v>210</v>
      </c>
    </row>
    <row r="1294" s="16" customFormat="1">
      <c r="A1294" s="16"/>
      <c r="B1294" s="262"/>
      <c r="C1294" s="263"/>
      <c r="D1294" s="231" t="s">
        <v>221</v>
      </c>
      <c r="E1294" s="264" t="s">
        <v>32</v>
      </c>
      <c r="F1294" s="265" t="s">
        <v>247</v>
      </c>
      <c r="G1294" s="263"/>
      <c r="H1294" s="266">
        <v>69.844999999999999</v>
      </c>
      <c r="I1294" s="267"/>
      <c r="J1294" s="263"/>
      <c r="K1294" s="263"/>
      <c r="L1294" s="268"/>
      <c r="M1294" s="269"/>
      <c r="N1294" s="270"/>
      <c r="O1294" s="270"/>
      <c r="P1294" s="270"/>
      <c r="Q1294" s="270"/>
      <c r="R1294" s="270"/>
      <c r="S1294" s="270"/>
      <c r="T1294" s="271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72" t="s">
        <v>221</v>
      </c>
      <c r="AU1294" s="272" t="s">
        <v>96</v>
      </c>
      <c r="AV1294" s="16" t="s">
        <v>93</v>
      </c>
      <c r="AW1294" s="16" t="s">
        <v>39</v>
      </c>
      <c r="AX1294" s="16" t="s">
        <v>78</v>
      </c>
      <c r="AY1294" s="272" t="s">
        <v>210</v>
      </c>
    </row>
    <row r="1295" s="15" customFormat="1">
      <c r="A1295" s="15"/>
      <c r="B1295" s="251"/>
      <c r="C1295" s="252"/>
      <c r="D1295" s="231" t="s">
        <v>221</v>
      </c>
      <c r="E1295" s="253" t="s">
        <v>32</v>
      </c>
      <c r="F1295" s="254" t="s">
        <v>224</v>
      </c>
      <c r="G1295" s="252"/>
      <c r="H1295" s="255">
        <v>218.45499999999998</v>
      </c>
      <c r="I1295" s="256"/>
      <c r="J1295" s="252"/>
      <c r="K1295" s="252"/>
      <c r="L1295" s="257"/>
      <c r="M1295" s="258"/>
      <c r="N1295" s="259"/>
      <c r="O1295" s="259"/>
      <c r="P1295" s="259"/>
      <c r="Q1295" s="259"/>
      <c r="R1295" s="259"/>
      <c r="S1295" s="259"/>
      <c r="T1295" s="260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1" t="s">
        <v>221</v>
      </c>
      <c r="AU1295" s="261" t="s">
        <v>96</v>
      </c>
      <c r="AV1295" s="15" t="s">
        <v>96</v>
      </c>
      <c r="AW1295" s="15" t="s">
        <v>39</v>
      </c>
      <c r="AX1295" s="15" t="s">
        <v>86</v>
      </c>
      <c r="AY1295" s="261" t="s">
        <v>210</v>
      </c>
    </row>
    <row r="1296" s="2" customFormat="1" ht="16.5" customHeight="1">
      <c r="A1296" s="42"/>
      <c r="B1296" s="43"/>
      <c r="C1296" s="211" t="s">
        <v>1282</v>
      </c>
      <c r="D1296" s="211" t="s">
        <v>213</v>
      </c>
      <c r="E1296" s="212" t="s">
        <v>1283</v>
      </c>
      <c r="F1296" s="213" t="s">
        <v>1284</v>
      </c>
      <c r="G1296" s="214" t="s">
        <v>112</v>
      </c>
      <c r="H1296" s="215">
        <v>16.760000000000002</v>
      </c>
      <c r="I1296" s="216"/>
      <c r="J1296" s="217">
        <f>ROUND(I1296*H1296,2)</f>
        <v>0</v>
      </c>
      <c r="K1296" s="213" t="s">
        <v>217</v>
      </c>
      <c r="L1296" s="48"/>
      <c r="M1296" s="218" t="s">
        <v>32</v>
      </c>
      <c r="N1296" s="219" t="s">
        <v>49</v>
      </c>
      <c r="O1296" s="88"/>
      <c r="P1296" s="220">
        <f>O1296*H1296</f>
        <v>0</v>
      </c>
      <c r="Q1296" s="220">
        <v>0</v>
      </c>
      <c r="R1296" s="220">
        <f>Q1296*H1296</f>
        <v>0</v>
      </c>
      <c r="S1296" s="220">
        <v>0.002</v>
      </c>
      <c r="T1296" s="221">
        <f>S1296*H1296</f>
        <v>0.033520000000000001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22" t="s">
        <v>404</v>
      </c>
      <c r="AT1296" s="222" t="s">
        <v>213</v>
      </c>
      <c r="AU1296" s="222" t="s">
        <v>96</v>
      </c>
      <c r="AY1296" s="20" t="s">
        <v>210</v>
      </c>
      <c r="BE1296" s="223">
        <f>IF(N1296="základní",J1296,0)</f>
        <v>0</v>
      </c>
      <c r="BF1296" s="223">
        <f>IF(N1296="snížená",J1296,0)</f>
        <v>0</v>
      </c>
      <c r="BG1296" s="223">
        <f>IF(N1296="zákl. přenesená",J1296,0)</f>
        <v>0</v>
      </c>
      <c r="BH1296" s="223">
        <f>IF(N1296="sníž. přenesená",J1296,0)</f>
        <v>0</v>
      </c>
      <c r="BI1296" s="223">
        <f>IF(N1296="nulová",J1296,0)</f>
        <v>0</v>
      </c>
      <c r="BJ1296" s="20" t="s">
        <v>86</v>
      </c>
      <c r="BK1296" s="223">
        <f>ROUND(I1296*H1296,2)</f>
        <v>0</v>
      </c>
      <c r="BL1296" s="20" t="s">
        <v>404</v>
      </c>
      <c r="BM1296" s="222" t="s">
        <v>1285</v>
      </c>
    </row>
    <row r="1297" s="2" customFormat="1">
      <c r="A1297" s="42"/>
      <c r="B1297" s="43"/>
      <c r="C1297" s="44"/>
      <c r="D1297" s="224" t="s">
        <v>219</v>
      </c>
      <c r="E1297" s="44"/>
      <c r="F1297" s="225" t="s">
        <v>1286</v>
      </c>
      <c r="G1297" s="44"/>
      <c r="H1297" s="44"/>
      <c r="I1297" s="226"/>
      <c r="J1297" s="44"/>
      <c r="K1297" s="44"/>
      <c r="L1297" s="48"/>
      <c r="M1297" s="227"/>
      <c r="N1297" s="228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219</v>
      </c>
      <c r="AU1297" s="20" t="s">
        <v>96</v>
      </c>
    </row>
    <row r="1298" s="13" customFormat="1">
      <c r="A1298" s="13"/>
      <c r="B1298" s="229"/>
      <c r="C1298" s="230"/>
      <c r="D1298" s="231" t="s">
        <v>221</v>
      </c>
      <c r="E1298" s="232" t="s">
        <v>32</v>
      </c>
      <c r="F1298" s="233" t="s">
        <v>1287</v>
      </c>
      <c r="G1298" s="230"/>
      <c r="H1298" s="232" t="s">
        <v>32</v>
      </c>
      <c r="I1298" s="234"/>
      <c r="J1298" s="230"/>
      <c r="K1298" s="230"/>
      <c r="L1298" s="235"/>
      <c r="M1298" s="236"/>
      <c r="N1298" s="237"/>
      <c r="O1298" s="237"/>
      <c r="P1298" s="237"/>
      <c r="Q1298" s="237"/>
      <c r="R1298" s="237"/>
      <c r="S1298" s="237"/>
      <c r="T1298" s="238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9" t="s">
        <v>221</v>
      </c>
      <c r="AU1298" s="239" t="s">
        <v>96</v>
      </c>
      <c r="AV1298" s="13" t="s">
        <v>86</v>
      </c>
      <c r="AW1298" s="13" t="s">
        <v>39</v>
      </c>
      <c r="AX1298" s="13" t="s">
        <v>78</v>
      </c>
      <c r="AY1298" s="239" t="s">
        <v>210</v>
      </c>
    </row>
    <row r="1299" s="14" customFormat="1">
      <c r="A1299" s="14"/>
      <c r="B1299" s="240"/>
      <c r="C1299" s="241"/>
      <c r="D1299" s="231" t="s">
        <v>221</v>
      </c>
      <c r="E1299" s="242" t="s">
        <v>32</v>
      </c>
      <c r="F1299" s="243" t="s">
        <v>1288</v>
      </c>
      <c r="G1299" s="241"/>
      <c r="H1299" s="244">
        <v>16.760000000000002</v>
      </c>
      <c r="I1299" s="245"/>
      <c r="J1299" s="241"/>
      <c r="K1299" s="241"/>
      <c r="L1299" s="246"/>
      <c r="M1299" s="247"/>
      <c r="N1299" s="248"/>
      <c r="O1299" s="248"/>
      <c r="P1299" s="248"/>
      <c r="Q1299" s="248"/>
      <c r="R1299" s="248"/>
      <c r="S1299" s="248"/>
      <c r="T1299" s="249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0" t="s">
        <v>221</v>
      </c>
      <c r="AU1299" s="250" t="s">
        <v>96</v>
      </c>
      <c r="AV1299" s="14" t="s">
        <v>88</v>
      </c>
      <c r="AW1299" s="14" t="s">
        <v>39</v>
      </c>
      <c r="AX1299" s="14" t="s">
        <v>78</v>
      </c>
      <c r="AY1299" s="250" t="s">
        <v>210</v>
      </c>
    </row>
    <row r="1300" s="15" customFormat="1">
      <c r="A1300" s="15"/>
      <c r="B1300" s="251"/>
      <c r="C1300" s="252"/>
      <c r="D1300" s="231" t="s">
        <v>221</v>
      </c>
      <c r="E1300" s="253" t="s">
        <v>32</v>
      </c>
      <c r="F1300" s="254" t="s">
        <v>224</v>
      </c>
      <c r="G1300" s="252"/>
      <c r="H1300" s="255">
        <v>16.760000000000002</v>
      </c>
      <c r="I1300" s="256"/>
      <c r="J1300" s="252"/>
      <c r="K1300" s="252"/>
      <c r="L1300" s="257"/>
      <c r="M1300" s="258"/>
      <c r="N1300" s="259"/>
      <c r="O1300" s="259"/>
      <c r="P1300" s="259"/>
      <c r="Q1300" s="259"/>
      <c r="R1300" s="259"/>
      <c r="S1300" s="259"/>
      <c r="T1300" s="260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1" t="s">
        <v>221</v>
      </c>
      <c r="AU1300" s="261" t="s">
        <v>96</v>
      </c>
      <c r="AV1300" s="15" t="s">
        <v>96</v>
      </c>
      <c r="AW1300" s="15" t="s">
        <v>39</v>
      </c>
      <c r="AX1300" s="15" t="s">
        <v>86</v>
      </c>
      <c r="AY1300" s="261" t="s">
        <v>210</v>
      </c>
    </row>
    <row r="1301" s="2" customFormat="1" ht="16.5" customHeight="1">
      <c r="A1301" s="42"/>
      <c r="B1301" s="43"/>
      <c r="C1301" s="211" t="s">
        <v>1289</v>
      </c>
      <c r="D1301" s="211" t="s">
        <v>213</v>
      </c>
      <c r="E1301" s="212" t="s">
        <v>1290</v>
      </c>
      <c r="F1301" s="213" t="s">
        <v>1291</v>
      </c>
      <c r="G1301" s="214" t="s">
        <v>104</v>
      </c>
      <c r="H1301" s="215">
        <v>10.955</v>
      </c>
      <c r="I1301" s="216"/>
      <c r="J1301" s="217">
        <f>ROUND(I1301*H1301,2)</f>
        <v>0</v>
      </c>
      <c r="K1301" s="213" t="s">
        <v>217</v>
      </c>
      <c r="L1301" s="48"/>
      <c r="M1301" s="218" t="s">
        <v>32</v>
      </c>
      <c r="N1301" s="219" t="s">
        <v>49</v>
      </c>
      <c r="O1301" s="88"/>
      <c r="P1301" s="220">
        <f>O1301*H1301</f>
        <v>0</v>
      </c>
      <c r="Q1301" s="220">
        <v>0</v>
      </c>
      <c r="R1301" s="220">
        <f>Q1301*H1301</f>
        <v>0</v>
      </c>
      <c r="S1301" s="220">
        <v>0.01174</v>
      </c>
      <c r="T1301" s="221">
        <f>S1301*H1301</f>
        <v>0.1286117</v>
      </c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R1301" s="222" t="s">
        <v>96</v>
      </c>
      <c r="AT1301" s="222" t="s">
        <v>213</v>
      </c>
      <c r="AU1301" s="222" t="s">
        <v>96</v>
      </c>
      <c r="AY1301" s="20" t="s">
        <v>210</v>
      </c>
      <c r="BE1301" s="223">
        <f>IF(N1301="základní",J1301,0)</f>
        <v>0</v>
      </c>
      <c r="BF1301" s="223">
        <f>IF(N1301="snížená",J1301,0)</f>
        <v>0</v>
      </c>
      <c r="BG1301" s="223">
        <f>IF(N1301="zákl. přenesená",J1301,0)</f>
        <v>0</v>
      </c>
      <c r="BH1301" s="223">
        <f>IF(N1301="sníž. přenesená",J1301,0)</f>
        <v>0</v>
      </c>
      <c r="BI1301" s="223">
        <f>IF(N1301="nulová",J1301,0)</f>
        <v>0</v>
      </c>
      <c r="BJ1301" s="20" t="s">
        <v>86</v>
      </c>
      <c r="BK1301" s="223">
        <f>ROUND(I1301*H1301,2)</f>
        <v>0</v>
      </c>
      <c r="BL1301" s="20" t="s">
        <v>96</v>
      </c>
      <c r="BM1301" s="222" t="s">
        <v>1292</v>
      </c>
    </row>
    <row r="1302" s="2" customFormat="1">
      <c r="A1302" s="42"/>
      <c r="B1302" s="43"/>
      <c r="C1302" s="44"/>
      <c r="D1302" s="224" t="s">
        <v>219</v>
      </c>
      <c r="E1302" s="44"/>
      <c r="F1302" s="225" t="s">
        <v>1293</v>
      </c>
      <c r="G1302" s="44"/>
      <c r="H1302" s="44"/>
      <c r="I1302" s="226"/>
      <c r="J1302" s="44"/>
      <c r="K1302" s="44"/>
      <c r="L1302" s="48"/>
      <c r="M1302" s="227"/>
      <c r="N1302" s="228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219</v>
      </c>
      <c r="AU1302" s="20" t="s">
        <v>96</v>
      </c>
    </row>
    <row r="1303" s="13" customFormat="1">
      <c r="A1303" s="13"/>
      <c r="B1303" s="229"/>
      <c r="C1303" s="230"/>
      <c r="D1303" s="231" t="s">
        <v>221</v>
      </c>
      <c r="E1303" s="232" t="s">
        <v>32</v>
      </c>
      <c r="F1303" s="233" t="s">
        <v>1294</v>
      </c>
      <c r="G1303" s="230"/>
      <c r="H1303" s="232" t="s">
        <v>32</v>
      </c>
      <c r="I1303" s="234"/>
      <c r="J1303" s="230"/>
      <c r="K1303" s="230"/>
      <c r="L1303" s="235"/>
      <c r="M1303" s="236"/>
      <c r="N1303" s="237"/>
      <c r="O1303" s="237"/>
      <c r="P1303" s="237"/>
      <c r="Q1303" s="237"/>
      <c r="R1303" s="237"/>
      <c r="S1303" s="237"/>
      <c r="T1303" s="238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9" t="s">
        <v>221</v>
      </c>
      <c r="AU1303" s="239" t="s">
        <v>96</v>
      </c>
      <c r="AV1303" s="13" t="s">
        <v>86</v>
      </c>
      <c r="AW1303" s="13" t="s">
        <v>39</v>
      </c>
      <c r="AX1303" s="13" t="s">
        <v>78</v>
      </c>
      <c r="AY1303" s="239" t="s">
        <v>210</v>
      </c>
    </row>
    <row r="1304" s="14" customFormat="1">
      <c r="A1304" s="14"/>
      <c r="B1304" s="240"/>
      <c r="C1304" s="241"/>
      <c r="D1304" s="231" t="s">
        <v>221</v>
      </c>
      <c r="E1304" s="242" t="s">
        <v>32</v>
      </c>
      <c r="F1304" s="243" t="s">
        <v>1295</v>
      </c>
      <c r="G1304" s="241"/>
      <c r="H1304" s="244">
        <v>10.305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0" t="s">
        <v>221</v>
      </c>
      <c r="AU1304" s="250" t="s">
        <v>96</v>
      </c>
      <c r="AV1304" s="14" t="s">
        <v>88</v>
      </c>
      <c r="AW1304" s="14" t="s">
        <v>39</v>
      </c>
      <c r="AX1304" s="14" t="s">
        <v>78</v>
      </c>
      <c r="AY1304" s="250" t="s">
        <v>210</v>
      </c>
    </row>
    <row r="1305" s="13" customFormat="1">
      <c r="A1305" s="13"/>
      <c r="B1305" s="229"/>
      <c r="C1305" s="230"/>
      <c r="D1305" s="231" t="s">
        <v>221</v>
      </c>
      <c r="E1305" s="232" t="s">
        <v>32</v>
      </c>
      <c r="F1305" s="233" t="s">
        <v>1296</v>
      </c>
      <c r="G1305" s="230"/>
      <c r="H1305" s="232" t="s">
        <v>32</v>
      </c>
      <c r="I1305" s="234"/>
      <c r="J1305" s="230"/>
      <c r="K1305" s="230"/>
      <c r="L1305" s="235"/>
      <c r="M1305" s="236"/>
      <c r="N1305" s="237"/>
      <c r="O1305" s="237"/>
      <c r="P1305" s="237"/>
      <c r="Q1305" s="237"/>
      <c r="R1305" s="237"/>
      <c r="S1305" s="237"/>
      <c r="T1305" s="23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9" t="s">
        <v>221</v>
      </c>
      <c r="AU1305" s="239" t="s">
        <v>96</v>
      </c>
      <c r="AV1305" s="13" t="s">
        <v>86</v>
      </c>
      <c r="AW1305" s="13" t="s">
        <v>39</v>
      </c>
      <c r="AX1305" s="13" t="s">
        <v>78</v>
      </c>
      <c r="AY1305" s="239" t="s">
        <v>210</v>
      </c>
    </row>
    <row r="1306" s="13" customFormat="1">
      <c r="A1306" s="13"/>
      <c r="B1306" s="229"/>
      <c r="C1306" s="230"/>
      <c r="D1306" s="231" t="s">
        <v>221</v>
      </c>
      <c r="E1306" s="232" t="s">
        <v>32</v>
      </c>
      <c r="F1306" s="233" t="s">
        <v>253</v>
      </c>
      <c r="G1306" s="230"/>
      <c r="H1306" s="232" t="s">
        <v>32</v>
      </c>
      <c r="I1306" s="234"/>
      <c r="J1306" s="230"/>
      <c r="K1306" s="230"/>
      <c r="L1306" s="235"/>
      <c r="M1306" s="236"/>
      <c r="N1306" s="237"/>
      <c r="O1306" s="237"/>
      <c r="P1306" s="237"/>
      <c r="Q1306" s="237"/>
      <c r="R1306" s="237"/>
      <c r="S1306" s="237"/>
      <c r="T1306" s="238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9" t="s">
        <v>221</v>
      </c>
      <c r="AU1306" s="239" t="s">
        <v>96</v>
      </c>
      <c r="AV1306" s="13" t="s">
        <v>86</v>
      </c>
      <c r="AW1306" s="13" t="s">
        <v>39</v>
      </c>
      <c r="AX1306" s="13" t="s">
        <v>78</v>
      </c>
      <c r="AY1306" s="239" t="s">
        <v>210</v>
      </c>
    </row>
    <row r="1307" s="14" customFormat="1">
      <c r="A1307" s="14"/>
      <c r="B1307" s="240"/>
      <c r="C1307" s="241"/>
      <c r="D1307" s="231" t="s">
        <v>221</v>
      </c>
      <c r="E1307" s="242" t="s">
        <v>32</v>
      </c>
      <c r="F1307" s="243" t="s">
        <v>1297</v>
      </c>
      <c r="G1307" s="241"/>
      <c r="H1307" s="244">
        <v>0.65000000000000002</v>
      </c>
      <c r="I1307" s="245"/>
      <c r="J1307" s="241"/>
      <c r="K1307" s="241"/>
      <c r="L1307" s="246"/>
      <c r="M1307" s="247"/>
      <c r="N1307" s="248"/>
      <c r="O1307" s="248"/>
      <c r="P1307" s="248"/>
      <c r="Q1307" s="248"/>
      <c r="R1307" s="248"/>
      <c r="S1307" s="248"/>
      <c r="T1307" s="249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0" t="s">
        <v>221</v>
      </c>
      <c r="AU1307" s="250" t="s">
        <v>96</v>
      </c>
      <c r="AV1307" s="14" t="s">
        <v>88</v>
      </c>
      <c r="AW1307" s="14" t="s">
        <v>39</v>
      </c>
      <c r="AX1307" s="14" t="s">
        <v>78</v>
      </c>
      <c r="AY1307" s="250" t="s">
        <v>210</v>
      </c>
    </row>
    <row r="1308" s="15" customFormat="1">
      <c r="A1308" s="15"/>
      <c r="B1308" s="251"/>
      <c r="C1308" s="252"/>
      <c r="D1308" s="231" t="s">
        <v>221</v>
      </c>
      <c r="E1308" s="253" t="s">
        <v>32</v>
      </c>
      <c r="F1308" s="254" t="s">
        <v>224</v>
      </c>
      <c r="G1308" s="252"/>
      <c r="H1308" s="255">
        <v>10.955</v>
      </c>
      <c r="I1308" s="256"/>
      <c r="J1308" s="252"/>
      <c r="K1308" s="252"/>
      <c r="L1308" s="257"/>
      <c r="M1308" s="258"/>
      <c r="N1308" s="259"/>
      <c r="O1308" s="259"/>
      <c r="P1308" s="259"/>
      <c r="Q1308" s="259"/>
      <c r="R1308" s="259"/>
      <c r="S1308" s="259"/>
      <c r="T1308" s="260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1" t="s">
        <v>221</v>
      </c>
      <c r="AU1308" s="261" t="s">
        <v>96</v>
      </c>
      <c r="AV1308" s="15" t="s">
        <v>96</v>
      </c>
      <c r="AW1308" s="15" t="s">
        <v>39</v>
      </c>
      <c r="AX1308" s="15" t="s">
        <v>86</v>
      </c>
      <c r="AY1308" s="261" t="s">
        <v>210</v>
      </c>
    </row>
    <row r="1309" s="2" customFormat="1" ht="24.15" customHeight="1">
      <c r="A1309" s="42"/>
      <c r="B1309" s="43"/>
      <c r="C1309" s="211" t="s">
        <v>1298</v>
      </c>
      <c r="D1309" s="211" t="s">
        <v>213</v>
      </c>
      <c r="E1309" s="212" t="s">
        <v>1299</v>
      </c>
      <c r="F1309" s="213" t="s">
        <v>1300</v>
      </c>
      <c r="G1309" s="214" t="s">
        <v>216</v>
      </c>
      <c r="H1309" s="215">
        <v>8.2189999999999994</v>
      </c>
      <c r="I1309" s="216"/>
      <c r="J1309" s="217">
        <f>ROUND(I1309*H1309,2)</f>
        <v>0</v>
      </c>
      <c r="K1309" s="213" t="s">
        <v>217</v>
      </c>
      <c r="L1309" s="48"/>
      <c r="M1309" s="218" t="s">
        <v>32</v>
      </c>
      <c r="N1309" s="219" t="s">
        <v>49</v>
      </c>
      <c r="O1309" s="88"/>
      <c r="P1309" s="220">
        <f>O1309*H1309</f>
        <v>0</v>
      </c>
      <c r="Q1309" s="220">
        <v>0</v>
      </c>
      <c r="R1309" s="220">
        <f>Q1309*H1309</f>
        <v>0</v>
      </c>
      <c r="S1309" s="220">
        <v>1.8</v>
      </c>
      <c r="T1309" s="221">
        <f>S1309*H1309</f>
        <v>14.7942</v>
      </c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R1309" s="222" t="s">
        <v>96</v>
      </c>
      <c r="AT1309" s="222" t="s">
        <v>213</v>
      </c>
      <c r="AU1309" s="222" t="s">
        <v>96</v>
      </c>
      <c r="AY1309" s="20" t="s">
        <v>210</v>
      </c>
      <c r="BE1309" s="223">
        <f>IF(N1309="základní",J1309,0)</f>
        <v>0</v>
      </c>
      <c r="BF1309" s="223">
        <f>IF(N1309="snížená",J1309,0)</f>
        <v>0</v>
      </c>
      <c r="BG1309" s="223">
        <f>IF(N1309="zákl. přenesená",J1309,0)</f>
        <v>0</v>
      </c>
      <c r="BH1309" s="223">
        <f>IF(N1309="sníž. přenesená",J1309,0)</f>
        <v>0</v>
      </c>
      <c r="BI1309" s="223">
        <f>IF(N1309="nulová",J1309,0)</f>
        <v>0</v>
      </c>
      <c r="BJ1309" s="20" t="s">
        <v>86</v>
      </c>
      <c r="BK1309" s="223">
        <f>ROUND(I1309*H1309,2)</f>
        <v>0</v>
      </c>
      <c r="BL1309" s="20" t="s">
        <v>96</v>
      </c>
      <c r="BM1309" s="222" t="s">
        <v>1301</v>
      </c>
    </row>
    <row r="1310" s="2" customFormat="1">
      <c r="A1310" s="42"/>
      <c r="B1310" s="43"/>
      <c r="C1310" s="44"/>
      <c r="D1310" s="224" t="s">
        <v>219</v>
      </c>
      <c r="E1310" s="44"/>
      <c r="F1310" s="225" t="s">
        <v>1302</v>
      </c>
      <c r="G1310" s="44"/>
      <c r="H1310" s="44"/>
      <c r="I1310" s="226"/>
      <c r="J1310" s="44"/>
      <c r="K1310" s="44"/>
      <c r="L1310" s="48"/>
      <c r="M1310" s="227"/>
      <c r="N1310" s="228"/>
      <c r="O1310" s="88"/>
      <c r="P1310" s="88"/>
      <c r="Q1310" s="88"/>
      <c r="R1310" s="88"/>
      <c r="S1310" s="88"/>
      <c r="T1310" s="89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T1310" s="20" t="s">
        <v>219</v>
      </c>
      <c r="AU1310" s="20" t="s">
        <v>96</v>
      </c>
    </row>
    <row r="1311" s="13" customFormat="1">
      <c r="A1311" s="13"/>
      <c r="B1311" s="229"/>
      <c r="C1311" s="230"/>
      <c r="D1311" s="231" t="s">
        <v>221</v>
      </c>
      <c r="E1311" s="232" t="s">
        <v>32</v>
      </c>
      <c r="F1311" s="233" t="s">
        <v>235</v>
      </c>
      <c r="G1311" s="230"/>
      <c r="H1311" s="232" t="s">
        <v>32</v>
      </c>
      <c r="I1311" s="234"/>
      <c r="J1311" s="230"/>
      <c r="K1311" s="230"/>
      <c r="L1311" s="235"/>
      <c r="M1311" s="236"/>
      <c r="N1311" s="237"/>
      <c r="O1311" s="237"/>
      <c r="P1311" s="237"/>
      <c r="Q1311" s="237"/>
      <c r="R1311" s="237"/>
      <c r="S1311" s="237"/>
      <c r="T1311" s="238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9" t="s">
        <v>221</v>
      </c>
      <c r="AU1311" s="239" t="s">
        <v>96</v>
      </c>
      <c r="AV1311" s="13" t="s">
        <v>86</v>
      </c>
      <c r="AW1311" s="13" t="s">
        <v>39</v>
      </c>
      <c r="AX1311" s="13" t="s">
        <v>78</v>
      </c>
      <c r="AY1311" s="239" t="s">
        <v>210</v>
      </c>
    </row>
    <row r="1312" s="13" customFormat="1">
      <c r="A1312" s="13"/>
      <c r="B1312" s="229"/>
      <c r="C1312" s="230"/>
      <c r="D1312" s="231" t="s">
        <v>221</v>
      </c>
      <c r="E1312" s="232" t="s">
        <v>32</v>
      </c>
      <c r="F1312" s="233" t="s">
        <v>236</v>
      </c>
      <c r="G1312" s="230"/>
      <c r="H1312" s="232" t="s">
        <v>32</v>
      </c>
      <c r="I1312" s="234"/>
      <c r="J1312" s="230"/>
      <c r="K1312" s="230"/>
      <c r="L1312" s="235"/>
      <c r="M1312" s="236"/>
      <c r="N1312" s="237"/>
      <c r="O1312" s="237"/>
      <c r="P1312" s="237"/>
      <c r="Q1312" s="237"/>
      <c r="R1312" s="237"/>
      <c r="S1312" s="237"/>
      <c r="T1312" s="238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9" t="s">
        <v>221</v>
      </c>
      <c r="AU1312" s="239" t="s">
        <v>96</v>
      </c>
      <c r="AV1312" s="13" t="s">
        <v>86</v>
      </c>
      <c r="AW1312" s="13" t="s">
        <v>39</v>
      </c>
      <c r="AX1312" s="13" t="s">
        <v>78</v>
      </c>
      <c r="AY1312" s="239" t="s">
        <v>210</v>
      </c>
    </row>
    <row r="1313" s="13" customFormat="1">
      <c r="A1313" s="13"/>
      <c r="B1313" s="229"/>
      <c r="C1313" s="230"/>
      <c r="D1313" s="231" t="s">
        <v>221</v>
      </c>
      <c r="E1313" s="232" t="s">
        <v>32</v>
      </c>
      <c r="F1313" s="233" t="s">
        <v>237</v>
      </c>
      <c r="G1313" s="230"/>
      <c r="H1313" s="232" t="s">
        <v>32</v>
      </c>
      <c r="I1313" s="234"/>
      <c r="J1313" s="230"/>
      <c r="K1313" s="230"/>
      <c r="L1313" s="235"/>
      <c r="M1313" s="236"/>
      <c r="N1313" s="237"/>
      <c r="O1313" s="237"/>
      <c r="P1313" s="237"/>
      <c r="Q1313" s="237"/>
      <c r="R1313" s="237"/>
      <c r="S1313" s="237"/>
      <c r="T1313" s="23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9" t="s">
        <v>221</v>
      </c>
      <c r="AU1313" s="239" t="s">
        <v>96</v>
      </c>
      <c r="AV1313" s="13" t="s">
        <v>86</v>
      </c>
      <c r="AW1313" s="13" t="s">
        <v>39</v>
      </c>
      <c r="AX1313" s="13" t="s">
        <v>78</v>
      </c>
      <c r="AY1313" s="239" t="s">
        <v>210</v>
      </c>
    </row>
    <row r="1314" s="13" customFormat="1">
      <c r="A1314" s="13"/>
      <c r="B1314" s="229"/>
      <c r="C1314" s="230"/>
      <c r="D1314" s="231" t="s">
        <v>221</v>
      </c>
      <c r="E1314" s="232" t="s">
        <v>32</v>
      </c>
      <c r="F1314" s="233" t="s">
        <v>311</v>
      </c>
      <c r="G1314" s="230"/>
      <c r="H1314" s="232" t="s">
        <v>32</v>
      </c>
      <c r="I1314" s="234"/>
      <c r="J1314" s="230"/>
      <c r="K1314" s="230"/>
      <c r="L1314" s="235"/>
      <c r="M1314" s="236"/>
      <c r="N1314" s="237"/>
      <c r="O1314" s="237"/>
      <c r="P1314" s="237"/>
      <c r="Q1314" s="237"/>
      <c r="R1314" s="237"/>
      <c r="S1314" s="237"/>
      <c r="T1314" s="23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9" t="s">
        <v>221</v>
      </c>
      <c r="AU1314" s="239" t="s">
        <v>96</v>
      </c>
      <c r="AV1314" s="13" t="s">
        <v>86</v>
      </c>
      <c r="AW1314" s="13" t="s">
        <v>39</v>
      </c>
      <c r="AX1314" s="13" t="s">
        <v>78</v>
      </c>
      <c r="AY1314" s="239" t="s">
        <v>210</v>
      </c>
    </row>
    <row r="1315" s="13" customFormat="1">
      <c r="A1315" s="13"/>
      <c r="B1315" s="229"/>
      <c r="C1315" s="230"/>
      <c r="D1315" s="231" t="s">
        <v>221</v>
      </c>
      <c r="E1315" s="232" t="s">
        <v>32</v>
      </c>
      <c r="F1315" s="233" t="s">
        <v>1303</v>
      </c>
      <c r="G1315" s="230"/>
      <c r="H1315" s="232" t="s">
        <v>32</v>
      </c>
      <c r="I1315" s="234"/>
      <c r="J1315" s="230"/>
      <c r="K1315" s="230"/>
      <c r="L1315" s="235"/>
      <c r="M1315" s="236"/>
      <c r="N1315" s="237"/>
      <c r="O1315" s="237"/>
      <c r="P1315" s="237"/>
      <c r="Q1315" s="237"/>
      <c r="R1315" s="237"/>
      <c r="S1315" s="237"/>
      <c r="T1315" s="238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9" t="s">
        <v>221</v>
      </c>
      <c r="AU1315" s="239" t="s">
        <v>96</v>
      </c>
      <c r="AV1315" s="13" t="s">
        <v>86</v>
      </c>
      <c r="AW1315" s="13" t="s">
        <v>39</v>
      </c>
      <c r="AX1315" s="13" t="s">
        <v>78</v>
      </c>
      <c r="AY1315" s="239" t="s">
        <v>210</v>
      </c>
    </row>
    <row r="1316" s="13" customFormat="1">
      <c r="A1316" s="13"/>
      <c r="B1316" s="229"/>
      <c r="C1316" s="230"/>
      <c r="D1316" s="231" t="s">
        <v>221</v>
      </c>
      <c r="E1316" s="232" t="s">
        <v>32</v>
      </c>
      <c r="F1316" s="233" t="s">
        <v>292</v>
      </c>
      <c r="G1316" s="230"/>
      <c r="H1316" s="232" t="s">
        <v>32</v>
      </c>
      <c r="I1316" s="234"/>
      <c r="J1316" s="230"/>
      <c r="K1316" s="230"/>
      <c r="L1316" s="235"/>
      <c r="M1316" s="236"/>
      <c r="N1316" s="237"/>
      <c r="O1316" s="237"/>
      <c r="P1316" s="237"/>
      <c r="Q1316" s="237"/>
      <c r="R1316" s="237"/>
      <c r="S1316" s="237"/>
      <c r="T1316" s="238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9" t="s">
        <v>221</v>
      </c>
      <c r="AU1316" s="239" t="s">
        <v>96</v>
      </c>
      <c r="AV1316" s="13" t="s">
        <v>86</v>
      </c>
      <c r="AW1316" s="13" t="s">
        <v>39</v>
      </c>
      <c r="AX1316" s="13" t="s">
        <v>78</v>
      </c>
      <c r="AY1316" s="239" t="s">
        <v>210</v>
      </c>
    </row>
    <row r="1317" s="14" customFormat="1">
      <c r="A1317" s="14"/>
      <c r="B1317" s="240"/>
      <c r="C1317" s="241"/>
      <c r="D1317" s="231" t="s">
        <v>221</v>
      </c>
      <c r="E1317" s="242" t="s">
        <v>32</v>
      </c>
      <c r="F1317" s="243" t="s">
        <v>1304</v>
      </c>
      <c r="G1317" s="241"/>
      <c r="H1317" s="244">
        <v>0.63</v>
      </c>
      <c r="I1317" s="245"/>
      <c r="J1317" s="241"/>
      <c r="K1317" s="241"/>
      <c r="L1317" s="246"/>
      <c r="M1317" s="247"/>
      <c r="N1317" s="248"/>
      <c r="O1317" s="248"/>
      <c r="P1317" s="248"/>
      <c r="Q1317" s="248"/>
      <c r="R1317" s="248"/>
      <c r="S1317" s="248"/>
      <c r="T1317" s="249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0" t="s">
        <v>221</v>
      </c>
      <c r="AU1317" s="250" t="s">
        <v>96</v>
      </c>
      <c r="AV1317" s="14" t="s">
        <v>88</v>
      </c>
      <c r="AW1317" s="14" t="s">
        <v>39</v>
      </c>
      <c r="AX1317" s="14" t="s">
        <v>78</v>
      </c>
      <c r="AY1317" s="250" t="s">
        <v>210</v>
      </c>
    </row>
    <row r="1318" s="13" customFormat="1">
      <c r="A1318" s="13"/>
      <c r="B1318" s="229"/>
      <c r="C1318" s="230"/>
      <c r="D1318" s="231" t="s">
        <v>221</v>
      </c>
      <c r="E1318" s="232" t="s">
        <v>32</v>
      </c>
      <c r="F1318" s="233" t="s">
        <v>1305</v>
      </c>
      <c r="G1318" s="230"/>
      <c r="H1318" s="232" t="s">
        <v>32</v>
      </c>
      <c r="I1318" s="234"/>
      <c r="J1318" s="230"/>
      <c r="K1318" s="230"/>
      <c r="L1318" s="235"/>
      <c r="M1318" s="236"/>
      <c r="N1318" s="237"/>
      <c r="O1318" s="237"/>
      <c r="P1318" s="237"/>
      <c r="Q1318" s="237"/>
      <c r="R1318" s="237"/>
      <c r="S1318" s="237"/>
      <c r="T1318" s="238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9" t="s">
        <v>221</v>
      </c>
      <c r="AU1318" s="239" t="s">
        <v>96</v>
      </c>
      <c r="AV1318" s="13" t="s">
        <v>86</v>
      </c>
      <c r="AW1318" s="13" t="s">
        <v>39</v>
      </c>
      <c r="AX1318" s="13" t="s">
        <v>78</v>
      </c>
      <c r="AY1318" s="239" t="s">
        <v>210</v>
      </c>
    </row>
    <row r="1319" s="14" customFormat="1">
      <c r="A1319" s="14"/>
      <c r="B1319" s="240"/>
      <c r="C1319" s="241"/>
      <c r="D1319" s="231" t="s">
        <v>221</v>
      </c>
      <c r="E1319" s="242" t="s">
        <v>32</v>
      </c>
      <c r="F1319" s="243" t="s">
        <v>1306</v>
      </c>
      <c r="G1319" s="241"/>
      <c r="H1319" s="244">
        <v>0.50700000000000001</v>
      </c>
      <c r="I1319" s="245"/>
      <c r="J1319" s="241"/>
      <c r="K1319" s="241"/>
      <c r="L1319" s="246"/>
      <c r="M1319" s="247"/>
      <c r="N1319" s="248"/>
      <c r="O1319" s="248"/>
      <c r="P1319" s="248"/>
      <c r="Q1319" s="248"/>
      <c r="R1319" s="248"/>
      <c r="S1319" s="248"/>
      <c r="T1319" s="24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0" t="s">
        <v>221</v>
      </c>
      <c r="AU1319" s="250" t="s">
        <v>96</v>
      </c>
      <c r="AV1319" s="14" t="s">
        <v>88</v>
      </c>
      <c r="AW1319" s="14" t="s">
        <v>39</v>
      </c>
      <c r="AX1319" s="14" t="s">
        <v>78</v>
      </c>
      <c r="AY1319" s="250" t="s">
        <v>210</v>
      </c>
    </row>
    <row r="1320" s="16" customFormat="1">
      <c r="A1320" s="16"/>
      <c r="B1320" s="262"/>
      <c r="C1320" s="263"/>
      <c r="D1320" s="231" t="s">
        <v>221</v>
      </c>
      <c r="E1320" s="264" t="s">
        <v>32</v>
      </c>
      <c r="F1320" s="265" t="s">
        <v>247</v>
      </c>
      <c r="G1320" s="263"/>
      <c r="H1320" s="266">
        <v>1.137</v>
      </c>
      <c r="I1320" s="267"/>
      <c r="J1320" s="263"/>
      <c r="K1320" s="263"/>
      <c r="L1320" s="268"/>
      <c r="M1320" s="269"/>
      <c r="N1320" s="270"/>
      <c r="O1320" s="270"/>
      <c r="P1320" s="270"/>
      <c r="Q1320" s="270"/>
      <c r="R1320" s="270"/>
      <c r="S1320" s="270"/>
      <c r="T1320" s="271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72" t="s">
        <v>221</v>
      </c>
      <c r="AU1320" s="272" t="s">
        <v>96</v>
      </c>
      <c r="AV1320" s="16" t="s">
        <v>93</v>
      </c>
      <c r="AW1320" s="16" t="s">
        <v>39</v>
      </c>
      <c r="AX1320" s="16" t="s">
        <v>78</v>
      </c>
      <c r="AY1320" s="272" t="s">
        <v>210</v>
      </c>
    </row>
    <row r="1321" s="13" customFormat="1">
      <c r="A1321" s="13"/>
      <c r="B1321" s="229"/>
      <c r="C1321" s="230"/>
      <c r="D1321" s="231" t="s">
        <v>221</v>
      </c>
      <c r="E1321" s="232" t="s">
        <v>32</v>
      </c>
      <c r="F1321" s="233" t="s">
        <v>311</v>
      </c>
      <c r="G1321" s="230"/>
      <c r="H1321" s="232" t="s">
        <v>32</v>
      </c>
      <c r="I1321" s="234"/>
      <c r="J1321" s="230"/>
      <c r="K1321" s="230"/>
      <c r="L1321" s="235"/>
      <c r="M1321" s="236"/>
      <c r="N1321" s="237"/>
      <c r="O1321" s="237"/>
      <c r="P1321" s="237"/>
      <c r="Q1321" s="237"/>
      <c r="R1321" s="237"/>
      <c r="S1321" s="237"/>
      <c r="T1321" s="238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9" t="s">
        <v>221</v>
      </c>
      <c r="AU1321" s="239" t="s">
        <v>96</v>
      </c>
      <c r="AV1321" s="13" t="s">
        <v>86</v>
      </c>
      <c r="AW1321" s="13" t="s">
        <v>39</v>
      </c>
      <c r="AX1321" s="13" t="s">
        <v>78</v>
      </c>
      <c r="AY1321" s="239" t="s">
        <v>210</v>
      </c>
    </row>
    <row r="1322" s="13" customFormat="1">
      <c r="A1322" s="13"/>
      <c r="B1322" s="229"/>
      <c r="C1322" s="230"/>
      <c r="D1322" s="231" t="s">
        <v>221</v>
      </c>
      <c r="E1322" s="232" t="s">
        <v>32</v>
      </c>
      <c r="F1322" s="233" t="s">
        <v>1187</v>
      </c>
      <c r="G1322" s="230"/>
      <c r="H1322" s="232" t="s">
        <v>32</v>
      </c>
      <c r="I1322" s="234"/>
      <c r="J1322" s="230"/>
      <c r="K1322" s="230"/>
      <c r="L1322" s="235"/>
      <c r="M1322" s="236"/>
      <c r="N1322" s="237"/>
      <c r="O1322" s="237"/>
      <c r="P1322" s="237"/>
      <c r="Q1322" s="237"/>
      <c r="R1322" s="237"/>
      <c r="S1322" s="237"/>
      <c r="T1322" s="238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9" t="s">
        <v>221</v>
      </c>
      <c r="AU1322" s="239" t="s">
        <v>96</v>
      </c>
      <c r="AV1322" s="13" t="s">
        <v>86</v>
      </c>
      <c r="AW1322" s="13" t="s">
        <v>39</v>
      </c>
      <c r="AX1322" s="13" t="s">
        <v>78</v>
      </c>
      <c r="AY1322" s="239" t="s">
        <v>210</v>
      </c>
    </row>
    <row r="1323" s="13" customFormat="1">
      <c r="A1323" s="13"/>
      <c r="B1323" s="229"/>
      <c r="C1323" s="230"/>
      <c r="D1323" s="231" t="s">
        <v>221</v>
      </c>
      <c r="E1323" s="232" t="s">
        <v>32</v>
      </c>
      <c r="F1323" s="233" t="s">
        <v>1307</v>
      </c>
      <c r="G1323" s="230"/>
      <c r="H1323" s="232" t="s">
        <v>32</v>
      </c>
      <c r="I1323" s="234"/>
      <c r="J1323" s="230"/>
      <c r="K1323" s="230"/>
      <c r="L1323" s="235"/>
      <c r="M1323" s="236"/>
      <c r="N1323" s="237"/>
      <c r="O1323" s="237"/>
      <c r="P1323" s="237"/>
      <c r="Q1323" s="237"/>
      <c r="R1323" s="237"/>
      <c r="S1323" s="237"/>
      <c r="T1323" s="23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9" t="s">
        <v>221</v>
      </c>
      <c r="AU1323" s="239" t="s">
        <v>96</v>
      </c>
      <c r="AV1323" s="13" t="s">
        <v>86</v>
      </c>
      <c r="AW1323" s="13" t="s">
        <v>39</v>
      </c>
      <c r="AX1323" s="13" t="s">
        <v>78</v>
      </c>
      <c r="AY1323" s="239" t="s">
        <v>210</v>
      </c>
    </row>
    <row r="1324" s="14" customFormat="1">
      <c r="A1324" s="14"/>
      <c r="B1324" s="240"/>
      <c r="C1324" s="241"/>
      <c r="D1324" s="231" t="s">
        <v>221</v>
      </c>
      <c r="E1324" s="242" t="s">
        <v>32</v>
      </c>
      <c r="F1324" s="243" t="s">
        <v>1308</v>
      </c>
      <c r="G1324" s="241"/>
      <c r="H1324" s="244">
        <v>0.995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0" t="s">
        <v>221</v>
      </c>
      <c r="AU1324" s="250" t="s">
        <v>96</v>
      </c>
      <c r="AV1324" s="14" t="s">
        <v>88</v>
      </c>
      <c r="AW1324" s="14" t="s">
        <v>39</v>
      </c>
      <c r="AX1324" s="14" t="s">
        <v>78</v>
      </c>
      <c r="AY1324" s="250" t="s">
        <v>210</v>
      </c>
    </row>
    <row r="1325" s="14" customFormat="1">
      <c r="A1325" s="14"/>
      <c r="B1325" s="240"/>
      <c r="C1325" s="241"/>
      <c r="D1325" s="231" t="s">
        <v>221</v>
      </c>
      <c r="E1325" s="242" t="s">
        <v>32</v>
      </c>
      <c r="F1325" s="243" t="s">
        <v>1308</v>
      </c>
      <c r="G1325" s="241"/>
      <c r="H1325" s="244">
        <v>0.995</v>
      </c>
      <c r="I1325" s="245"/>
      <c r="J1325" s="241"/>
      <c r="K1325" s="241"/>
      <c r="L1325" s="246"/>
      <c r="M1325" s="247"/>
      <c r="N1325" s="248"/>
      <c r="O1325" s="248"/>
      <c r="P1325" s="248"/>
      <c r="Q1325" s="248"/>
      <c r="R1325" s="248"/>
      <c r="S1325" s="248"/>
      <c r="T1325" s="249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0" t="s">
        <v>221</v>
      </c>
      <c r="AU1325" s="250" t="s">
        <v>96</v>
      </c>
      <c r="AV1325" s="14" t="s">
        <v>88</v>
      </c>
      <c r="AW1325" s="14" t="s">
        <v>39</v>
      </c>
      <c r="AX1325" s="14" t="s">
        <v>78</v>
      </c>
      <c r="AY1325" s="250" t="s">
        <v>210</v>
      </c>
    </row>
    <row r="1326" s="13" customFormat="1">
      <c r="A1326" s="13"/>
      <c r="B1326" s="229"/>
      <c r="C1326" s="230"/>
      <c r="D1326" s="231" t="s">
        <v>221</v>
      </c>
      <c r="E1326" s="232" t="s">
        <v>32</v>
      </c>
      <c r="F1326" s="233" t="s">
        <v>1309</v>
      </c>
      <c r="G1326" s="230"/>
      <c r="H1326" s="232" t="s">
        <v>32</v>
      </c>
      <c r="I1326" s="234"/>
      <c r="J1326" s="230"/>
      <c r="K1326" s="230"/>
      <c r="L1326" s="235"/>
      <c r="M1326" s="236"/>
      <c r="N1326" s="237"/>
      <c r="O1326" s="237"/>
      <c r="P1326" s="237"/>
      <c r="Q1326" s="237"/>
      <c r="R1326" s="237"/>
      <c r="S1326" s="237"/>
      <c r="T1326" s="238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9" t="s">
        <v>221</v>
      </c>
      <c r="AU1326" s="239" t="s">
        <v>96</v>
      </c>
      <c r="AV1326" s="13" t="s">
        <v>86</v>
      </c>
      <c r="AW1326" s="13" t="s">
        <v>39</v>
      </c>
      <c r="AX1326" s="13" t="s">
        <v>78</v>
      </c>
      <c r="AY1326" s="239" t="s">
        <v>210</v>
      </c>
    </row>
    <row r="1327" s="14" customFormat="1">
      <c r="A1327" s="14"/>
      <c r="B1327" s="240"/>
      <c r="C1327" s="241"/>
      <c r="D1327" s="231" t="s">
        <v>221</v>
      </c>
      <c r="E1327" s="242" t="s">
        <v>32</v>
      </c>
      <c r="F1327" s="243" t="s">
        <v>1310</v>
      </c>
      <c r="G1327" s="241"/>
      <c r="H1327" s="244">
        <v>0.876</v>
      </c>
      <c r="I1327" s="245"/>
      <c r="J1327" s="241"/>
      <c r="K1327" s="241"/>
      <c r="L1327" s="246"/>
      <c r="M1327" s="247"/>
      <c r="N1327" s="248"/>
      <c r="O1327" s="248"/>
      <c r="P1327" s="248"/>
      <c r="Q1327" s="248"/>
      <c r="R1327" s="248"/>
      <c r="S1327" s="248"/>
      <c r="T1327" s="249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0" t="s">
        <v>221</v>
      </c>
      <c r="AU1327" s="250" t="s">
        <v>96</v>
      </c>
      <c r="AV1327" s="14" t="s">
        <v>88</v>
      </c>
      <c r="AW1327" s="14" t="s">
        <v>39</v>
      </c>
      <c r="AX1327" s="14" t="s">
        <v>78</v>
      </c>
      <c r="AY1327" s="250" t="s">
        <v>210</v>
      </c>
    </row>
    <row r="1328" s="13" customFormat="1">
      <c r="A1328" s="13"/>
      <c r="B1328" s="229"/>
      <c r="C1328" s="230"/>
      <c r="D1328" s="231" t="s">
        <v>221</v>
      </c>
      <c r="E1328" s="232" t="s">
        <v>32</v>
      </c>
      <c r="F1328" s="233" t="s">
        <v>1311</v>
      </c>
      <c r="G1328" s="230"/>
      <c r="H1328" s="232" t="s">
        <v>32</v>
      </c>
      <c r="I1328" s="234"/>
      <c r="J1328" s="230"/>
      <c r="K1328" s="230"/>
      <c r="L1328" s="235"/>
      <c r="M1328" s="236"/>
      <c r="N1328" s="237"/>
      <c r="O1328" s="237"/>
      <c r="P1328" s="237"/>
      <c r="Q1328" s="237"/>
      <c r="R1328" s="237"/>
      <c r="S1328" s="237"/>
      <c r="T1328" s="238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9" t="s">
        <v>221</v>
      </c>
      <c r="AU1328" s="239" t="s">
        <v>96</v>
      </c>
      <c r="AV1328" s="13" t="s">
        <v>86</v>
      </c>
      <c r="AW1328" s="13" t="s">
        <v>39</v>
      </c>
      <c r="AX1328" s="13" t="s">
        <v>78</v>
      </c>
      <c r="AY1328" s="239" t="s">
        <v>210</v>
      </c>
    </row>
    <row r="1329" s="14" customFormat="1">
      <c r="A1329" s="14"/>
      <c r="B1329" s="240"/>
      <c r="C1329" s="241"/>
      <c r="D1329" s="231" t="s">
        <v>221</v>
      </c>
      <c r="E1329" s="242" t="s">
        <v>32</v>
      </c>
      <c r="F1329" s="243" t="s">
        <v>1312</v>
      </c>
      <c r="G1329" s="241"/>
      <c r="H1329" s="244">
        <v>0.79400000000000004</v>
      </c>
      <c r="I1329" s="245"/>
      <c r="J1329" s="241"/>
      <c r="K1329" s="241"/>
      <c r="L1329" s="246"/>
      <c r="M1329" s="247"/>
      <c r="N1329" s="248"/>
      <c r="O1329" s="248"/>
      <c r="P1329" s="248"/>
      <c r="Q1329" s="248"/>
      <c r="R1329" s="248"/>
      <c r="S1329" s="248"/>
      <c r="T1329" s="249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0" t="s">
        <v>221</v>
      </c>
      <c r="AU1329" s="250" t="s">
        <v>96</v>
      </c>
      <c r="AV1329" s="14" t="s">
        <v>88</v>
      </c>
      <c r="AW1329" s="14" t="s">
        <v>39</v>
      </c>
      <c r="AX1329" s="14" t="s">
        <v>78</v>
      </c>
      <c r="AY1329" s="250" t="s">
        <v>210</v>
      </c>
    </row>
    <row r="1330" s="13" customFormat="1">
      <c r="A1330" s="13"/>
      <c r="B1330" s="229"/>
      <c r="C1330" s="230"/>
      <c r="D1330" s="231" t="s">
        <v>221</v>
      </c>
      <c r="E1330" s="232" t="s">
        <v>32</v>
      </c>
      <c r="F1330" s="233" t="s">
        <v>1313</v>
      </c>
      <c r="G1330" s="230"/>
      <c r="H1330" s="232" t="s">
        <v>32</v>
      </c>
      <c r="I1330" s="234"/>
      <c r="J1330" s="230"/>
      <c r="K1330" s="230"/>
      <c r="L1330" s="235"/>
      <c r="M1330" s="236"/>
      <c r="N1330" s="237"/>
      <c r="O1330" s="237"/>
      <c r="P1330" s="237"/>
      <c r="Q1330" s="237"/>
      <c r="R1330" s="237"/>
      <c r="S1330" s="237"/>
      <c r="T1330" s="238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9" t="s">
        <v>221</v>
      </c>
      <c r="AU1330" s="239" t="s">
        <v>96</v>
      </c>
      <c r="AV1330" s="13" t="s">
        <v>86</v>
      </c>
      <c r="AW1330" s="13" t="s">
        <v>39</v>
      </c>
      <c r="AX1330" s="13" t="s">
        <v>78</v>
      </c>
      <c r="AY1330" s="239" t="s">
        <v>210</v>
      </c>
    </row>
    <row r="1331" s="14" customFormat="1">
      <c r="A1331" s="14"/>
      <c r="B1331" s="240"/>
      <c r="C1331" s="241"/>
      <c r="D1331" s="231" t="s">
        <v>221</v>
      </c>
      <c r="E1331" s="242" t="s">
        <v>32</v>
      </c>
      <c r="F1331" s="243" t="s">
        <v>1314</v>
      </c>
      <c r="G1331" s="241"/>
      <c r="H1331" s="244">
        <v>1.474</v>
      </c>
      <c r="I1331" s="245"/>
      <c r="J1331" s="241"/>
      <c r="K1331" s="241"/>
      <c r="L1331" s="246"/>
      <c r="M1331" s="247"/>
      <c r="N1331" s="248"/>
      <c r="O1331" s="248"/>
      <c r="P1331" s="248"/>
      <c r="Q1331" s="248"/>
      <c r="R1331" s="248"/>
      <c r="S1331" s="248"/>
      <c r="T1331" s="249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0" t="s">
        <v>221</v>
      </c>
      <c r="AU1331" s="250" t="s">
        <v>96</v>
      </c>
      <c r="AV1331" s="14" t="s">
        <v>88</v>
      </c>
      <c r="AW1331" s="14" t="s">
        <v>39</v>
      </c>
      <c r="AX1331" s="14" t="s">
        <v>78</v>
      </c>
      <c r="AY1331" s="250" t="s">
        <v>210</v>
      </c>
    </row>
    <row r="1332" s="13" customFormat="1">
      <c r="A1332" s="13"/>
      <c r="B1332" s="229"/>
      <c r="C1332" s="230"/>
      <c r="D1332" s="231" t="s">
        <v>221</v>
      </c>
      <c r="E1332" s="232" t="s">
        <v>32</v>
      </c>
      <c r="F1332" s="233" t="s">
        <v>1315</v>
      </c>
      <c r="G1332" s="230"/>
      <c r="H1332" s="232" t="s">
        <v>32</v>
      </c>
      <c r="I1332" s="234"/>
      <c r="J1332" s="230"/>
      <c r="K1332" s="230"/>
      <c r="L1332" s="235"/>
      <c r="M1332" s="236"/>
      <c r="N1332" s="237"/>
      <c r="O1332" s="237"/>
      <c r="P1332" s="237"/>
      <c r="Q1332" s="237"/>
      <c r="R1332" s="237"/>
      <c r="S1332" s="237"/>
      <c r="T1332" s="238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9" t="s">
        <v>221</v>
      </c>
      <c r="AU1332" s="239" t="s">
        <v>96</v>
      </c>
      <c r="AV1332" s="13" t="s">
        <v>86</v>
      </c>
      <c r="AW1332" s="13" t="s">
        <v>39</v>
      </c>
      <c r="AX1332" s="13" t="s">
        <v>78</v>
      </c>
      <c r="AY1332" s="239" t="s">
        <v>210</v>
      </c>
    </row>
    <row r="1333" s="13" customFormat="1">
      <c r="A1333" s="13"/>
      <c r="B1333" s="229"/>
      <c r="C1333" s="230"/>
      <c r="D1333" s="231" t="s">
        <v>221</v>
      </c>
      <c r="E1333" s="232" t="s">
        <v>32</v>
      </c>
      <c r="F1333" s="233" t="s">
        <v>1316</v>
      </c>
      <c r="G1333" s="230"/>
      <c r="H1333" s="232" t="s">
        <v>32</v>
      </c>
      <c r="I1333" s="234"/>
      <c r="J1333" s="230"/>
      <c r="K1333" s="230"/>
      <c r="L1333" s="235"/>
      <c r="M1333" s="236"/>
      <c r="N1333" s="237"/>
      <c r="O1333" s="237"/>
      <c r="P1333" s="237"/>
      <c r="Q1333" s="237"/>
      <c r="R1333" s="237"/>
      <c r="S1333" s="237"/>
      <c r="T1333" s="23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9" t="s">
        <v>221</v>
      </c>
      <c r="AU1333" s="239" t="s">
        <v>96</v>
      </c>
      <c r="AV1333" s="13" t="s">
        <v>86</v>
      </c>
      <c r="AW1333" s="13" t="s">
        <v>39</v>
      </c>
      <c r="AX1333" s="13" t="s">
        <v>78</v>
      </c>
      <c r="AY1333" s="239" t="s">
        <v>210</v>
      </c>
    </row>
    <row r="1334" s="14" customFormat="1">
      <c r="A1334" s="14"/>
      <c r="B1334" s="240"/>
      <c r="C1334" s="241"/>
      <c r="D1334" s="231" t="s">
        <v>221</v>
      </c>
      <c r="E1334" s="242" t="s">
        <v>32</v>
      </c>
      <c r="F1334" s="243" t="s">
        <v>1317</v>
      </c>
      <c r="G1334" s="241"/>
      <c r="H1334" s="244">
        <v>0.97499999999999998</v>
      </c>
      <c r="I1334" s="245"/>
      <c r="J1334" s="241"/>
      <c r="K1334" s="241"/>
      <c r="L1334" s="246"/>
      <c r="M1334" s="247"/>
      <c r="N1334" s="248"/>
      <c r="O1334" s="248"/>
      <c r="P1334" s="248"/>
      <c r="Q1334" s="248"/>
      <c r="R1334" s="248"/>
      <c r="S1334" s="248"/>
      <c r="T1334" s="249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0" t="s">
        <v>221</v>
      </c>
      <c r="AU1334" s="250" t="s">
        <v>96</v>
      </c>
      <c r="AV1334" s="14" t="s">
        <v>88</v>
      </c>
      <c r="AW1334" s="14" t="s">
        <v>39</v>
      </c>
      <c r="AX1334" s="14" t="s">
        <v>78</v>
      </c>
      <c r="AY1334" s="250" t="s">
        <v>210</v>
      </c>
    </row>
    <row r="1335" s="13" customFormat="1">
      <c r="A1335" s="13"/>
      <c r="B1335" s="229"/>
      <c r="C1335" s="230"/>
      <c r="D1335" s="231" t="s">
        <v>221</v>
      </c>
      <c r="E1335" s="232" t="s">
        <v>32</v>
      </c>
      <c r="F1335" s="233" t="s">
        <v>1318</v>
      </c>
      <c r="G1335" s="230"/>
      <c r="H1335" s="232" t="s">
        <v>32</v>
      </c>
      <c r="I1335" s="234"/>
      <c r="J1335" s="230"/>
      <c r="K1335" s="230"/>
      <c r="L1335" s="235"/>
      <c r="M1335" s="236"/>
      <c r="N1335" s="237"/>
      <c r="O1335" s="237"/>
      <c r="P1335" s="237"/>
      <c r="Q1335" s="237"/>
      <c r="R1335" s="237"/>
      <c r="S1335" s="237"/>
      <c r="T1335" s="238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9" t="s">
        <v>221</v>
      </c>
      <c r="AU1335" s="239" t="s">
        <v>96</v>
      </c>
      <c r="AV1335" s="13" t="s">
        <v>86</v>
      </c>
      <c r="AW1335" s="13" t="s">
        <v>39</v>
      </c>
      <c r="AX1335" s="13" t="s">
        <v>78</v>
      </c>
      <c r="AY1335" s="239" t="s">
        <v>210</v>
      </c>
    </row>
    <row r="1336" s="14" customFormat="1">
      <c r="A1336" s="14"/>
      <c r="B1336" s="240"/>
      <c r="C1336" s="241"/>
      <c r="D1336" s="231" t="s">
        <v>221</v>
      </c>
      <c r="E1336" s="242" t="s">
        <v>32</v>
      </c>
      <c r="F1336" s="243" t="s">
        <v>1319</v>
      </c>
      <c r="G1336" s="241"/>
      <c r="H1336" s="244">
        <v>0.16800000000000001</v>
      </c>
      <c r="I1336" s="245"/>
      <c r="J1336" s="241"/>
      <c r="K1336" s="241"/>
      <c r="L1336" s="246"/>
      <c r="M1336" s="247"/>
      <c r="N1336" s="248"/>
      <c r="O1336" s="248"/>
      <c r="P1336" s="248"/>
      <c r="Q1336" s="248"/>
      <c r="R1336" s="248"/>
      <c r="S1336" s="248"/>
      <c r="T1336" s="249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0" t="s">
        <v>221</v>
      </c>
      <c r="AU1336" s="250" t="s">
        <v>96</v>
      </c>
      <c r="AV1336" s="14" t="s">
        <v>88</v>
      </c>
      <c r="AW1336" s="14" t="s">
        <v>39</v>
      </c>
      <c r="AX1336" s="14" t="s">
        <v>78</v>
      </c>
      <c r="AY1336" s="250" t="s">
        <v>210</v>
      </c>
    </row>
    <row r="1337" s="13" customFormat="1">
      <c r="A1337" s="13"/>
      <c r="B1337" s="229"/>
      <c r="C1337" s="230"/>
      <c r="D1337" s="231" t="s">
        <v>221</v>
      </c>
      <c r="E1337" s="232" t="s">
        <v>32</v>
      </c>
      <c r="F1337" s="233" t="s">
        <v>1320</v>
      </c>
      <c r="G1337" s="230"/>
      <c r="H1337" s="232" t="s">
        <v>32</v>
      </c>
      <c r="I1337" s="234"/>
      <c r="J1337" s="230"/>
      <c r="K1337" s="230"/>
      <c r="L1337" s="235"/>
      <c r="M1337" s="236"/>
      <c r="N1337" s="237"/>
      <c r="O1337" s="237"/>
      <c r="P1337" s="237"/>
      <c r="Q1337" s="237"/>
      <c r="R1337" s="237"/>
      <c r="S1337" s="237"/>
      <c r="T1337" s="238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9" t="s">
        <v>221</v>
      </c>
      <c r="AU1337" s="239" t="s">
        <v>96</v>
      </c>
      <c r="AV1337" s="13" t="s">
        <v>86</v>
      </c>
      <c r="AW1337" s="13" t="s">
        <v>39</v>
      </c>
      <c r="AX1337" s="13" t="s">
        <v>78</v>
      </c>
      <c r="AY1337" s="239" t="s">
        <v>210</v>
      </c>
    </row>
    <row r="1338" s="14" customFormat="1">
      <c r="A1338" s="14"/>
      <c r="B1338" s="240"/>
      <c r="C1338" s="241"/>
      <c r="D1338" s="231" t="s">
        <v>221</v>
      </c>
      <c r="E1338" s="242" t="s">
        <v>32</v>
      </c>
      <c r="F1338" s="243" t="s">
        <v>1319</v>
      </c>
      <c r="G1338" s="241"/>
      <c r="H1338" s="244">
        <v>0.16800000000000001</v>
      </c>
      <c r="I1338" s="245"/>
      <c r="J1338" s="241"/>
      <c r="K1338" s="241"/>
      <c r="L1338" s="246"/>
      <c r="M1338" s="247"/>
      <c r="N1338" s="248"/>
      <c r="O1338" s="248"/>
      <c r="P1338" s="248"/>
      <c r="Q1338" s="248"/>
      <c r="R1338" s="248"/>
      <c r="S1338" s="248"/>
      <c r="T1338" s="249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0" t="s">
        <v>221</v>
      </c>
      <c r="AU1338" s="250" t="s">
        <v>96</v>
      </c>
      <c r="AV1338" s="14" t="s">
        <v>88</v>
      </c>
      <c r="AW1338" s="14" t="s">
        <v>39</v>
      </c>
      <c r="AX1338" s="14" t="s">
        <v>78</v>
      </c>
      <c r="AY1338" s="250" t="s">
        <v>210</v>
      </c>
    </row>
    <row r="1339" s="13" customFormat="1">
      <c r="A1339" s="13"/>
      <c r="B1339" s="229"/>
      <c r="C1339" s="230"/>
      <c r="D1339" s="231" t="s">
        <v>221</v>
      </c>
      <c r="E1339" s="232" t="s">
        <v>32</v>
      </c>
      <c r="F1339" s="233" t="s">
        <v>1321</v>
      </c>
      <c r="G1339" s="230"/>
      <c r="H1339" s="232" t="s">
        <v>32</v>
      </c>
      <c r="I1339" s="234"/>
      <c r="J1339" s="230"/>
      <c r="K1339" s="230"/>
      <c r="L1339" s="235"/>
      <c r="M1339" s="236"/>
      <c r="N1339" s="237"/>
      <c r="O1339" s="237"/>
      <c r="P1339" s="237"/>
      <c r="Q1339" s="237"/>
      <c r="R1339" s="237"/>
      <c r="S1339" s="237"/>
      <c r="T1339" s="238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9" t="s">
        <v>221</v>
      </c>
      <c r="AU1339" s="239" t="s">
        <v>96</v>
      </c>
      <c r="AV1339" s="13" t="s">
        <v>86</v>
      </c>
      <c r="AW1339" s="13" t="s">
        <v>39</v>
      </c>
      <c r="AX1339" s="13" t="s">
        <v>78</v>
      </c>
      <c r="AY1339" s="239" t="s">
        <v>210</v>
      </c>
    </row>
    <row r="1340" s="14" customFormat="1">
      <c r="A1340" s="14"/>
      <c r="B1340" s="240"/>
      <c r="C1340" s="241"/>
      <c r="D1340" s="231" t="s">
        <v>221</v>
      </c>
      <c r="E1340" s="242" t="s">
        <v>32</v>
      </c>
      <c r="F1340" s="243" t="s">
        <v>1322</v>
      </c>
      <c r="G1340" s="241"/>
      <c r="H1340" s="244">
        <v>0.63700000000000001</v>
      </c>
      <c r="I1340" s="245"/>
      <c r="J1340" s="241"/>
      <c r="K1340" s="241"/>
      <c r="L1340" s="246"/>
      <c r="M1340" s="247"/>
      <c r="N1340" s="248"/>
      <c r="O1340" s="248"/>
      <c r="P1340" s="248"/>
      <c r="Q1340" s="248"/>
      <c r="R1340" s="248"/>
      <c r="S1340" s="248"/>
      <c r="T1340" s="249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0" t="s">
        <v>221</v>
      </c>
      <c r="AU1340" s="250" t="s">
        <v>96</v>
      </c>
      <c r="AV1340" s="14" t="s">
        <v>88</v>
      </c>
      <c r="AW1340" s="14" t="s">
        <v>39</v>
      </c>
      <c r="AX1340" s="14" t="s">
        <v>78</v>
      </c>
      <c r="AY1340" s="250" t="s">
        <v>210</v>
      </c>
    </row>
    <row r="1341" s="16" customFormat="1">
      <c r="A1341" s="16"/>
      <c r="B1341" s="262"/>
      <c r="C1341" s="263"/>
      <c r="D1341" s="231" t="s">
        <v>221</v>
      </c>
      <c r="E1341" s="264" t="s">
        <v>32</v>
      </c>
      <c r="F1341" s="265" t="s">
        <v>247</v>
      </c>
      <c r="G1341" s="263"/>
      <c r="H1341" s="266">
        <v>7.0820000000000007</v>
      </c>
      <c r="I1341" s="267"/>
      <c r="J1341" s="263"/>
      <c r="K1341" s="263"/>
      <c r="L1341" s="268"/>
      <c r="M1341" s="269"/>
      <c r="N1341" s="270"/>
      <c r="O1341" s="270"/>
      <c r="P1341" s="270"/>
      <c r="Q1341" s="270"/>
      <c r="R1341" s="270"/>
      <c r="S1341" s="270"/>
      <c r="T1341" s="271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72" t="s">
        <v>221</v>
      </c>
      <c r="AU1341" s="272" t="s">
        <v>96</v>
      </c>
      <c r="AV1341" s="16" t="s">
        <v>93</v>
      </c>
      <c r="AW1341" s="16" t="s">
        <v>39</v>
      </c>
      <c r="AX1341" s="16" t="s">
        <v>78</v>
      </c>
      <c r="AY1341" s="272" t="s">
        <v>210</v>
      </c>
    </row>
    <row r="1342" s="13" customFormat="1">
      <c r="A1342" s="13"/>
      <c r="B1342" s="229"/>
      <c r="C1342" s="230"/>
      <c r="D1342" s="231" t="s">
        <v>221</v>
      </c>
      <c r="E1342" s="232" t="s">
        <v>32</v>
      </c>
      <c r="F1342" s="233" t="s">
        <v>311</v>
      </c>
      <c r="G1342" s="230"/>
      <c r="H1342" s="232" t="s">
        <v>32</v>
      </c>
      <c r="I1342" s="234"/>
      <c r="J1342" s="230"/>
      <c r="K1342" s="230"/>
      <c r="L1342" s="235"/>
      <c r="M1342" s="236"/>
      <c r="N1342" s="237"/>
      <c r="O1342" s="237"/>
      <c r="P1342" s="237"/>
      <c r="Q1342" s="237"/>
      <c r="R1342" s="237"/>
      <c r="S1342" s="237"/>
      <c r="T1342" s="238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9" t="s">
        <v>221</v>
      </c>
      <c r="AU1342" s="239" t="s">
        <v>96</v>
      </c>
      <c r="AV1342" s="13" t="s">
        <v>86</v>
      </c>
      <c r="AW1342" s="13" t="s">
        <v>39</v>
      </c>
      <c r="AX1342" s="13" t="s">
        <v>78</v>
      </c>
      <c r="AY1342" s="239" t="s">
        <v>210</v>
      </c>
    </row>
    <row r="1343" s="15" customFormat="1">
      <c r="A1343" s="15"/>
      <c r="B1343" s="251"/>
      <c r="C1343" s="252"/>
      <c r="D1343" s="231" t="s">
        <v>221</v>
      </c>
      <c r="E1343" s="253" t="s">
        <v>32</v>
      </c>
      <c r="F1343" s="254" t="s">
        <v>224</v>
      </c>
      <c r="G1343" s="252"/>
      <c r="H1343" s="255">
        <v>8.2190000000000012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1" t="s">
        <v>221</v>
      </c>
      <c r="AU1343" s="261" t="s">
        <v>96</v>
      </c>
      <c r="AV1343" s="15" t="s">
        <v>96</v>
      </c>
      <c r="AW1343" s="15" t="s">
        <v>39</v>
      </c>
      <c r="AX1343" s="15" t="s">
        <v>86</v>
      </c>
      <c r="AY1343" s="261" t="s">
        <v>210</v>
      </c>
    </row>
    <row r="1344" s="2" customFormat="1" ht="24.15" customHeight="1">
      <c r="A1344" s="42"/>
      <c r="B1344" s="43"/>
      <c r="C1344" s="211" t="s">
        <v>1323</v>
      </c>
      <c r="D1344" s="211" t="s">
        <v>213</v>
      </c>
      <c r="E1344" s="212" t="s">
        <v>1324</v>
      </c>
      <c r="F1344" s="213" t="s">
        <v>1325</v>
      </c>
      <c r="G1344" s="214" t="s">
        <v>216</v>
      </c>
      <c r="H1344" s="215">
        <v>13.842000000000001</v>
      </c>
      <c r="I1344" s="216"/>
      <c r="J1344" s="217">
        <f>ROUND(I1344*H1344,2)</f>
        <v>0</v>
      </c>
      <c r="K1344" s="213" t="s">
        <v>217</v>
      </c>
      <c r="L1344" s="48"/>
      <c r="M1344" s="218" t="s">
        <v>32</v>
      </c>
      <c r="N1344" s="219" t="s">
        <v>49</v>
      </c>
      <c r="O1344" s="88"/>
      <c r="P1344" s="220">
        <f>O1344*H1344</f>
        <v>0</v>
      </c>
      <c r="Q1344" s="220">
        <v>0</v>
      </c>
      <c r="R1344" s="220">
        <f>Q1344*H1344</f>
        <v>0</v>
      </c>
      <c r="S1344" s="220">
        <v>1.8</v>
      </c>
      <c r="T1344" s="221">
        <f>S1344*H1344</f>
        <v>24.915600000000001</v>
      </c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R1344" s="222" t="s">
        <v>96</v>
      </c>
      <c r="AT1344" s="222" t="s">
        <v>213</v>
      </c>
      <c r="AU1344" s="222" t="s">
        <v>96</v>
      </c>
      <c r="AY1344" s="20" t="s">
        <v>210</v>
      </c>
      <c r="BE1344" s="223">
        <f>IF(N1344="základní",J1344,0)</f>
        <v>0</v>
      </c>
      <c r="BF1344" s="223">
        <f>IF(N1344="snížená",J1344,0)</f>
        <v>0</v>
      </c>
      <c r="BG1344" s="223">
        <f>IF(N1344="zákl. přenesená",J1344,0)</f>
        <v>0</v>
      </c>
      <c r="BH1344" s="223">
        <f>IF(N1344="sníž. přenesená",J1344,0)</f>
        <v>0</v>
      </c>
      <c r="BI1344" s="223">
        <f>IF(N1344="nulová",J1344,0)</f>
        <v>0</v>
      </c>
      <c r="BJ1344" s="20" t="s">
        <v>86</v>
      </c>
      <c r="BK1344" s="223">
        <f>ROUND(I1344*H1344,2)</f>
        <v>0</v>
      </c>
      <c r="BL1344" s="20" t="s">
        <v>96</v>
      </c>
      <c r="BM1344" s="222" t="s">
        <v>1326</v>
      </c>
    </row>
    <row r="1345" s="2" customFormat="1">
      <c r="A1345" s="42"/>
      <c r="B1345" s="43"/>
      <c r="C1345" s="44"/>
      <c r="D1345" s="224" t="s">
        <v>219</v>
      </c>
      <c r="E1345" s="44"/>
      <c r="F1345" s="225" t="s">
        <v>1327</v>
      </c>
      <c r="G1345" s="44"/>
      <c r="H1345" s="44"/>
      <c r="I1345" s="226"/>
      <c r="J1345" s="44"/>
      <c r="K1345" s="44"/>
      <c r="L1345" s="48"/>
      <c r="M1345" s="227"/>
      <c r="N1345" s="228"/>
      <c r="O1345" s="88"/>
      <c r="P1345" s="88"/>
      <c r="Q1345" s="88"/>
      <c r="R1345" s="88"/>
      <c r="S1345" s="88"/>
      <c r="T1345" s="89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T1345" s="20" t="s">
        <v>219</v>
      </c>
      <c r="AU1345" s="20" t="s">
        <v>96</v>
      </c>
    </row>
    <row r="1346" s="13" customFormat="1">
      <c r="A1346" s="13"/>
      <c r="B1346" s="229"/>
      <c r="C1346" s="230"/>
      <c r="D1346" s="231" t="s">
        <v>221</v>
      </c>
      <c r="E1346" s="232" t="s">
        <v>32</v>
      </c>
      <c r="F1346" s="233" t="s">
        <v>235</v>
      </c>
      <c r="G1346" s="230"/>
      <c r="H1346" s="232" t="s">
        <v>32</v>
      </c>
      <c r="I1346" s="234"/>
      <c r="J1346" s="230"/>
      <c r="K1346" s="230"/>
      <c r="L1346" s="235"/>
      <c r="M1346" s="236"/>
      <c r="N1346" s="237"/>
      <c r="O1346" s="237"/>
      <c r="P1346" s="237"/>
      <c r="Q1346" s="237"/>
      <c r="R1346" s="237"/>
      <c r="S1346" s="237"/>
      <c r="T1346" s="238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9" t="s">
        <v>221</v>
      </c>
      <c r="AU1346" s="239" t="s">
        <v>96</v>
      </c>
      <c r="AV1346" s="13" t="s">
        <v>86</v>
      </c>
      <c r="AW1346" s="13" t="s">
        <v>39</v>
      </c>
      <c r="AX1346" s="13" t="s">
        <v>78</v>
      </c>
      <c r="AY1346" s="239" t="s">
        <v>210</v>
      </c>
    </row>
    <row r="1347" s="13" customFormat="1">
      <c r="A1347" s="13"/>
      <c r="B1347" s="229"/>
      <c r="C1347" s="230"/>
      <c r="D1347" s="231" t="s">
        <v>221</v>
      </c>
      <c r="E1347" s="232" t="s">
        <v>32</v>
      </c>
      <c r="F1347" s="233" t="s">
        <v>236</v>
      </c>
      <c r="G1347" s="230"/>
      <c r="H1347" s="232" t="s">
        <v>32</v>
      </c>
      <c r="I1347" s="234"/>
      <c r="J1347" s="230"/>
      <c r="K1347" s="230"/>
      <c r="L1347" s="235"/>
      <c r="M1347" s="236"/>
      <c r="N1347" s="237"/>
      <c r="O1347" s="237"/>
      <c r="P1347" s="237"/>
      <c r="Q1347" s="237"/>
      <c r="R1347" s="237"/>
      <c r="S1347" s="237"/>
      <c r="T1347" s="238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9" t="s">
        <v>221</v>
      </c>
      <c r="AU1347" s="239" t="s">
        <v>96</v>
      </c>
      <c r="AV1347" s="13" t="s">
        <v>86</v>
      </c>
      <c r="AW1347" s="13" t="s">
        <v>39</v>
      </c>
      <c r="AX1347" s="13" t="s">
        <v>78</v>
      </c>
      <c r="AY1347" s="239" t="s">
        <v>210</v>
      </c>
    </row>
    <row r="1348" s="13" customFormat="1">
      <c r="A1348" s="13"/>
      <c r="B1348" s="229"/>
      <c r="C1348" s="230"/>
      <c r="D1348" s="231" t="s">
        <v>221</v>
      </c>
      <c r="E1348" s="232" t="s">
        <v>32</v>
      </c>
      <c r="F1348" s="233" t="s">
        <v>237</v>
      </c>
      <c r="G1348" s="230"/>
      <c r="H1348" s="232" t="s">
        <v>32</v>
      </c>
      <c r="I1348" s="234"/>
      <c r="J1348" s="230"/>
      <c r="K1348" s="230"/>
      <c r="L1348" s="235"/>
      <c r="M1348" s="236"/>
      <c r="N1348" s="237"/>
      <c r="O1348" s="237"/>
      <c r="P1348" s="237"/>
      <c r="Q1348" s="237"/>
      <c r="R1348" s="237"/>
      <c r="S1348" s="237"/>
      <c r="T1348" s="238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9" t="s">
        <v>221</v>
      </c>
      <c r="AU1348" s="239" t="s">
        <v>96</v>
      </c>
      <c r="AV1348" s="13" t="s">
        <v>86</v>
      </c>
      <c r="AW1348" s="13" t="s">
        <v>39</v>
      </c>
      <c r="AX1348" s="13" t="s">
        <v>78</v>
      </c>
      <c r="AY1348" s="239" t="s">
        <v>210</v>
      </c>
    </row>
    <row r="1349" s="13" customFormat="1">
      <c r="A1349" s="13"/>
      <c r="B1349" s="229"/>
      <c r="C1349" s="230"/>
      <c r="D1349" s="231" t="s">
        <v>221</v>
      </c>
      <c r="E1349" s="232" t="s">
        <v>32</v>
      </c>
      <c r="F1349" s="233" t="s">
        <v>311</v>
      </c>
      <c r="G1349" s="230"/>
      <c r="H1349" s="232" t="s">
        <v>32</v>
      </c>
      <c r="I1349" s="234"/>
      <c r="J1349" s="230"/>
      <c r="K1349" s="230"/>
      <c r="L1349" s="235"/>
      <c r="M1349" s="236"/>
      <c r="N1349" s="237"/>
      <c r="O1349" s="237"/>
      <c r="P1349" s="237"/>
      <c r="Q1349" s="237"/>
      <c r="R1349" s="237"/>
      <c r="S1349" s="237"/>
      <c r="T1349" s="238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9" t="s">
        <v>221</v>
      </c>
      <c r="AU1349" s="239" t="s">
        <v>96</v>
      </c>
      <c r="AV1349" s="13" t="s">
        <v>86</v>
      </c>
      <c r="AW1349" s="13" t="s">
        <v>39</v>
      </c>
      <c r="AX1349" s="13" t="s">
        <v>78</v>
      </c>
      <c r="AY1349" s="239" t="s">
        <v>210</v>
      </c>
    </row>
    <row r="1350" s="13" customFormat="1">
      <c r="A1350" s="13"/>
      <c r="B1350" s="229"/>
      <c r="C1350" s="230"/>
      <c r="D1350" s="231" t="s">
        <v>221</v>
      </c>
      <c r="E1350" s="232" t="s">
        <v>32</v>
      </c>
      <c r="F1350" s="233" t="s">
        <v>1303</v>
      </c>
      <c r="G1350" s="230"/>
      <c r="H1350" s="232" t="s">
        <v>32</v>
      </c>
      <c r="I1350" s="234"/>
      <c r="J1350" s="230"/>
      <c r="K1350" s="230"/>
      <c r="L1350" s="235"/>
      <c r="M1350" s="236"/>
      <c r="N1350" s="237"/>
      <c r="O1350" s="237"/>
      <c r="P1350" s="237"/>
      <c r="Q1350" s="237"/>
      <c r="R1350" s="237"/>
      <c r="S1350" s="237"/>
      <c r="T1350" s="23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9" t="s">
        <v>221</v>
      </c>
      <c r="AU1350" s="239" t="s">
        <v>96</v>
      </c>
      <c r="AV1350" s="13" t="s">
        <v>86</v>
      </c>
      <c r="AW1350" s="13" t="s">
        <v>39</v>
      </c>
      <c r="AX1350" s="13" t="s">
        <v>78</v>
      </c>
      <c r="AY1350" s="239" t="s">
        <v>210</v>
      </c>
    </row>
    <row r="1351" s="13" customFormat="1">
      <c r="A1351" s="13"/>
      <c r="B1351" s="229"/>
      <c r="C1351" s="230"/>
      <c r="D1351" s="231" t="s">
        <v>221</v>
      </c>
      <c r="E1351" s="232" t="s">
        <v>32</v>
      </c>
      <c r="F1351" s="233" t="s">
        <v>292</v>
      </c>
      <c r="G1351" s="230"/>
      <c r="H1351" s="232" t="s">
        <v>32</v>
      </c>
      <c r="I1351" s="234"/>
      <c r="J1351" s="230"/>
      <c r="K1351" s="230"/>
      <c r="L1351" s="235"/>
      <c r="M1351" s="236"/>
      <c r="N1351" s="237"/>
      <c r="O1351" s="237"/>
      <c r="P1351" s="237"/>
      <c r="Q1351" s="237"/>
      <c r="R1351" s="237"/>
      <c r="S1351" s="237"/>
      <c r="T1351" s="238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9" t="s">
        <v>221</v>
      </c>
      <c r="AU1351" s="239" t="s">
        <v>96</v>
      </c>
      <c r="AV1351" s="13" t="s">
        <v>86</v>
      </c>
      <c r="AW1351" s="13" t="s">
        <v>39</v>
      </c>
      <c r="AX1351" s="13" t="s">
        <v>78</v>
      </c>
      <c r="AY1351" s="239" t="s">
        <v>210</v>
      </c>
    </row>
    <row r="1352" s="14" customFormat="1">
      <c r="A1352" s="14"/>
      <c r="B1352" s="240"/>
      <c r="C1352" s="241"/>
      <c r="D1352" s="231" t="s">
        <v>221</v>
      </c>
      <c r="E1352" s="242" t="s">
        <v>32</v>
      </c>
      <c r="F1352" s="243" t="s">
        <v>1328</v>
      </c>
      <c r="G1352" s="241"/>
      <c r="H1352" s="244">
        <v>5.2050000000000001</v>
      </c>
      <c r="I1352" s="245"/>
      <c r="J1352" s="241"/>
      <c r="K1352" s="241"/>
      <c r="L1352" s="246"/>
      <c r="M1352" s="247"/>
      <c r="N1352" s="248"/>
      <c r="O1352" s="248"/>
      <c r="P1352" s="248"/>
      <c r="Q1352" s="248"/>
      <c r="R1352" s="248"/>
      <c r="S1352" s="248"/>
      <c r="T1352" s="249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0" t="s">
        <v>221</v>
      </c>
      <c r="AU1352" s="250" t="s">
        <v>96</v>
      </c>
      <c r="AV1352" s="14" t="s">
        <v>88</v>
      </c>
      <c r="AW1352" s="14" t="s">
        <v>39</v>
      </c>
      <c r="AX1352" s="14" t="s">
        <v>78</v>
      </c>
      <c r="AY1352" s="250" t="s">
        <v>210</v>
      </c>
    </row>
    <row r="1353" s="13" customFormat="1">
      <c r="A1353" s="13"/>
      <c r="B1353" s="229"/>
      <c r="C1353" s="230"/>
      <c r="D1353" s="231" t="s">
        <v>221</v>
      </c>
      <c r="E1353" s="232" t="s">
        <v>32</v>
      </c>
      <c r="F1353" s="233" t="s">
        <v>294</v>
      </c>
      <c r="G1353" s="230"/>
      <c r="H1353" s="232" t="s">
        <v>32</v>
      </c>
      <c r="I1353" s="234"/>
      <c r="J1353" s="230"/>
      <c r="K1353" s="230"/>
      <c r="L1353" s="235"/>
      <c r="M1353" s="236"/>
      <c r="N1353" s="237"/>
      <c r="O1353" s="237"/>
      <c r="P1353" s="237"/>
      <c r="Q1353" s="237"/>
      <c r="R1353" s="237"/>
      <c r="S1353" s="237"/>
      <c r="T1353" s="238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9" t="s">
        <v>221</v>
      </c>
      <c r="AU1353" s="239" t="s">
        <v>96</v>
      </c>
      <c r="AV1353" s="13" t="s">
        <v>86</v>
      </c>
      <c r="AW1353" s="13" t="s">
        <v>39</v>
      </c>
      <c r="AX1353" s="13" t="s">
        <v>78</v>
      </c>
      <c r="AY1353" s="239" t="s">
        <v>210</v>
      </c>
    </row>
    <row r="1354" s="14" customFormat="1">
      <c r="A1354" s="14"/>
      <c r="B1354" s="240"/>
      <c r="C1354" s="241"/>
      <c r="D1354" s="231" t="s">
        <v>221</v>
      </c>
      <c r="E1354" s="242" t="s">
        <v>32</v>
      </c>
      <c r="F1354" s="243" t="s">
        <v>1329</v>
      </c>
      <c r="G1354" s="241"/>
      <c r="H1354" s="244">
        <v>1.631</v>
      </c>
      <c r="I1354" s="245"/>
      <c r="J1354" s="241"/>
      <c r="K1354" s="241"/>
      <c r="L1354" s="246"/>
      <c r="M1354" s="247"/>
      <c r="N1354" s="248"/>
      <c r="O1354" s="248"/>
      <c r="P1354" s="248"/>
      <c r="Q1354" s="248"/>
      <c r="R1354" s="248"/>
      <c r="S1354" s="248"/>
      <c r="T1354" s="249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0" t="s">
        <v>221</v>
      </c>
      <c r="AU1354" s="250" t="s">
        <v>96</v>
      </c>
      <c r="AV1354" s="14" t="s">
        <v>88</v>
      </c>
      <c r="AW1354" s="14" t="s">
        <v>39</v>
      </c>
      <c r="AX1354" s="14" t="s">
        <v>78</v>
      </c>
      <c r="AY1354" s="250" t="s">
        <v>210</v>
      </c>
    </row>
    <row r="1355" s="16" customFormat="1">
      <c r="A1355" s="16"/>
      <c r="B1355" s="262"/>
      <c r="C1355" s="263"/>
      <c r="D1355" s="231" t="s">
        <v>221</v>
      </c>
      <c r="E1355" s="264" t="s">
        <v>32</v>
      </c>
      <c r="F1355" s="265" t="s">
        <v>247</v>
      </c>
      <c r="G1355" s="263"/>
      <c r="H1355" s="266">
        <v>6.8360000000000003</v>
      </c>
      <c r="I1355" s="267"/>
      <c r="J1355" s="263"/>
      <c r="K1355" s="263"/>
      <c r="L1355" s="268"/>
      <c r="M1355" s="269"/>
      <c r="N1355" s="270"/>
      <c r="O1355" s="270"/>
      <c r="P1355" s="270"/>
      <c r="Q1355" s="270"/>
      <c r="R1355" s="270"/>
      <c r="S1355" s="270"/>
      <c r="T1355" s="271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72" t="s">
        <v>221</v>
      </c>
      <c r="AU1355" s="272" t="s">
        <v>96</v>
      </c>
      <c r="AV1355" s="16" t="s">
        <v>93</v>
      </c>
      <c r="AW1355" s="16" t="s">
        <v>39</v>
      </c>
      <c r="AX1355" s="16" t="s">
        <v>78</v>
      </c>
      <c r="AY1355" s="272" t="s">
        <v>210</v>
      </c>
    </row>
    <row r="1356" s="13" customFormat="1">
      <c r="A1356" s="13"/>
      <c r="B1356" s="229"/>
      <c r="C1356" s="230"/>
      <c r="D1356" s="231" t="s">
        <v>221</v>
      </c>
      <c r="E1356" s="232" t="s">
        <v>32</v>
      </c>
      <c r="F1356" s="233" t="s">
        <v>1187</v>
      </c>
      <c r="G1356" s="230"/>
      <c r="H1356" s="232" t="s">
        <v>32</v>
      </c>
      <c r="I1356" s="234"/>
      <c r="J1356" s="230"/>
      <c r="K1356" s="230"/>
      <c r="L1356" s="235"/>
      <c r="M1356" s="236"/>
      <c r="N1356" s="237"/>
      <c r="O1356" s="237"/>
      <c r="P1356" s="237"/>
      <c r="Q1356" s="237"/>
      <c r="R1356" s="237"/>
      <c r="S1356" s="237"/>
      <c r="T1356" s="238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9" t="s">
        <v>221</v>
      </c>
      <c r="AU1356" s="239" t="s">
        <v>96</v>
      </c>
      <c r="AV1356" s="13" t="s">
        <v>86</v>
      </c>
      <c r="AW1356" s="13" t="s">
        <v>39</v>
      </c>
      <c r="AX1356" s="13" t="s">
        <v>78</v>
      </c>
      <c r="AY1356" s="239" t="s">
        <v>210</v>
      </c>
    </row>
    <row r="1357" s="13" customFormat="1">
      <c r="A1357" s="13"/>
      <c r="B1357" s="229"/>
      <c r="C1357" s="230"/>
      <c r="D1357" s="231" t="s">
        <v>221</v>
      </c>
      <c r="E1357" s="232" t="s">
        <v>32</v>
      </c>
      <c r="F1357" s="233" t="s">
        <v>1330</v>
      </c>
      <c r="G1357" s="230"/>
      <c r="H1357" s="232" t="s">
        <v>32</v>
      </c>
      <c r="I1357" s="234"/>
      <c r="J1357" s="230"/>
      <c r="K1357" s="230"/>
      <c r="L1357" s="235"/>
      <c r="M1357" s="236"/>
      <c r="N1357" s="237"/>
      <c r="O1357" s="237"/>
      <c r="P1357" s="237"/>
      <c r="Q1357" s="237"/>
      <c r="R1357" s="237"/>
      <c r="S1357" s="237"/>
      <c r="T1357" s="238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9" t="s">
        <v>221</v>
      </c>
      <c r="AU1357" s="239" t="s">
        <v>96</v>
      </c>
      <c r="AV1357" s="13" t="s">
        <v>86</v>
      </c>
      <c r="AW1357" s="13" t="s">
        <v>39</v>
      </c>
      <c r="AX1357" s="13" t="s">
        <v>78</v>
      </c>
      <c r="AY1357" s="239" t="s">
        <v>210</v>
      </c>
    </row>
    <row r="1358" s="14" customFormat="1">
      <c r="A1358" s="14"/>
      <c r="B1358" s="240"/>
      <c r="C1358" s="241"/>
      <c r="D1358" s="231" t="s">
        <v>221</v>
      </c>
      <c r="E1358" s="242" t="s">
        <v>32</v>
      </c>
      <c r="F1358" s="243" t="s">
        <v>1331</v>
      </c>
      <c r="G1358" s="241"/>
      <c r="H1358" s="244">
        <v>1.5149999999999999</v>
      </c>
      <c r="I1358" s="245"/>
      <c r="J1358" s="241"/>
      <c r="K1358" s="241"/>
      <c r="L1358" s="246"/>
      <c r="M1358" s="247"/>
      <c r="N1358" s="248"/>
      <c r="O1358" s="248"/>
      <c r="P1358" s="248"/>
      <c r="Q1358" s="248"/>
      <c r="R1358" s="248"/>
      <c r="S1358" s="248"/>
      <c r="T1358" s="249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0" t="s">
        <v>221</v>
      </c>
      <c r="AU1358" s="250" t="s">
        <v>96</v>
      </c>
      <c r="AV1358" s="14" t="s">
        <v>88</v>
      </c>
      <c r="AW1358" s="14" t="s">
        <v>39</v>
      </c>
      <c r="AX1358" s="14" t="s">
        <v>78</v>
      </c>
      <c r="AY1358" s="250" t="s">
        <v>210</v>
      </c>
    </row>
    <row r="1359" s="13" customFormat="1">
      <c r="A1359" s="13"/>
      <c r="B1359" s="229"/>
      <c r="C1359" s="230"/>
      <c r="D1359" s="231" t="s">
        <v>221</v>
      </c>
      <c r="E1359" s="232" t="s">
        <v>32</v>
      </c>
      <c r="F1359" s="233" t="s">
        <v>1332</v>
      </c>
      <c r="G1359" s="230"/>
      <c r="H1359" s="232" t="s">
        <v>32</v>
      </c>
      <c r="I1359" s="234"/>
      <c r="J1359" s="230"/>
      <c r="K1359" s="230"/>
      <c r="L1359" s="235"/>
      <c r="M1359" s="236"/>
      <c r="N1359" s="237"/>
      <c r="O1359" s="237"/>
      <c r="P1359" s="237"/>
      <c r="Q1359" s="237"/>
      <c r="R1359" s="237"/>
      <c r="S1359" s="237"/>
      <c r="T1359" s="23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9" t="s">
        <v>221</v>
      </c>
      <c r="AU1359" s="239" t="s">
        <v>96</v>
      </c>
      <c r="AV1359" s="13" t="s">
        <v>86</v>
      </c>
      <c r="AW1359" s="13" t="s">
        <v>39</v>
      </c>
      <c r="AX1359" s="13" t="s">
        <v>78</v>
      </c>
      <c r="AY1359" s="239" t="s">
        <v>210</v>
      </c>
    </row>
    <row r="1360" s="14" customFormat="1">
      <c r="A1360" s="14"/>
      <c r="B1360" s="240"/>
      <c r="C1360" s="241"/>
      <c r="D1360" s="231" t="s">
        <v>221</v>
      </c>
      <c r="E1360" s="242" t="s">
        <v>32</v>
      </c>
      <c r="F1360" s="243" t="s">
        <v>1333</v>
      </c>
      <c r="G1360" s="241"/>
      <c r="H1360" s="244">
        <v>1.665</v>
      </c>
      <c r="I1360" s="245"/>
      <c r="J1360" s="241"/>
      <c r="K1360" s="241"/>
      <c r="L1360" s="246"/>
      <c r="M1360" s="247"/>
      <c r="N1360" s="248"/>
      <c r="O1360" s="248"/>
      <c r="P1360" s="248"/>
      <c r="Q1360" s="248"/>
      <c r="R1360" s="248"/>
      <c r="S1360" s="248"/>
      <c r="T1360" s="249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0" t="s">
        <v>221</v>
      </c>
      <c r="AU1360" s="250" t="s">
        <v>96</v>
      </c>
      <c r="AV1360" s="14" t="s">
        <v>88</v>
      </c>
      <c r="AW1360" s="14" t="s">
        <v>39</v>
      </c>
      <c r="AX1360" s="14" t="s">
        <v>78</v>
      </c>
      <c r="AY1360" s="250" t="s">
        <v>210</v>
      </c>
    </row>
    <row r="1361" s="13" customFormat="1">
      <c r="A1361" s="13"/>
      <c r="B1361" s="229"/>
      <c r="C1361" s="230"/>
      <c r="D1361" s="231" t="s">
        <v>221</v>
      </c>
      <c r="E1361" s="232" t="s">
        <v>32</v>
      </c>
      <c r="F1361" s="233" t="s">
        <v>1334</v>
      </c>
      <c r="G1361" s="230"/>
      <c r="H1361" s="232" t="s">
        <v>32</v>
      </c>
      <c r="I1361" s="234"/>
      <c r="J1361" s="230"/>
      <c r="K1361" s="230"/>
      <c r="L1361" s="235"/>
      <c r="M1361" s="236"/>
      <c r="N1361" s="237"/>
      <c r="O1361" s="237"/>
      <c r="P1361" s="237"/>
      <c r="Q1361" s="237"/>
      <c r="R1361" s="237"/>
      <c r="S1361" s="237"/>
      <c r="T1361" s="238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9" t="s">
        <v>221</v>
      </c>
      <c r="AU1361" s="239" t="s">
        <v>96</v>
      </c>
      <c r="AV1361" s="13" t="s">
        <v>86</v>
      </c>
      <c r="AW1361" s="13" t="s">
        <v>39</v>
      </c>
      <c r="AX1361" s="13" t="s">
        <v>78</v>
      </c>
      <c r="AY1361" s="239" t="s">
        <v>210</v>
      </c>
    </row>
    <row r="1362" s="14" customFormat="1">
      <c r="A1362" s="14"/>
      <c r="B1362" s="240"/>
      <c r="C1362" s="241"/>
      <c r="D1362" s="231" t="s">
        <v>221</v>
      </c>
      <c r="E1362" s="242" t="s">
        <v>32</v>
      </c>
      <c r="F1362" s="243" t="s">
        <v>1335</v>
      </c>
      <c r="G1362" s="241"/>
      <c r="H1362" s="244">
        <v>2.8119999999999998</v>
      </c>
      <c r="I1362" s="245"/>
      <c r="J1362" s="241"/>
      <c r="K1362" s="241"/>
      <c r="L1362" s="246"/>
      <c r="M1362" s="247"/>
      <c r="N1362" s="248"/>
      <c r="O1362" s="248"/>
      <c r="P1362" s="248"/>
      <c r="Q1362" s="248"/>
      <c r="R1362" s="248"/>
      <c r="S1362" s="248"/>
      <c r="T1362" s="249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0" t="s">
        <v>221</v>
      </c>
      <c r="AU1362" s="250" t="s">
        <v>96</v>
      </c>
      <c r="AV1362" s="14" t="s">
        <v>88</v>
      </c>
      <c r="AW1362" s="14" t="s">
        <v>39</v>
      </c>
      <c r="AX1362" s="14" t="s">
        <v>78</v>
      </c>
      <c r="AY1362" s="250" t="s">
        <v>210</v>
      </c>
    </row>
    <row r="1363" s="13" customFormat="1">
      <c r="A1363" s="13"/>
      <c r="B1363" s="229"/>
      <c r="C1363" s="230"/>
      <c r="D1363" s="231" t="s">
        <v>221</v>
      </c>
      <c r="E1363" s="232" t="s">
        <v>32</v>
      </c>
      <c r="F1363" s="233" t="s">
        <v>1321</v>
      </c>
      <c r="G1363" s="230"/>
      <c r="H1363" s="232" t="s">
        <v>32</v>
      </c>
      <c r="I1363" s="234"/>
      <c r="J1363" s="230"/>
      <c r="K1363" s="230"/>
      <c r="L1363" s="235"/>
      <c r="M1363" s="236"/>
      <c r="N1363" s="237"/>
      <c r="O1363" s="237"/>
      <c r="P1363" s="237"/>
      <c r="Q1363" s="237"/>
      <c r="R1363" s="237"/>
      <c r="S1363" s="237"/>
      <c r="T1363" s="238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9" t="s">
        <v>221</v>
      </c>
      <c r="AU1363" s="239" t="s">
        <v>96</v>
      </c>
      <c r="AV1363" s="13" t="s">
        <v>86</v>
      </c>
      <c r="AW1363" s="13" t="s">
        <v>39</v>
      </c>
      <c r="AX1363" s="13" t="s">
        <v>78</v>
      </c>
      <c r="AY1363" s="239" t="s">
        <v>210</v>
      </c>
    </row>
    <row r="1364" s="14" customFormat="1">
      <c r="A1364" s="14"/>
      <c r="B1364" s="240"/>
      <c r="C1364" s="241"/>
      <c r="D1364" s="231" t="s">
        <v>221</v>
      </c>
      <c r="E1364" s="242" t="s">
        <v>32</v>
      </c>
      <c r="F1364" s="243" t="s">
        <v>1336</v>
      </c>
      <c r="G1364" s="241"/>
      <c r="H1364" s="244">
        <v>1.014</v>
      </c>
      <c r="I1364" s="245"/>
      <c r="J1364" s="241"/>
      <c r="K1364" s="241"/>
      <c r="L1364" s="246"/>
      <c r="M1364" s="247"/>
      <c r="N1364" s="248"/>
      <c r="O1364" s="248"/>
      <c r="P1364" s="248"/>
      <c r="Q1364" s="248"/>
      <c r="R1364" s="248"/>
      <c r="S1364" s="248"/>
      <c r="T1364" s="249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0" t="s">
        <v>221</v>
      </c>
      <c r="AU1364" s="250" t="s">
        <v>96</v>
      </c>
      <c r="AV1364" s="14" t="s">
        <v>88</v>
      </c>
      <c r="AW1364" s="14" t="s">
        <v>39</v>
      </c>
      <c r="AX1364" s="14" t="s">
        <v>78</v>
      </c>
      <c r="AY1364" s="250" t="s">
        <v>210</v>
      </c>
    </row>
    <row r="1365" s="16" customFormat="1">
      <c r="A1365" s="16"/>
      <c r="B1365" s="262"/>
      <c r="C1365" s="263"/>
      <c r="D1365" s="231" t="s">
        <v>221</v>
      </c>
      <c r="E1365" s="264" t="s">
        <v>32</v>
      </c>
      <c r="F1365" s="265" t="s">
        <v>247</v>
      </c>
      <c r="G1365" s="263"/>
      <c r="H1365" s="266">
        <v>7.0059999999999993</v>
      </c>
      <c r="I1365" s="267"/>
      <c r="J1365" s="263"/>
      <c r="K1365" s="263"/>
      <c r="L1365" s="268"/>
      <c r="M1365" s="269"/>
      <c r="N1365" s="270"/>
      <c r="O1365" s="270"/>
      <c r="P1365" s="270"/>
      <c r="Q1365" s="270"/>
      <c r="R1365" s="270"/>
      <c r="S1365" s="270"/>
      <c r="T1365" s="271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T1365" s="272" t="s">
        <v>221</v>
      </c>
      <c r="AU1365" s="272" t="s">
        <v>96</v>
      </c>
      <c r="AV1365" s="16" t="s">
        <v>93</v>
      </c>
      <c r="AW1365" s="16" t="s">
        <v>39</v>
      </c>
      <c r="AX1365" s="16" t="s">
        <v>78</v>
      </c>
      <c r="AY1365" s="272" t="s">
        <v>210</v>
      </c>
    </row>
    <row r="1366" s="15" customFormat="1">
      <c r="A1366" s="15"/>
      <c r="B1366" s="251"/>
      <c r="C1366" s="252"/>
      <c r="D1366" s="231" t="s">
        <v>221</v>
      </c>
      <c r="E1366" s="253" t="s">
        <v>32</v>
      </c>
      <c r="F1366" s="254" t="s">
        <v>224</v>
      </c>
      <c r="G1366" s="252"/>
      <c r="H1366" s="255">
        <v>13.842000000000001</v>
      </c>
      <c r="I1366" s="256"/>
      <c r="J1366" s="252"/>
      <c r="K1366" s="252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1" t="s">
        <v>221</v>
      </c>
      <c r="AU1366" s="261" t="s">
        <v>96</v>
      </c>
      <c r="AV1366" s="15" t="s">
        <v>96</v>
      </c>
      <c r="AW1366" s="15" t="s">
        <v>39</v>
      </c>
      <c r="AX1366" s="15" t="s">
        <v>86</v>
      </c>
      <c r="AY1366" s="261" t="s">
        <v>210</v>
      </c>
    </row>
    <row r="1367" s="2" customFormat="1" ht="21.75" customHeight="1">
      <c r="A1367" s="42"/>
      <c r="B1367" s="43"/>
      <c r="C1367" s="211" t="s">
        <v>1337</v>
      </c>
      <c r="D1367" s="211" t="s">
        <v>213</v>
      </c>
      <c r="E1367" s="212" t="s">
        <v>1338</v>
      </c>
      <c r="F1367" s="213" t="s">
        <v>1339</v>
      </c>
      <c r="G1367" s="214" t="s">
        <v>216</v>
      </c>
      <c r="H1367" s="215">
        <v>22.789000000000001</v>
      </c>
      <c r="I1367" s="216"/>
      <c r="J1367" s="217">
        <f>ROUND(I1367*H1367,2)</f>
        <v>0</v>
      </c>
      <c r="K1367" s="213" t="s">
        <v>217</v>
      </c>
      <c r="L1367" s="48"/>
      <c r="M1367" s="218" t="s">
        <v>32</v>
      </c>
      <c r="N1367" s="219" t="s">
        <v>49</v>
      </c>
      <c r="O1367" s="88"/>
      <c r="P1367" s="220">
        <f>O1367*H1367</f>
        <v>0</v>
      </c>
      <c r="Q1367" s="220">
        <v>0</v>
      </c>
      <c r="R1367" s="220">
        <f>Q1367*H1367</f>
        <v>0</v>
      </c>
      <c r="S1367" s="220">
        <v>2.5</v>
      </c>
      <c r="T1367" s="221">
        <f>S1367*H1367</f>
        <v>56.972500000000004</v>
      </c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R1367" s="222" t="s">
        <v>96</v>
      </c>
      <c r="AT1367" s="222" t="s">
        <v>213</v>
      </c>
      <c r="AU1367" s="222" t="s">
        <v>96</v>
      </c>
      <c r="AY1367" s="20" t="s">
        <v>210</v>
      </c>
      <c r="BE1367" s="223">
        <f>IF(N1367="základní",J1367,0)</f>
        <v>0</v>
      </c>
      <c r="BF1367" s="223">
        <f>IF(N1367="snížená",J1367,0)</f>
        <v>0</v>
      </c>
      <c r="BG1367" s="223">
        <f>IF(N1367="zákl. přenesená",J1367,0)</f>
        <v>0</v>
      </c>
      <c r="BH1367" s="223">
        <f>IF(N1367="sníž. přenesená",J1367,0)</f>
        <v>0</v>
      </c>
      <c r="BI1367" s="223">
        <f>IF(N1367="nulová",J1367,0)</f>
        <v>0</v>
      </c>
      <c r="BJ1367" s="20" t="s">
        <v>86</v>
      </c>
      <c r="BK1367" s="223">
        <f>ROUND(I1367*H1367,2)</f>
        <v>0</v>
      </c>
      <c r="BL1367" s="20" t="s">
        <v>96</v>
      </c>
      <c r="BM1367" s="222" t="s">
        <v>1340</v>
      </c>
    </row>
    <row r="1368" s="2" customFormat="1">
      <c r="A1368" s="42"/>
      <c r="B1368" s="43"/>
      <c r="C1368" s="44"/>
      <c r="D1368" s="224" t="s">
        <v>219</v>
      </c>
      <c r="E1368" s="44"/>
      <c r="F1368" s="225" t="s">
        <v>1341</v>
      </c>
      <c r="G1368" s="44"/>
      <c r="H1368" s="44"/>
      <c r="I1368" s="226"/>
      <c r="J1368" s="44"/>
      <c r="K1368" s="44"/>
      <c r="L1368" s="48"/>
      <c r="M1368" s="227"/>
      <c r="N1368" s="228"/>
      <c r="O1368" s="88"/>
      <c r="P1368" s="88"/>
      <c r="Q1368" s="88"/>
      <c r="R1368" s="88"/>
      <c r="S1368" s="88"/>
      <c r="T1368" s="89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T1368" s="20" t="s">
        <v>219</v>
      </c>
      <c r="AU1368" s="20" t="s">
        <v>96</v>
      </c>
    </row>
    <row r="1369" s="14" customFormat="1">
      <c r="A1369" s="14"/>
      <c r="B1369" s="240"/>
      <c r="C1369" s="241"/>
      <c r="D1369" s="231" t="s">
        <v>221</v>
      </c>
      <c r="E1369" s="242" t="s">
        <v>32</v>
      </c>
      <c r="F1369" s="243" t="s">
        <v>1342</v>
      </c>
      <c r="G1369" s="241"/>
      <c r="H1369" s="244">
        <v>1.994</v>
      </c>
      <c r="I1369" s="245"/>
      <c r="J1369" s="241"/>
      <c r="K1369" s="241"/>
      <c r="L1369" s="246"/>
      <c r="M1369" s="247"/>
      <c r="N1369" s="248"/>
      <c r="O1369" s="248"/>
      <c r="P1369" s="248"/>
      <c r="Q1369" s="248"/>
      <c r="R1369" s="248"/>
      <c r="S1369" s="248"/>
      <c r="T1369" s="249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0" t="s">
        <v>221</v>
      </c>
      <c r="AU1369" s="250" t="s">
        <v>96</v>
      </c>
      <c r="AV1369" s="14" t="s">
        <v>88</v>
      </c>
      <c r="AW1369" s="14" t="s">
        <v>39</v>
      </c>
      <c r="AX1369" s="14" t="s">
        <v>78</v>
      </c>
      <c r="AY1369" s="250" t="s">
        <v>210</v>
      </c>
    </row>
    <row r="1370" s="14" customFormat="1">
      <c r="A1370" s="14"/>
      <c r="B1370" s="240"/>
      <c r="C1370" s="241"/>
      <c r="D1370" s="231" t="s">
        <v>221</v>
      </c>
      <c r="E1370" s="242" t="s">
        <v>32</v>
      </c>
      <c r="F1370" s="243" t="s">
        <v>1343</v>
      </c>
      <c r="G1370" s="241"/>
      <c r="H1370" s="244">
        <v>0.74199999999999999</v>
      </c>
      <c r="I1370" s="245"/>
      <c r="J1370" s="241"/>
      <c r="K1370" s="241"/>
      <c r="L1370" s="246"/>
      <c r="M1370" s="247"/>
      <c r="N1370" s="248"/>
      <c r="O1370" s="248"/>
      <c r="P1370" s="248"/>
      <c r="Q1370" s="248"/>
      <c r="R1370" s="248"/>
      <c r="S1370" s="248"/>
      <c r="T1370" s="249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0" t="s">
        <v>221</v>
      </c>
      <c r="AU1370" s="250" t="s">
        <v>96</v>
      </c>
      <c r="AV1370" s="14" t="s">
        <v>88</v>
      </c>
      <c r="AW1370" s="14" t="s">
        <v>39</v>
      </c>
      <c r="AX1370" s="14" t="s">
        <v>78</v>
      </c>
      <c r="AY1370" s="250" t="s">
        <v>210</v>
      </c>
    </row>
    <row r="1371" s="14" customFormat="1">
      <c r="A1371" s="14"/>
      <c r="B1371" s="240"/>
      <c r="C1371" s="241"/>
      <c r="D1371" s="231" t="s">
        <v>221</v>
      </c>
      <c r="E1371" s="242" t="s">
        <v>32</v>
      </c>
      <c r="F1371" s="243" t="s">
        <v>1344</v>
      </c>
      <c r="G1371" s="241"/>
      <c r="H1371" s="244">
        <v>1.1950000000000001</v>
      </c>
      <c r="I1371" s="245"/>
      <c r="J1371" s="241"/>
      <c r="K1371" s="241"/>
      <c r="L1371" s="246"/>
      <c r="M1371" s="247"/>
      <c r="N1371" s="248"/>
      <c r="O1371" s="248"/>
      <c r="P1371" s="248"/>
      <c r="Q1371" s="248"/>
      <c r="R1371" s="248"/>
      <c r="S1371" s="248"/>
      <c r="T1371" s="249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0" t="s">
        <v>221</v>
      </c>
      <c r="AU1371" s="250" t="s">
        <v>96</v>
      </c>
      <c r="AV1371" s="14" t="s">
        <v>88</v>
      </c>
      <c r="AW1371" s="14" t="s">
        <v>39</v>
      </c>
      <c r="AX1371" s="14" t="s">
        <v>78</v>
      </c>
      <c r="AY1371" s="250" t="s">
        <v>210</v>
      </c>
    </row>
    <row r="1372" s="14" customFormat="1">
      <c r="A1372" s="14"/>
      <c r="B1372" s="240"/>
      <c r="C1372" s="241"/>
      <c r="D1372" s="231" t="s">
        <v>221</v>
      </c>
      <c r="E1372" s="242" t="s">
        <v>32</v>
      </c>
      <c r="F1372" s="243" t="s">
        <v>1345</v>
      </c>
      <c r="G1372" s="241"/>
      <c r="H1372" s="244">
        <v>0.098000000000000004</v>
      </c>
      <c r="I1372" s="245"/>
      <c r="J1372" s="241"/>
      <c r="K1372" s="241"/>
      <c r="L1372" s="246"/>
      <c r="M1372" s="247"/>
      <c r="N1372" s="248"/>
      <c r="O1372" s="248"/>
      <c r="P1372" s="248"/>
      <c r="Q1372" s="248"/>
      <c r="R1372" s="248"/>
      <c r="S1372" s="248"/>
      <c r="T1372" s="249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0" t="s">
        <v>221</v>
      </c>
      <c r="AU1372" s="250" t="s">
        <v>96</v>
      </c>
      <c r="AV1372" s="14" t="s">
        <v>88</v>
      </c>
      <c r="AW1372" s="14" t="s">
        <v>39</v>
      </c>
      <c r="AX1372" s="14" t="s">
        <v>78</v>
      </c>
      <c r="AY1372" s="250" t="s">
        <v>210</v>
      </c>
    </row>
    <row r="1373" s="14" customFormat="1">
      <c r="A1373" s="14"/>
      <c r="B1373" s="240"/>
      <c r="C1373" s="241"/>
      <c r="D1373" s="231" t="s">
        <v>221</v>
      </c>
      <c r="E1373" s="242" t="s">
        <v>32</v>
      </c>
      <c r="F1373" s="243" t="s">
        <v>1346</v>
      </c>
      <c r="G1373" s="241"/>
      <c r="H1373" s="244">
        <v>0.97499999999999998</v>
      </c>
      <c r="I1373" s="245"/>
      <c r="J1373" s="241"/>
      <c r="K1373" s="241"/>
      <c r="L1373" s="246"/>
      <c r="M1373" s="247"/>
      <c r="N1373" s="248"/>
      <c r="O1373" s="248"/>
      <c r="P1373" s="248"/>
      <c r="Q1373" s="248"/>
      <c r="R1373" s="248"/>
      <c r="S1373" s="248"/>
      <c r="T1373" s="249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0" t="s">
        <v>221</v>
      </c>
      <c r="AU1373" s="250" t="s">
        <v>96</v>
      </c>
      <c r="AV1373" s="14" t="s">
        <v>88</v>
      </c>
      <c r="AW1373" s="14" t="s">
        <v>39</v>
      </c>
      <c r="AX1373" s="14" t="s">
        <v>78</v>
      </c>
      <c r="AY1373" s="250" t="s">
        <v>210</v>
      </c>
    </row>
    <row r="1374" s="14" customFormat="1">
      <c r="A1374" s="14"/>
      <c r="B1374" s="240"/>
      <c r="C1374" s="241"/>
      <c r="D1374" s="231" t="s">
        <v>221</v>
      </c>
      <c r="E1374" s="242" t="s">
        <v>32</v>
      </c>
      <c r="F1374" s="243" t="s">
        <v>1347</v>
      </c>
      <c r="G1374" s="241"/>
      <c r="H1374" s="244">
        <v>2.0369999999999999</v>
      </c>
      <c r="I1374" s="245"/>
      <c r="J1374" s="241"/>
      <c r="K1374" s="241"/>
      <c r="L1374" s="246"/>
      <c r="M1374" s="247"/>
      <c r="N1374" s="248"/>
      <c r="O1374" s="248"/>
      <c r="P1374" s="248"/>
      <c r="Q1374" s="248"/>
      <c r="R1374" s="248"/>
      <c r="S1374" s="248"/>
      <c r="T1374" s="249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0" t="s">
        <v>221</v>
      </c>
      <c r="AU1374" s="250" t="s">
        <v>96</v>
      </c>
      <c r="AV1374" s="14" t="s">
        <v>88</v>
      </c>
      <c r="AW1374" s="14" t="s">
        <v>39</v>
      </c>
      <c r="AX1374" s="14" t="s">
        <v>78</v>
      </c>
      <c r="AY1374" s="250" t="s">
        <v>210</v>
      </c>
    </row>
    <row r="1375" s="14" customFormat="1">
      <c r="A1375" s="14"/>
      <c r="B1375" s="240"/>
      <c r="C1375" s="241"/>
      <c r="D1375" s="231" t="s">
        <v>221</v>
      </c>
      <c r="E1375" s="242" t="s">
        <v>32</v>
      </c>
      <c r="F1375" s="243" t="s">
        <v>1348</v>
      </c>
      <c r="G1375" s="241"/>
      <c r="H1375" s="244">
        <v>0.48999999999999999</v>
      </c>
      <c r="I1375" s="245"/>
      <c r="J1375" s="241"/>
      <c r="K1375" s="241"/>
      <c r="L1375" s="246"/>
      <c r="M1375" s="247"/>
      <c r="N1375" s="248"/>
      <c r="O1375" s="248"/>
      <c r="P1375" s="248"/>
      <c r="Q1375" s="248"/>
      <c r="R1375" s="248"/>
      <c r="S1375" s="248"/>
      <c r="T1375" s="249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0" t="s">
        <v>221</v>
      </c>
      <c r="AU1375" s="250" t="s">
        <v>96</v>
      </c>
      <c r="AV1375" s="14" t="s">
        <v>88</v>
      </c>
      <c r="AW1375" s="14" t="s">
        <v>39</v>
      </c>
      <c r="AX1375" s="14" t="s">
        <v>78</v>
      </c>
      <c r="AY1375" s="250" t="s">
        <v>210</v>
      </c>
    </row>
    <row r="1376" s="14" customFormat="1">
      <c r="A1376" s="14"/>
      <c r="B1376" s="240"/>
      <c r="C1376" s="241"/>
      <c r="D1376" s="231" t="s">
        <v>221</v>
      </c>
      <c r="E1376" s="242" t="s">
        <v>32</v>
      </c>
      <c r="F1376" s="243" t="s">
        <v>1349</v>
      </c>
      <c r="G1376" s="241"/>
      <c r="H1376" s="244">
        <v>1.2130000000000001</v>
      </c>
      <c r="I1376" s="245"/>
      <c r="J1376" s="241"/>
      <c r="K1376" s="241"/>
      <c r="L1376" s="246"/>
      <c r="M1376" s="247"/>
      <c r="N1376" s="248"/>
      <c r="O1376" s="248"/>
      <c r="P1376" s="248"/>
      <c r="Q1376" s="248"/>
      <c r="R1376" s="248"/>
      <c r="S1376" s="248"/>
      <c r="T1376" s="249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0" t="s">
        <v>221</v>
      </c>
      <c r="AU1376" s="250" t="s">
        <v>96</v>
      </c>
      <c r="AV1376" s="14" t="s">
        <v>88</v>
      </c>
      <c r="AW1376" s="14" t="s">
        <v>39</v>
      </c>
      <c r="AX1376" s="14" t="s">
        <v>78</v>
      </c>
      <c r="AY1376" s="250" t="s">
        <v>210</v>
      </c>
    </row>
    <row r="1377" s="14" customFormat="1">
      <c r="A1377" s="14"/>
      <c r="B1377" s="240"/>
      <c r="C1377" s="241"/>
      <c r="D1377" s="231" t="s">
        <v>221</v>
      </c>
      <c r="E1377" s="242" t="s">
        <v>32</v>
      </c>
      <c r="F1377" s="243" t="s">
        <v>1350</v>
      </c>
      <c r="G1377" s="241"/>
      <c r="H1377" s="244">
        <v>2.3100000000000001</v>
      </c>
      <c r="I1377" s="245"/>
      <c r="J1377" s="241"/>
      <c r="K1377" s="241"/>
      <c r="L1377" s="246"/>
      <c r="M1377" s="247"/>
      <c r="N1377" s="248"/>
      <c r="O1377" s="248"/>
      <c r="P1377" s="248"/>
      <c r="Q1377" s="248"/>
      <c r="R1377" s="248"/>
      <c r="S1377" s="248"/>
      <c r="T1377" s="249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0" t="s">
        <v>221</v>
      </c>
      <c r="AU1377" s="250" t="s">
        <v>96</v>
      </c>
      <c r="AV1377" s="14" t="s">
        <v>88</v>
      </c>
      <c r="AW1377" s="14" t="s">
        <v>39</v>
      </c>
      <c r="AX1377" s="14" t="s">
        <v>78</v>
      </c>
      <c r="AY1377" s="250" t="s">
        <v>210</v>
      </c>
    </row>
    <row r="1378" s="14" customFormat="1">
      <c r="A1378" s="14"/>
      <c r="B1378" s="240"/>
      <c r="C1378" s="241"/>
      <c r="D1378" s="231" t="s">
        <v>221</v>
      </c>
      <c r="E1378" s="242" t="s">
        <v>32</v>
      </c>
      <c r="F1378" s="243" t="s">
        <v>1351</v>
      </c>
      <c r="G1378" s="241"/>
      <c r="H1378" s="244">
        <v>2.3929999999999998</v>
      </c>
      <c r="I1378" s="245"/>
      <c r="J1378" s="241"/>
      <c r="K1378" s="241"/>
      <c r="L1378" s="246"/>
      <c r="M1378" s="247"/>
      <c r="N1378" s="248"/>
      <c r="O1378" s="248"/>
      <c r="P1378" s="248"/>
      <c r="Q1378" s="248"/>
      <c r="R1378" s="248"/>
      <c r="S1378" s="248"/>
      <c r="T1378" s="249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0" t="s">
        <v>221</v>
      </c>
      <c r="AU1378" s="250" t="s">
        <v>96</v>
      </c>
      <c r="AV1378" s="14" t="s">
        <v>88</v>
      </c>
      <c r="AW1378" s="14" t="s">
        <v>39</v>
      </c>
      <c r="AX1378" s="14" t="s">
        <v>78</v>
      </c>
      <c r="AY1378" s="250" t="s">
        <v>210</v>
      </c>
    </row>
    <row r="1379" s="14" customFormat="1">
      <c r="A1379" s="14"/>
      <c r="B1379" s="240"/>
      <c r="C1379" s="241"/>
      <c r="D1379" s="231" t="s">
        <v>221</v>
      </c>
      <c r="E1379" s="242" t="s">
        <v>32</v>
      </c>
      <c r="F1379" s="243" t="s">
        <v>1352</v>
      </c>
      <c r="G1379" s="241"/>
      <c r="H1379" s="244">
        <v>1.155</v>
      </c>
      <c r="I1379" s="245"/>
      <c r="J1379" s="241"/>
      <c r="K1379" s="241"/>
      <c r="L1379" s="246"/>
      <c r="M1379" s="247"/>
      <c r="N1379" s="248"/>
      <c r="O1379" s="248"/>
      <c r="P1379" s="248"/>
      <c r="Q1379" s="248"/>
      <c r="R1379" s="248"/>
      <c r="S1379" s="248"/>
      <c r="T1379" s="249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0" t="s">
        <v>221</v>
      </c>
      <c r="AU1379" s="250" t="s">
        <v>96</v>
      </c>
      <c r="AV1379" s="14" t="s">
        <v>88</v>
      </c>
      <c r="AW1379" s="14" t="s">
        <v>39</v>
      </c>
      <c r="AX1379" s="14" t="s">
        <v>78</v>
      </c>
      <c r="AY1379" s="250" t="s">
        <v>210</v>
      </c>
    </row>
    <row r="1380" s="14" customFormat="1">
      <c r="A1380" s="14"/>
      <c r="B1380" s="240"/>
      <c r="C1380" s="241"/>
      <c r="D1380" s="231" t="s">
        <v>221</v>
      </c>
      <c r="E1380" s="242" t="s">
        <v>32</v>
      </c>
      <c r="F1380" s="243" t="s">
        <v>1353</v>
      </c>
      <c r="G1380" s="241"/>
      <c r="H1380" s="244">
        <v>0.93500000000000005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0" t="s">
        <v>221</v>
      </c>
      <c r="AU1380" s="250" t="s">
        <v>96</v>
      </c>
      <c r="AV1380" s="14" t="s">
        <v>88</v>
      </c>
      <c r="AW1380" s="14" t="s">
        <v>39</v>
      </c>
      <c r="AX1380" s="14" t="s">
        <v>78</v>
      </c>
      <c r="AY1380" s="250" t="s">
        <v>210</v>
      </c>
    </row>
    <row r="1381" s="14" customFormat="1">
      <c r="A1381" s="14"/>
      <c r="B1381" s="240"/>
      <c r="C1381" s="241"/>
      <c r="D1381" s="231" t="s">
        <v>221</v>
      </c>
      <c r="E1381" s="242" t="s">
        <v>32</v>
      </c>
      <c r="F1381" s="243" t="s">
        <v>1354</v>
      </c>
      <c r="G1381" s="241"/>
      <c r="H1381" s="244">
        <v>1.196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0" t="s">
        <v>221</v>
      </c>
      <c r="AU1381" s="250" t="s">
        <v>96</v>
      </c>
      <c r="AV1381" s="14" t="s">
        <v>88</v>
      </c>
      <c r="AW1381" s="14" t="s">
        <v>39</v>
      </c>
      <c r="AX1381" s="14" t="s">
        <v>78</v>
      </c>
      <c r="AY1381" s="250" t="s">
        <v>210</v>
      </c>
    </row>
    <row r="1382" s="14" customFormat="1">
      <c r="A1382" s="14"/>
      <c r="B1382" s="240"/>
      <c r="C1382" s="241"/>
      <c r="D1382" s="231" t="s">
        <v>221</v>
      </c>
      <c r="E1382" s="242" t="s">
        <v>32</v>
      </c>
      <c r="F1382" s="243" t="s">
        <v>1355</v>
      </c>
      <c r="G1382" s="241"/>
      <c r="H1382" s="244">
        <v>1.139</v>
      </c>
      <c r="I1382" s="245"/>
      <c r="J1382" s="241"/>
      <c r="K1382" s="241"/>
      <c r="L1382" s="246"/>
      <c r="M1382" s="247"/>
      <c r="N1382" s="248"/>
      <c r="O1382" s="248"/>
      <c r="P1382" s="248"/>
      <c r="Q1382" s="248"/>
      <c r="R1382" s="248"/>
      <c r="S1382" s="248"/>
      <c r="T1382" s="249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0" t="s">
        <v>221</v>
      </c>
      <c r="AU1382" s="250" t="s">
        <v>96</v>
      </c>
      <c r="AV1382" s="14" t="s">
        <v>88</v>
      </c>
      <c r="AW1382" s="14" t="s">
        <v>39</v>
      </c>
      <c r="AX1382" s="14" t="s">
        <v>78</v>
      </c>
      <c r="AY1382" s="250" t="s">
        <v>210</v>
      </c>
    </row>
    <row r="1383" s="14" customFormat="1">
      <c r="A1383" s="14"/>
      <c r="B1383" s="240"/>
      <c r="C1383" s="241"/>
      <c r="D1383" s="231" t="s">
        <v>221</v>
      </c>
      <c r="E1383" s="242" t="s">
        <v>32</v>
      </c>
      <c r="F1383" s="243" t="s">
        <v>1356</v>
      </c>
      <c r="G1383" s="241"/>
      <c r="H1383" s="244">
        <v>3.75</v>
      </c>
      <c r="I1383" s="245"/>
      <c r="J1383" s="241"/>
      <c r="K1383" s="241"/>
      <c r="L1383" s="246"/>
      <c r="M1383" s="247"/>
      <c r="N1383" s="248"/>
      <c r="O1383" s="248"/>
      <c r="P1383" s="248"/>
      <c r="Q1383" s="248"/>
      <c r="R1383" s="248"/>
      <c r="S1383" s="248"/>
      <c r="T1383" s="249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0" t="s">
        <v>221</v>
      </c>
      <c r="AU1383" s="250" t="s">
        <v>96</v>
      </c>
      <c r="AV1383" s="14" t="s">
        <v>88</v>
      </c>
      <c r="AW1383" s="14" t="s">
        <v>39</v>
      </c>
      <c r="AX1383" s="14" t="s">
        <v>78</v>
      </c>
      <c r="AY1383" s="250" t="s">
        <v>210</v>
      </c>
    </row>
    <row r="1384" s="14" customFormat="1">
      <c r="A1384" s="14"/>
      <c r="B1384" s="240"/>
      <c r="C1384" s="241"/>
      <c r="D1384" s="231" t="s">
        <v>221</v>
      </c>
      <c r="E1384" s="242" t="s">
        <v>32</v>
      </c>
      <c r="F1384" s="243" t="s">
        <v>1357</v>
      </c>
      <c r="G1384" s="241"/>
      <c r="H1384" s="244">
        <v>1.167</v>
      </c>
      <c r="I1384" s="245"/>
      <c r="J1384" s="241"/>
      <c r="K1384" s="241"/>
      <c r="L1384" s="246"/>
      <c r="M1384" s="247"/>
      <c r="N1384" s="248"/>
      <c r="O1384" s="248"/>
      <c r="P1384" s="248"/>
      <c r="Q1384" s="248"/>
      <c r="R1384" s="248"/>
      <c r="S1384" s="248"/>
      <c r="T1384" s="249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0" t="s">
        <v>221</v>
      </c>
      <c r="AU1384" s="250" t="s">
        <v>96</v>
      </c>
      <c r="AV1384" s="14" t="s">
        <v>88</v>
      </c>
      <c r="AW1384" s="14" t="s">
        <v>39</v>
      </c>
      <c r="AX1384" s="14" t="s">
        <v>78</v>
      </c>
      <c r="AY1384" s="250" t="s">
        <v>210</v>
      </c>
    </row>
    <row r="1385" s="15" customFormat="1">
      <c r="A1385" s="15"/>
      <c r="B1385" s="251"/>
      <c r="C1385" s="252"/>
      <c r="D1385" s="231" t="s">
        <v>221</v>
      </c>
      <c r="E1385" s="253" t="s">
        <v>32</v>
      </c>
      <c r="F1385" s="254" t="s">
        <v>224</v>
      </c>
      <c r="G1385" s="252"/>
      <c r="H1385" s="255">
        <v>22.789000000000001</v>
      </c>
      <c r="I1385" s="256"/>
      <c r="J1385" s="252"/>
      <c r="K1385" s="252"/>
      <c r="L1385" s="257"/>
      <c r="M1385" s="258"/>
      <c r="N1385" s="259"/>
      <c r="O1385" s="259"/>
      <c r="P1385" s="259"/>
      <c r="Q1385" s="259"/>
      <c r="R1385" s="259"/>
      <c r="S1385" s="259"/>
      <c r="T1385" s="260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1" t="s">
        <v>221</v>
      </c>
      <c r="AU1385" s="261" t="s">
        <v>96</v>
      </c>
      <c r="AV1385" s="15" t="s">
        <v>96</v>
      </c>
      <c r="AW1385" s="15" t="s">
        <v>39</v>
      </c>
      <c r="AX1385" s="15" t="s">
        <v>86</v>
      </c>
      <c r="AY1385" s="261" t="s">
        <v>210</v>
      </c>
    </row>
    <row r="1386" s="2" customFormat="1" ht="24.15" customHeight="1">
      <c r="A1386" s="42"/>
      <c r="B1386" s="43"/>
      <c r="C1386" s="211" t="s">
        <v>1358</v>
      </c>
      <c r="D1386" s="211" t="s">
        <v>213</v>
      </c>
      <c r="E1386" s="212" t="s">
        <v>1359</v>
      </c>
      <c r="F1386" s="213" t="s">
        <v>1360</v>
      </c>
      <c r="G1386" s="214" t="s">
        <v>112</v>
      </c>
      <c r="H1386" s="215">
        <v>109.06399999999999</v>
      </c>
      <c r="I1386" s="216"/>
      <c r="J1386" s="217">
        <f>ROUND(I1386*H1386,2)</f>
        <v>0</v>
      </c>
      <c r="K1386" s="213" t="s">
        <v>217</v>
      </c>
      <c r="L1386" s="48"/>
      <c r="M1386" s="218" t="s">
        <v>32</v>
      </c>
      <c r="N1386" s="219" t="s">
        <v>49</v>
      </c>
      <c r="O1386" s="88"/>
      <c r="P1386" s="220">
        <f>O1386*H1386</f>
        <v>0</v>
      </c>
      <c r="Q1386" s="220">
        <v>0</v>
      </c>
      <c r="R1386" s="220">
        <f>Q1386*H1386</f>
        <v>0</v>
      </c>
      <c r="S1386" s="220">
        <v>0.26100000000000001</v>
      </c>
      <c r="T1386" s="221">
        <f>S1386*H1386</f>
        <v>28.465703999999999</v>
      </c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R1386" s="222" t="s">
        <v>96</v>
      </c>
      <c r="AT1386" s="222" t="s">
        <v>213</v>
      </c>
      <c r="AU1386" s="222" t="s">
        <v>96</v>
      </c>
      <c r="AY1386" s="20" t="s">
        <v>210</v>
      </c>
      <c r="BE1386" s="223">
        <f>IF(N1386="základní",J1386,0)</f>
        <v>0</v>
      </c>
      <c r="BF1386" s="223">
        <f>IF(N1386="snížená",J1386,0)</f>
        <v>0</v>
      </c>
      <c r="BG1386" s="223">
        <f>IF(N1386="zákl. přenesená",J1386,0)</f>
        <v>0</v>
      </c>
      <c r="BH1386" s="223">
        <f>IF(N1386="sníž. přenesená",J1386,0)</f>
        <v>0</v>
      </c>
      <c r="BI1386" s="223">
        <f>IF(N1386="nulová",J1386,0)</f>
        <v>0</v>
      </c>
      <c r="BJ1386" s="20" t="s">
        <v>86</v>
      </c>
      <c r="BK1386" s="223">
        <f>ROUND(I1386*H1386,2)</f>
        <v>0</v>
      </c>
      <c r="BL1386" s="20" t="s">
        <v>96</v>
      </c>
      <c r="BM1386" s="222" t="s">
        <v>1361</v>
      </c>
    </row>
    <row r="1387" s="2" customFormat="1">
      <c r="A1387" s="42"/>
      <c r="B1387" s="43"/>
      <c r="C1387" s="44"/>
      <c r="D1387" s="224" t="s">
        <v>219</v>
      </c>
      <c r="E1387" s="44"/>
      <c r="F1387" s="225" t="s">
        <v>1362</v>
      </c>
      <c r="G1387" s="44"/>
      <c r="H1387" s="44"/>
      <c r="I1387" s="226"/>
      <c r="J1387" s="44"/>
      <c r="K1387" s="44"/>
      <c r="L1387" s="48"/>
      <c r="M1387" s="227"/>
      <c r="N1387" s="228"/>
      <c r="O1387" s="88"/>
      <c r="P1387" s="88"/>
      <c r="Q1387" s="88"/>
      <c r="R1387" s="88"/>
      <c r="S1387" s="88"/>
      <c r="T1387" s="89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T1387" s="20" t="s">
        <v>219</v>
      </c>
      <c r="AU1387" s="20" t="s">
        <v>96</v>
      </c>
    </row>
    <row r="1388" s="14" customFormat="1">
      <c r="A1388" s="14"/>
      <c r="B1388" s="240"/>
      <c r="C1388" s="241"/>
      <c r="D1388" s="231" t="s">
        <v>221</v>
      </c>
      <c r="E1388" s="242" t="s">
        <v>32</v>
      </c>
      <c r="F1388" s="243" t="s">
        <v>1363</v>
      </c>
      <c r="G1388" s="241"/>
      <c r="H1388" s="244">
        <v>9.9879999999999995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0" t="s">
        <v>221</v>
      </c>
      <c r="AU1388" s="250" t="s">
        <v>96</v>
      </c>
      <c r="AV1388" s="14" t="s">
        <v>88</v>
      </c>
      <c r="AW1388" s="14" t="s">
        <v>39</v>
      </c>
      <c r="AX1388" s="14" t="s">
        <v>78</v>
      </c>
      <c r="AY1388" s="250" t="s">
        <v>210</v>
      </c>
    </row>
    <row r="1389" s="14" customFormat="1">
      <c r="A1389" s="14"/>
      <c r="B1389" s="240"/>
      <c r="C1389" s="241"/>
      <c r="D1389" s="231" t="s">
        <v>221</v>
      </c>
      <c r="E1389" s="242" t="s">
        <v>32</v>
      </c>
      <c r="F1389" s="243" t="s">
        <v>1364</v>
      </c>
      <c r="G1389" s="241"/>
      <c r="H1389" s="244">
        <v>12.705</v>
      </c>
      <c r="I1389" s="245"/>
      <c r="J1389" s="241"/>
      <c r="K1389" s="241"/>
      <c r="L1389" s="246"/>
      <c r="M1389" s="247"/>
      <c r="N1389" s="248"/>
      <c r="O1389" s="248"/>
      <c r="P1389" s="248"/>
      <c r="Q1389" s="248"/>
      <c r="R1389" s="248"/>
      <c r="S1389" s="248"/>
      <c r="T1389" s="249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0" t="s">
        <v>221</v>
      </c>
      <c r="AU1389" s="250" t="s">
        <v>96</v>
      </c>
      <c r="AV1389" s="14" t="s">
        <v>88</v>
      </c>
      <c r="AW1389" s="14" t="s">
        <v>39</v>
      </c>
      <c r="AX1389" s="14" t="s">
        <v>78</v>
      </c>
      <c r="AY1389" s="250" t="s">
        <v>210</v>
      </c>
    </row>
    <row r="1390" s="14" customFormat="1">
      <c r="A1390" s="14"/>
      <c r="B1390" s="240"/>
      <c r="C1390" s="241"/>
      <c r="D1390" s="231" t="s">
        <v>221</v>
      </c>
      <c r="E1390" s="242" t="s">
        <v>32</v>
      </c>
      <c r="F1390" s="243" t="s">
        <v>1365</v>
      </c>
      <c r="G1390" s="241"/>
      <c r="H1390" s="244">
        <v>11.550000000000001</v>
      </c>
      <c r="I1390" s="245"/>
      <c r="J1390" s="241"/>
      <c r="K1390" s="241"/>
      <c r="L1390" s="246"/>
      <c r="M1390" s="247"/>
      <c r="N1390" s="248"/>
      <c r="O1390" s="248"/>
      <c r="P1390" s="248"/>
      <c r="Q1390" s="248"/>
      <c r="R1390" s="248"/>
      <c r="S1390" s="248"/>
      <c r="T1390" s="249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0" t="s">
        <v>221</v>
      </c>
      <c r="AU1390" s="250" t="s">
        <v>96</v>
      </c>
      <c r="AV1390" s="14" t="s">
        <v>88</v>
      </c>
      <c r="AW1390" s="14" t="s">
        <v>39</v>
      </c>
      <c r="AX1390" s="14" t="s">
        <v>78</v>
      </c>
      <c r="AY1390" s="250" t="s">
        <v>210</v>
      </c>
    </row>
    <row r="1391" s="14" customFormat="1">
      <c r="A1391" s="14"/>
      <c r="B1391" s="240"/>
      <c r="C1391" s="241"/>
      <c r="D1391" s="231" t="s">
        <v>221</v>
      </c>
      <c r="E1391" s="242" t="s">
        <v>32</v>
      </c>
      <c r="F1391" s="243" t="s">
        <v>1366</v>
      </c>
      <c r="G1391" s="241"/>
      <c r="H1391" s="244">
        <v>-4.1369999999999996</v>
      </c>
      <c r="I1391" s="245"/>
      <c r="J1391" s="241"/>
      <c r="K1391" s="241"/>
      <c r="L1391" s="246"/>
      <c r="M1391" s="247"/>
      <c r="N1391" s="248"/>
      <c r="O1391" s="248"/>
      <c r="P1391" s="248"/>
      <c r="Q1391" s="248"/>
      <c r="R1391" s="248"/>
      <c r="S1391" s="248"/>
      <c r="T1391" s="249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0" t="s">
        <v>221</v>
      </c>
      <c r="AU1391" s="250" t="s">
        <v>96</v>
      </c>
      <c r="AV1391" s="14" t="s">
        <v>88</v>
      </c>
      <c r="AW1391" s="14" t="s">
        <v>39</v>
      </c>
      <c r="AX1391" s="14" t="s">
        <v>78</v>
      </c>
      <c r="AY1391" s="250" t="s">
        <v>210</v>
      </c>
    </row>
    <row r="1392" s="14" customFormat="1">
      <c r="A1392" s="14"/>
      <c r="B1392" s="240"/>
      <c r="C1392" s="241"/>
      <c r="D1392" s="231" t="s">
        <v>221</v>
      </c>
      <c r="E1392" s="242" t="s">
        <v>32</v>
      </c>
      <c r="F1392" s="243" t="s">
        <v>1367</v>
      </c>
      <c r="G1392" s="241"/>
      <c r="H1392" s="244">
        <v>11.220000000000001</v>
      </c>
      <c r="I1392" s="245"/>
      <c r="J1392" s="241"/>
      <c r="K1392" s="241"/>
      <c r="L1392" s="246"/>
      <c r="M1392" s="247"/>
      <c r="N1392" s="248"/>
      <c r="O1392" s="248"/>
      <c r="P1392" s="248"/>
      <c r="Q1392" s="248"/>
      <c r="R1392" s="248"/>
      <c r="S1392" s="248"/>
      <c r="T1392" s="249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0" t="s">
        <v>221</v>
      </c>
      <c r="AU1392" s="250" t="s">
        <v>96</v>
      </c>
      <c r="AV1392" s="14" t="s">
        <v>88</v>
      </c>
      <c r="AW1392" s="14" t="s">
        <v>39</v>
      </c>
      <c r="AX1392" s="14" t="s">
        <v>78</v>
      </c>
      <c r="AY1392" s="250" t="s">
        <v>210</v>
      </c>
    </row>
    <row r="1393" s="14" customFormat="1">
      <c r="A1393" s="14"/>
      <c r="B1393" s="240"/>
      <c r="C1393" s="241"/>
      <c r="D1393" s="231" t="s">
        <v>221</v>
      </c>
      <c r="E1393" s="242" t="s">
        <v>32</v>
      </c>
      <c r="F1393" s="243" t="s">
        <v>1368</v>
      </c>
      <c r="G1393" s="241"/>
      <c r="H1393" s="244">
        <v>40.850999999999999</v>
      </c>
      <c r="I1393" s="245"/>
      <c r="J1393" s="241"/>
      <c r="K1393" s="241"/>
      <c r="L1393" s="246"/>
      <c r="M1393" s="247"/>
      <c r="N1393" s="248"/>
      <c r="O1393" s="248"/>
      <c r="P1393" s="248"/>
      <c r="Q1393" s="248"/>
      <c r="R1393" s="248"/>
      <c r="S1393" s="248"/>
      <c r="T1393" s="249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0" t="s">
        <v>221</v>
      </c>
      <c r="AU1393" s="250" t="s">
        <v>96</v>
      </c>
      <c r="AV1393" s="14" t="s">
        <v>88</v>
      </c>
      <c r="AW1393" s="14" t="s">
        <v>39</v>
      </c>
      <c r="AX1393" s="14" t="s">
        <v>78</v>
      </c>
      <c r="AY1393" s="250" t="s">
        <v>210</v>
      </c>
    </row>
    <row r="1394" s="14" customFormat="1">
      <c r="A1394" s="14"/>
      <c r="B1394" s="240"/>
      <c r="C1394" s="241"/>
      <c r="D1394" s="231" t="s">
        <v>221</v>
      </c>
      <c r="E1394" s="242" t="s">
        <v>32</v>
      </c>
      <c r="F1394" s="243" t="s">
        <v>1369</v>
      </c>
      <c r="G1394" s="241"/>
      <c r="H1394" s="244">
        <v>16.899000000000001</v>
      </c>
      <c r="I1394" s="245"/>
      <c r="J1394" s="241"/>
      <c r="K1394" s="241"/>
      <c r="L1394" s="246"/>
      <c r="M1394" s="247"/>
      <c r="N1394" s="248"/>
      <c r="O1394" s="248"/>
      <c r="P1394" s="248"/>
      <c r="Q1394" s="248"/>
      <c r="R1394" s="248"/>
      <c r="S1394" s="248"/>
      <c r="T1394" s="249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0" t="s">
        <v>221</v>
      </c>
      <c r="AU1394" s="250" t="s">
        <v>96</v>
      </c>
      <c r="AV1394" s="14" t="s">
        <v>88</v>
      </c>
      <c r="AW1394" s="14" t="s">
        <v>39</v>
      </c>
      <c r="AX1394" s="14" t="s">
        <v>78</v>
      </c>
      <c r="AY1394" s="250" t="s">
        <v>210</v>
      </c>
    </row>
    <row r="1395" s="14" customFormat="1">
      <c r="A1395" s="14"/>
      <c r="B1395" s="240"/>
      <c r="C1395" s="241"/>
      <c r="D1395" s="231" t="s">
        <v>221</v>
      </c>
      <c r="E1395" s="242" t="s">
        <v>32</v>
      </c>
      <c r="F1395" s="243" t="s">
        <v>1370</v>
      </c>
      <c r="G1395" s="241"/>
      <c r="H1395" s="244">
        <v>9.9879999999999995</v>
      </c>
      <c r="I1395" s="245"/>
      <c r="J1395" s="241"/>
      <c r="K1395" s="241"/>
      <c r="L1395" s="246"/>
      <c r="M1395" s="247"/>
      <c r="N1395" s="248"/>
      <c r="O1395" s="248"/>
      <c r="P1395" s="248"/>
      <c r="Q1395" s="248"/>
      <c r="R1395" s="248"/>
      <c r="S1395" s="248"/>
      <c r="T1395" s="249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0" t="s">
        <v>221</v>
      </c>
      <c r="AU1395" s="250" t="s">
        <v>96</v>
      </c>
      <c r="AV1395" s="14" t="s">
        <v>88</v>
      </c>
      <c r="AW1395" s="14" t="s">
        <v>39</v>
      </c>
      <c r="AX1395" s="14" t="s">
        <v>78</v>
      </c>
      <c r="AY1395" s="250" t="s">
        <v>210</v>
      </c>
    </row>
    <row r="1396" s="15" customFormat="1">
      <c r="A1396" s="15"/>
      <c r="B1396" s="251"/>
      <c r="C1396" s="252"/>
      <c r="D1396" s="231" t="s">
        <v>221</v>
      </c>
      <c r="E1396" s="253" t="s">
        <v>32</v>
      </c>
      <c r="F1396" s="254" t="s">
        <v>224</v>
      </c>
      <c r="G1396" s="252"/>
      <c r="H1396" s="255">
        <v>109.06399999999999</v>
      </c>
      <c r="I1396" s="256"/>
      <c r="J1396" s="252"/>
      <c r="K1396" s="252"/>
      <c r="L1396" s="257"/>
      <c r="M1396" s="258"/>
      <c r="N1396" s="259"/>
      <c r="O1396" s="259"/>
      <c r="P1396" s="259"/>
      <c r="Q1396" s="259"/>
      <c r="R1396" s="259"/>
      <c r="S1396" s="259"/>
      <c r="T1396" s="260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1" t="s">
        <v>221</v>
      </c>
      <c r="AU1396" s="261" t="s">
        <v>96</v>
      </c>
      <c r="AV1396" s="15" t="s">
        <v>96</v>
      </c>
      <c r="AW1396" s="15" t="s">
        <v>39</v>
      </c>
      <c r="AX1396" s="15" t="s">
        <v>86</v>
      </c>
      <c r="AY1396" s="261" t="s">
        <v>210</v>
      </c>
    </row>
    <row r="1397" s="2" customFormat="1" ht="24.15" customHeight="1">
      <c r="A1397" s="42"/>
      <c r="B1397" s="43"/>
      <c r="C1397" s="211" t="s">
        <v>1371</v>
      </c>
      <c r="D1397" s="211" t="s">
        <v>213</v>
      </c>
      <c r="E1397" s="212" t="s">
        <v>1372</v>
      </c>
      <c r="F1397" s="213" t="s">
        <v>1373</v>
      </c>
      <c r="G1397" s="214" t="s">
        <v>216</v>
      </c>
      <c r="H1397" s="215">
        <v>0.58499999999999996</v>
      </c>
      <c r="I1397" s="216"/>
      <c r="J1397" s="217">
        <f>ROUND(I1397*H1397,2)</f>
        <v>0</v>
      </c>
      <c r="K1397" s="213" t="s">
        <v>217</v>
      </c>
      <c r="L1397" s="48"/>
      <c r="M1397" s="218" t="s">
        <v>32</v>
      </c>
      <c r="N1397" s="219" t="s">
        <v>49</v>
      </c>
      <c r="O1397" s="88"/>
      <c r="P1397" s="220">
        <f>O1397*H1397</f>
        <v>0</v>
      </c>
      <c r="Q1397" s="220">
        <v>0</v>
      </c>
      <c r="R1397" s="220">
        <f>Q1397*H1397</f>
        <v>0</v>
      </c>
      <c r="S1397" s="220">
        <v>1.5940000000000001</v>
      </c>
      <c r="T1397" s="221">
        <f>S1397*H1397</f>
        <v>0.93249000000000004</v>
      </c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R1397" s="222" t="s">
        <v>96</v>
      </c>
      <c r="AT1397" s="222" t="s">
        <v>213</v>
      </c>
      <c r="AU1397" s="222" t="s">
        <v>96</v>
      </c>
      <c r="AY1397" s="20" t="s">
        <v>210</v>
      </c>
      <c r="BE1397" s="223">
        <f>IF(N1397="základní",J1397,0)</f>
        <v>0</v>
      </c>
      <c r="BF1397" s="223">
        <f>IF(N1397="snížená",J1397,0)</f>
        <v>0</v>
      </c>
      <c r="BG1397" s="223">
        <f>IF(N1397="zákl. přenesená",J1397,0)</f>
        <v>0</v>
      </c>
      <c r="BH1397" s="223">
        <f>IF(N1397="sníž. přenesená",J1397,0)</f>
        <v>0</v>
      </c>
      <c r="BI1397" s="223">
        <f>IF(N1397="nulová",J1397,0)</f>
        <v>0</v>
      </c>
      <c r="BJ1397" s="20" t="s">
        <v>86</v>
      </c>
      <c r="BK1397" s="223">
        <f>ROUND(I1397*H1397,2)</f>
        <v>0</v>
      </c>
      <c r="BL1397" s="20" t="s">
        <v>96</v>
      </c>
      <c r="BM1397" s="222" t="s">
        <v>1374</v>
      </c>
    </row>
    <row r="1398" s="2" customFormat="1">
      <c r="A1398" s="42"/>
      <c r="B1398" s="43"/>
      <c r="C1398" s="44"/>
      <c r="D1398" s="224" t="s">
        <v>219</v>
      </c>
      <c r="E1398" s="44"/>
      <c r="F1398" s="225" t="s">
        <v>1375</v>
      </c>
      <c r="G1398" s="44"/>
      <c r="H1398" s="44"/>
      <c r="I1398" s="226"/>
      <c r="J1398" s="44"/>
      <c r="K1398" s="44"/>
      <c r="L1398" s="48"/>
      <c r="M1398" s="227"/>
      <c r="N1398" s="228"/>
      <c r="O1398" s="88"/>
      <c r="P1398" s="88"/>
      <c r="Q1398" s="88"/>
      <c r="R1398" s="88"/>
      <c r="S1398" s="88"/>
      <c r="T1398" s="89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T1398" s="20" t="s">
        <v>219</v>
      </c>
      <c r="AU1398" s="20" t="s">
        <v>96</v>
      </c>
    </row>
    <row r="1399" s="13" customFormat="1">
      <c r="A1399" s="13"/>
      <c r="B1399" s="229"/>
      <c r="C1399" s="230"/>
      <c r="D1399" s="231" t="s">
        <v>221</v>
      </c>
      <c r="E1399" s="232" t="s">
        <v>32</v>
      </c>
      <c r="F1399" s="233" t="s">
        <v>1376</v>
      </c>
      <c r="G1399" s="230"/>
      <c r="H1399" s="232" t="s">
        <v>32</v>
      </c>
      <c r="I1399" s="234"/>
      <c r="J1399" s="230"/>
      <c r="K1399" s="230"/>
      <c r="L1399" s="235"/>
      <c r="M1399" s="236"/>
      <c r="N1399" s="237"/>
      <c r="O1399" s="237"/>
      <c r="P1399" s="237"/>
      <c r="Q1399" s="237"/>
      <c r="R1399" s="237"/>
      <c r="S1399" s="237"/>
      <c r="T1399" s="23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9" t="s">
        <v>221</v>
      </c>
      <c r="AU1399" s="239" t="s">
        <v>96</v>
      </c>
      <c r="AV1399" s="13" t="s">
        <v>86</v>
      </c>
      <c r="AW1399" s="13" t="s">
        <v>39</v>
      </c>
      <c r="AX1399" s="13" t="s">
        <v>78</v>
      </c>
      <c r="AY1399" s="239" t="s">
        <v>210</v>
      </c>
    </row>
    <row r="1400" s="14" customFormat="1">
      <c r="A1400" s="14"/>
      <c r="B1400" s="240"/>
      <c r="C1400" s="241"/>
      <c r="D1400" s="231" t="s">
        <v>221</v>
      </c>
      <c r="E1400" s="242" t="s">
        <v>32</v>
      </c>
      <c r="F1400" s="243" t="s">
        <v>1377</v>
      </c>
      <c r="G1400" s="241"/>
      <c r="H1400" s="244">
        <v>0.58499999999999996</v>
      </c>
      <c r="I1400" s="245"/>
      <c r="J1400" s="241"/>
      <c r="K1400" s="241"/>
      <c r="L1400" s="246"/>
      <c r="M1400" s="247"/>
      <c r="N1400" s="248"/>
      <c r="O1400" s="248"/>
      <c r="P1400" s="248"/>
      <c r="Q1400" s="248"/>
      <c r="R1400" s="248"/>
      <c r="S1400" s="248"/>
      <c r="T1400" s="249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0" t="s">
        <v>221</v>
      </c>
      <c r="AU1400" s="250" t="s">
        <v>96</v>
      </c>
      <c r="AV1400" s="14" t="s">
        <v>88</v>
      </c>
      <c r="AW1400" s="14" t="s">
        <v>39</v>
      </c>
      <c r="AX1400" s="14" t="s">
        <v>86</v>
      </c>
      <c r="AY1400" s="250" t="s">
        <v>210</v>
      </c>
    </row>
    <row r="1401" s="2" customFormat="1" ht="16.5" customHeight="1">
      <c r="A1401" s="42"/>
      <c r="B1401" s="43"/>
      <c r="C1401" s="211" t="s">
        <v>1378</v>
      </c>
      <c r="D1401" s="211" t="s">
        <v>213</v>
      </c>
      <c r="E1401" s="212" t="s">
        <v>1379</v>
      </c>
      <c r="F1401" s="213" t="s">
        <v>1380</v>
      </c>
      <c r="G1401" s="214" t="s">
        <v>112</v>
      </c>
      <c r="H1401" s="215">
        <v>1.925</v>
      </c>
      <c r="I1401" s="216"/>
      <c r="J1401" s="217">
        <f>ROUND(I1401*H1401,2)</f>
        <v>0</v>
      </c>
      <c r="K1401" s="213" t="s">
        <v>217</v>
      </c>
      <c r="L1401" s="48"/>
      <c r="M1401" s="218" t="s">
        <v>32</v>
      </c>
      <c r="N1401" s="219" t="s">
        <v>49</v>
      </c>
      <c r="O1401" s="88"/>
      <c r="P1401" s="220">
        <f>O1401*H1401</f>
        <v>0</v>
      </c>
      <c r="Q1401" s="220">
        <v>0</v>
      </c>
      <c r="R1401" s="220">
        <f>Q1401*H1401</f>
        <v>0</v>
      </c>
      <c r="S1401" s="220">
        <v>0.082000000000000003</v>
      </c>
      <c r="T1401" s="221">
        <f>S1401*H1401</f>
        <v>0.15785000000000002</v>
      </c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R1401" s="222" t="s">
        <v>96</v>
      </c>
      <c r="AT1401" s="222" t="s">
        <v>213</v>
      </c>
      <c r="AU1401" s="222" t="s">
        <v>96</v>
      </c>
      <c r="AY1401" s="20" t="s">
        <v>210</v>
      </c>
      <c r="BE1401" s="223">
        <f>IF(N1401="základní",J1401,0)</f>
        <v>0</v>
      </c>
      <c r="BF1401" s="223">
        <f>IF(N1401="snížená",J1401,0)</f>
        <v>0</v>
      </c>
      <c r="BG1401" s="223">
        <f>IF(N1401="zákl. přenesená",J1401,0)</f>
        <v>0</v>
      </c>
      <c r="BH1401" s="223">
        <f>IF(N1401="sníž. přenesená",J1401,0)</f>
        <v>0</v>
      </c>
      <c r="BI1401" s="223">
        <f>IF(N1401="nulová",J1401,0)</f>
        <v>0</v>
      </c>
      <c r="BJ1401" s="20" t="s">
        <v>86</v>
      </c>
      <c r="BK1401" s="223">
        <f>ROUND(I1401*H1401,2)</f>
        <v>0</v>
      </c>
      <c r="BL1401" s="20" t="s">
        <v>96</v>
      </c>
      <c r="BM1401" s="222" t="s">
        <v>1381</v>
      </c>
    </row>
    <row r="1402" s="2" customFormat="1">
      <c r="A1402" s="42"/>
      <c r="B1402" s="43"/>
      <c r="C1402" s="44"/>
      <c r="D1402" s="224" t="s">
        <v>219</v>
      </c>
      <c r="E1402" s="44"/>
      <c r="F1402" s="225" t="s">
        <v>1382</v>
      </c>
      <c r="G1402" s="44"/>
      <c r="H1402" s="44"/>
      <c r="I1402" s="226"/>
      <c r="J1402" s="44"/>
      <c r="K1402" s="44"/>
      <c r="L1402" s="48"/>
      <c r="M1402" s="227"/>
      <c r="N1402" s="228"/>
      <c r="O1402" s="88"/>
      <c r="P1402" s="88"/>
      <c r="Q1402" s="88"/>
      <c r="R1402" s="88"/>
      <c r="S1402" s="88"/>
      <c r="T1402" s="89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T1402" s="20" t="s">
        <v>219</v>
      </c>
      <c r="AU1402" s="20" t="s">
        <v>96</v>
      </c>
    </row>
    <row r="1403" s="14" customFormat="1">
      <c r="A1403" s="14"/>
      <c r="B1403" s="240"/>
      <c r="C1403" s="241"/>
      <c r="D1403" s="231" t="s">
        <v>221</v>
      </c>
      <c r="E1403" s="242" t="s">
        <v>32</v>
      </c>
      <c r="F1403" s="243" t="s">
        <v>1383</v>
      </c>
      <c r="G1403" s="241"/>
      <c r="H1403" s="244">
        <v>1.925</v>
      </c>
      <c r="I1403" s="245"/>
      <c r="J1403" s="241"/>
      <c r="K1403" s="241"/>
      <c r="L1403" s="246"/>
      <c r="M1403" s="247"/>
      <c r="N1403" s="248"/>
      <c r="O1403" s="248"/>
      <c r="P1403" s="248"/>
      <c r="Q1403" s="248"/>
      <c r="R1403" s="248"/>
      <c r="S1403" s="248"/>
      <c r="T1403" s="249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0" t="s">
        <v>221</v>
      </c>
      <c r="AU1403" s="250" t="s">
        <v>96</v>
      </c>
      <c r="AV1403" s="14" t="s">
        <v>88</v>
      </c>
      <c r="AW1403" s="14" t="s">
        <v>39</v>
      </c>
      <c r="AX1403" s="14" t="s">
        <v>78</v>
      </c>
      <c r="AY1403" s="250" t="s">
        <v>210</v>
      </c>
    </row>
    <row r="1404" s="15" customFormat="1">
      <c r="A1404" s="15"/>
      <c r="B1404" s="251"/>
      <c r="C1404" s="252"/>
      <c r="D1404" s="231" t="s">
        <v>221</v>
      </c>
      <c r="E1404" s="253" t="s">
        <v>32</v>
      </c>
      <c r="F1404" s="254" t="s">
        <v>224</v>
      </c>
      <c r="G1404" s="252"/>
      <c r="H1404" s="255">
        <v>1.925</v>
      </c>
      <c r="I1404" s="256"/>
      <c r="J1404" s="252"/>
      <c r="K1404" s="252"/>
      <c r="L1404" s="257"/>
      <c r="M1404" s="258"/>
      <c r="N1404" s="259"/>
      <c r="O1404" s="259"/>
      <c r="P1404" s="259"/>
      <c r="Q1404" s="259"/>
      <c r="R1404" s="259"/>
      <c r="S1404" s="259"/>
      <c r="T1404" s="260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1" t="s">
        <v>221</v>
      </c>
      <c r="AU1404" s="261" t="s">
        <v>96</v>
      </c>
      <c r="AV1404" s="15" t="s">
        <v>96</v>
      </c>
      <c r="AW1404" s="15" t="s">
        <v>39</v>
      </c>
      <c r="AX1404" s="15" t="s">
        <v>86</v>
      </c>
      <c r="AY1404" s="261" t="s">
        <v>210</v>
      </c>
    </row>
    <row r="1405" s="2" customFormat="1" ht="16.5" customHeight="1">
      <c r="A1405" s="42"/>
      <c r="B1405" s="43"/>
      <c r="C1405" s="211" t="s">
        <v>1384</v>
      </c>
      <c r="D1405" s="211" t="s">
        <v>213</v>
      </c>
      <c r="E1405" s="212" t="s">
        <v>1385</v>
      </c>
      <c r="F1405" s="213" t="s">
        <v>1386</v>
      </c>
      <c r="G1405" s="214" t="s">
        <v>809</v>
      </c>
      <c r="H1405" s="215">
        <v>1</v>
      </c>
      <c r="I1405" s="216"/>
      <c r="J1405" s="217">
        <f>ROUND(I1405*H1405,2)</f>
        <v>0</v>
      </c>
      <c r="K1405" s="213" t="s">
        <v>217</v>
      </c>
      <c r="L1405" s="48"/>
      <c r="M1405" s="218" t="s">
        <v>32</v>
      </c>
      <c r="N1405" s="219" t="s">
        <v>49</v>
      </c>
      <c r="O1405" s="88"/>
      <c r="P1405" s="220">
        <f>O1405*H1405</f>
        <v>0</v>
      </c>
      <c r="Q1405" s="220">
        <v>0</v>
      </c>
      <c r="R1405" s="220">
        <f>Q1405*H1405</f>
        <v>0</v>
      </c>
      <c r="S1405" s="220">
        <v>0</v>
      </c>
      <c r="T1405" s="221">
        <f>S1405*H1405</f>
        <v>0</v>
      </c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R1405" s="222" t="s">
        <v>96</v>
      </c>
      <c r="AT1405" s="222" t="s">
        <v>213</v>
      </c>
      <c r="AU1405" s="222" t="s">
        <v>96</v>
      </c>
      <c r="AY1405" s="20" t="s">
        <v>210</v>
      </c>
      <c r="BE1405" s="223">
        <f>IF(N1405="základní",J1405,0)</f>
        <v>0</v>
      </c>
      <c r="BF1405" s="223">
        <f>IF(N1405="snížená",J1405,0)</f>
        <v>0</v>
      </c>
      <c r="BG1405" s="223">
        <f>IF(N1405="zákl. přenesená",J1405,0)</f>
        <v>0</v>
      </c>
      <c r="BH1405" s="223">
        <f>IF(N1405="sníž. přenesená",J1405,0)</f>
        <v>0</v>
      </c>
      <c r="BI1405" s="223">
        <f>IF(N1405="nulová",J1405,0)</f>
        <v>0</v>
      </c>
      <c r="BJ1405" s="20" t="s">
        <v>86</v>
      </c>
      <c r="BK1405" s="223">
        <f>ROUND(I1405*H1405,2)</f>
        <v>0</v>
      </c>
      <c r="BL1405" s="20" t="s">
        <v>96</v>
      </c>
      <c r="BM1405" s="222" t="s">
        <v>1387</v>
      </c>
    </row>
    <row r="1406" s="2" customFormat="1">
      <c r="A1406" s="42"/>
      <c r="B1406" s="43"/>
      <c r="C1406" s="44"/>
      <c r="D1406" s="224" t="s">
        <v>219</v>
      </c>
      <c r="E1406" s="44"/>
      <c r="F1406" s="225" t="s">
        <v>1388</v>
      </c>
      <c r="G1406" s="44"/>
      <c r="H1406" s="44"/>
      <c r="I1406" s="226"/>
      <c r="J1406" s="44"/>
      <c r="K1406" s="44"/>
      <c r="L1406" s="48"/>
      <c r="M1406" s="227"/>
      <c r="N1406" s="228"/>
      <c r="O1406" s="88"/>
      <c r="P1406" s="88"/>
      <c r="Q1406" s="88"/>
      <c r="R1406" s="88"/>
      <c r="S1406" s="88"/>
      <c r="T1406" s="89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T1406" s="20" t="s">
        <v>219</v>
      </c>
      <c r="AU1406" s="20" t="s">
        <v>96</v>
      </c>
    </row>
    <row r="1407" s="14" customFormat="1">
      <c r="A1407" s="14"/>
      <c r="B1407" s="240"/>
      <c r="C1407" s="241"/>
      <c r="D1407" s="231" t="s">
        <v>221</v>
      </c>
      <c r="E1407" s="242" t="s">
        <v>32</v>
      </c>
      <c r="F1407" s="243" t="s">
        <v>86</v>
      </c>
      <c r="G1407" s="241"/>
      <c r="H1407" s="244">
        <v>1</v>
      </c>
      <c r="I1407" s="245"/>
      <c r="J1407" s="241"/>
      <c r="K1407" s="241"/>
      <c r="L1407" s="246"/>
      <c r="M1407" s="247"/>
      <c r="N1407" s="248"/>
      <c r="O1407" s="248"/>
      <c r="P1407" s="248"/>
      <c r="Q1407" s="248"/>
      <c r="R1407" s="248"/>
      <c r="S1407" s="248"/>
      <c r="T1407" s="249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0" t="s">
        <v>221</v>
      </c>
      <c r="AU1407" s="250" t="s">
        <v>96</v>
      </c>
      <c r="AV1407" s="14" t="s">
        <v>88</v>
      </c>
      <c r="AW1407" s="14" t="s">
        <v>39</v>
      </c>
      <c r="AX1407" s="14" t="s">
        <v>86</v>
      </c>
      <c r="AY1407" s="250" t="s">
        <v>210</v>
      </c>
    </row>
    <row r="1408" s="2" customFormat="1" ht="24.15" customHeight="1">
      <c r="A1408" s="42"/>
      <c r="B1408" s="43"/>
      <c r="C1408" s="211" t="s">
        <v>1389</v>
      </c>
      <c r="D1408" s="211" t="s">
        <v>213</v>
      </c>
      <c r="E1408" s="212" t="s">
        <v>1390</v>
      </c>
      <c r="F1408" s="213" t="s">
        <v>1391</v>
      </c>
      <c r="G1408" s="214" t="s">
        <v>112</v>
      </c>
      <c r="H1408" s="215">
        <v>15.49</v>
      </c>
      <c r="I1408" s="216"/>
      <c r="J1408" s="217">
        <f>ROUND(I1408*H1408,2)</f>
        <v>0</v>
      </c>
      <c r="K1408" s="213" t="s">
        <v>217</v>
      </c>
      <c r="L1408" s="48"/>
      <c r="M1408" s="218" t="s">
        <v>32</v>
      </c>
      <c r="N1408" s="219" t="s">
        <v>49</v>
      </c>
      <c r="O1408" s="88"/>
      <c r="P1408" s="220">
        <f>O1408*H1408</f>
        <v>0</v>
      </c>
      <c r="Q1408" s="220">
        <v>0</v>
      </c>
      <c r="R1408" s="220">
        <f>Q1408*H1408</f>
        <v>0</v>
      </c>
      <c r="S1408" s="220">
        <v>0.192</v>
      </c>
      <c r="T1408" s="221">
        <f>S1408*H1408</f>
        <v>2.9740800000000003</v>
      </c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R1408" s="222" t="s">
        <v>96</v>
      </c>
      <c r="AT1408" s="222" t="s">
        <v>213</v>
      </c>
      <c r="AU1408" s="222" t="s">
        <v>96</v>
      </c>
      <c r="AY1408" s="20" t="s">
        <v>210</v>
      </c>
      <c r="BE1408" s="223">
        <f>IF(N1408="základní",J1408,0)</f>
        <v>0</v>
      </c>
      <c r="BF1408" s="223">
        <f>IF(N1408="snížená",J1408,0)</f>
        <v>0</v>
      </c>
      <c r="BG1408" s="223">
        <f>IF(N1408="zákl. přenesená",J1408,0)</f>
        <v>0</v>
      </c>
      <c r="BH1408" s="223">
        <f>IF(N1408="sníž. přenesená",J1408,0)</f>
        <v>0</v>
      </c>
      <c r="BI1408" s="223">
        <f>IF(N1408="nulová",J1408,0)</f>
        <v>0</v>
      </c>
      <c r="BJ1408" s="20" t="s">
        <v>86</v>
      </c>
      <c r="BK1408" s="223">
        <f>ROUND(I1408*H1408,2)</f>
        <v>0</v>
      </c>
      <c r="BL1408" s="20" t="s">
        <v>96</v>
      </c>
      <c r="BM1408" s="222" t="s">
        <v>1392</v>
      </c>
    </row>
    <row r="1409" s="2" customFormat="1">
      <c r="A1409" s="42"/>
      <c r="B1409" s="43"/>
      <c r="C1409" s="44"/>
      <c r="D1409" s="224" t="s">
        <v>219</v>
      </c>
      <c r="E1409" s="44"/>
      <c r="F1409" s="225" t="s">
        <v>1393</v>
      </c>
      <c r="G1409" s="44"/>
      <c r="H1409" s="44"/>
      <c r="I1409" s="226"/>
      <c r="J1409" s="44"/>
      <c r="K1409" s="44"/>
      <c r="L1409" s="48"/>
      <c r="M1409" s="227"/>
      <c r="N1409" s="228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219</v>
      </c>
      <c r="AU1409" s="20" t="s">
        <v>96</v>
      </c>
    </row>
    <row r="1410" s="13" customFormat="1">
      <c r="A1410" s="13"/>
      <c r="B1410" s="229"/>
      <c r="C1410" s="230"/>
      <c r="D1410" s="231" t="s">
        <v>221</v>
      </c>
      <c r="E1410" s="232" t="s">
        <v>32</v>
      </c>
      <c r="F1410" s="233" t="s">
        <v>1394</v>
      </c>
      <c r="G1410" s="230"/>
      <c r="H1410" s="232" t="s">
        <v>32</v>
      </c>
      <c r="I1410" s="234"/>
      <c r="J1410" s="230"/>
      <c r="K1410" s="230"/>
      <c r="L1410" s="235"/>
      <c r="M1410" s="236"/>
      <c r="N1410" s="237"/>
      <c r="O1410" s="237"/>
      <c r="P1410" s="237"/>
      <c r="Q1410" s="237"/>
      <c r="R1410" s="237"/>
      <c r="S1410" s="237"/>
      <c r="T1410" s="238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9" t="s">
        <v>221</v>
      </c>
      <c r="AU1410" s="239" t="s">
        <v>96</v>
      </c>
      <c r="AV1410" s="13" t="s">
        <v>86</v>
      </c>
      <c r="AW1410" s="13" t="s">
        <v>39</v>
      </c>
      <c r="AX1410" s="13" t="s">
        <v>78</v>
      </c>
      <c r="AY1410" s="239" t="s">
        <v>210</v>
      </c>
    </row>
    <row r="1411" s="14" customFormat="1">
      <c r="A1411" s="14"/>
      <c r="B1411" s="240"/>
      <c r="C1411" s="241"/>
      <c r="D1411" s="231" t="s">
        <v>221</v>
      </c>
      <c r="E1411" s="242" t="s">
        <v>32</v>
      </c>
      <c r="F1411" s="243" t="s">
        <v>1395</v>
      </c>
      <c r="G1411" s="241"/>
      <c r="H1411" s="244">
        <v>15.49</v>
      </c>
      <c r="I1411" s="245"/>
      <c r="J1411" s="241"/>
      <c r="K1411" s="241"/>
      <c r="L1411" s="246"/>
      <c r="M1411" s="247"/>
      <c r="N1411" s="248"/>
      <c r="O1411" s="248"/>
      <c r="P1411" s="248"/>
      <c r="Q1411" s="248"/>
      <c r="R1411" s="248"/>
      <c r="S1411" s="248"/>
      <c r="T1411" s="249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0" t="s">
        <v>221</v>
      </c>
      <c r="AU1411" s="250" t="s">
        <v>96</v>
      </c>
      <c r="AV1411" s="14" t="s">
        <v>88</v>
      </c>
      <c r="AW1411" s="14" t="s">
        <v>39</v>
      </c>
      <c r="AX1411" s="14" t="s">
        <v>78</v>
      </c>
      <c r="AY1411" s="250" t="s">
        <v>210</v>
      </c>
    </row>
    <row r="1412" s="15" customFormat="1">
      <c r="A1412" s="15"/>
      <c r="B1412" s="251"/>
      <c r="C1412" s="252"/>
      <c r="D1412" s="231" t="s">
        <v>221</v>
      </c>
      <c r="E1412" s="253" t="s">
        <v>32</v>
      </c>
      <c r="F1412" s="254" t="s">
        <v>224</v>
      </c>
      <c r="G1412" s="252"/>
      <c r="H1412" s="255">
        <v>15.49</v>
      </c>
      <c r="I1412" s="256"/>
      <c r="J1412" s="252"/>
      <c r="K1412" s="252"/>
      <c r="L1412" s="257"/>
      <c r="M1412" s="258"/>
      <c r="N1412" s="259"/>
      <c r="O1412" s="259"/>
      <c r="P1412" s="259"/>
      <c r="Q1412" s="259"/>
      <c r="R1412" s="259"/>
      <c r="S1412" s="259"/>
      <c r="T1412" s="260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1" t="s">
        <v>221</v>
      </c>
      <c r="AU1412" s="261" t="s">
        <v>96</v>
      </c>
      <c r="AV1412" s="15" t="s">
        <v>96</v>
      </c>
      <c r="AW1412" s="15" t="s">
        <v>39</v>
      </c>
      <c r="AX1412" s="15" t="s">
        <v>86</v>
      </c>
      <c r="AY1412" s="261" t="s">
        <v>210</v>
      </c>
    </row>
    <row r="1413" s="2" customFormat="1" ht="21.75" customHeight="1">
      <c r="A1413" s="42"/>
      <c r="B1413" s="43"/>
      <c r="C1413" s="211" t="s">
        <v>1396</v>
      </c>
      <c r="D1413" s="211" t="s">
        <v>213</v>
      </c>
      <c r="E1413" s="212" t="s">
        <v>1397</v>
      </c>
      <c r="F1413" s="213" t="s">
        <v>1398</v>
      </c>
      <c r="G1413" s="214" t="s">
        <v>112</v>
      </c>
      <c r="H1413" s="215">
        <v>276.74000000000001</v>
      </c>
      <c r="I1413" s="216"/>
      <c r="J1413" s="217">
        <f>ROUND(I1413*H1413,2)</f>
        <v>0</v>
      </c>
      <c r="K1413" s="213" t="s">
        <v>217</v>
      </c>
      <c r="L1413" s="48"/>
      <c r="M1413" s="218" t="s">
        <v>32</v>
      </c>
      <c r="N1413" s="219" t="s">
        <v>49</v>
      </c>
      <c r="O1413" s="88"/>
      <c r="P1413" s="220">
        <f>O1413*H1413</f>
        <v>0</v>
      </c>
      <c r="Q1413" s="220">
        <v>0</v>
      </c>
      <c r="R1413" s="220">
        <f>Q1413*H1413</f>
        <v>0</v>
      </c>
      <c r="S1413" s="220">
        <v>0.27200000000000002</v>
      </c>
      <c r="T1413" s="221">
        <f>S1413*H1413</f>
        <v>75.273280000000014</v>
      </c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R1413" s="222" t="s">
        <v>96</v>
      </c>
      <c r="AT1413" s="222" t="s">
        <v>213</v>
      </c>
      <c r="AU1413" s="222" t="s">
        <v>96</v>
      </c>
      <c r="AY1413" s="20" t="s">
        <v>210</v>
      </c>
      <c r="BE1413" s="223">
        <f>IF(N1413="základní",J1413,0)</f>
        <v>0</v>
      </c>
      <c r="BF1413" s="223">
        <f>IF(N1413="snížená",J1413,0)</f>
        <v>0</v>
      </c>
      <c r="BG1413" s="223">
        <f>IF(N1413="zákl. přenesená",J1413,0)</f>
        <v>0</v>
      </c>
      <c r="BH1413" s="223">
        <f>IF(N1413="sníž. přenesená",J1413,0)</f>
        <v>0</v>
      </c>
      <c r="BI1413" s="223">
        <f>IF(N1413="nulová",J1413,0)</f>
        <v>0</v>
      </c>
      <c r="BJ1413" s="20" t="s">
        <v>86</v>
      </c>
      <c r="BK1413" s="223">
        <f>ROUND(I1413*H1413,2)</f>
        <v>0</v>
      </c>
      <c r="BL1413" s="20" t="s">
        <v>96</v>
      </c>
      <c r="BM1413" s="222" t="s">
        <v>1399</v>
      </c>
    </row>
    <row r="1414" s="2" customFormat="1">
      <c r="A1414" s="42"/>
      <c r="B1414" s="43"/>
      <c r="C1414" s="44"/>
      <c r="D1414" s="224" t="s">
        <v>219</v>
      </c>
      <c r="E1414" s="44"/>
      <c r="F1414" s="225" t="s">
        <v>1400</v>
      </c>
      <c r="G1414" s="44"/>
      <c r="H1414" s="44"/>
      <c r="I1414" s="226"/>
      <c r="J1414" s="44"/>
      <c r="K1414" s="44"/>
      <c r="L1414" s="48"/>
      <c r="M1414" s="227"/>
      <c r="N1414" s="228"/>
      <c r="O1414" s="88"/>
      <c r="P1414" s="88"/>
      <c r="Q1414" s="88"/>
      <c r="R1414" s="88"/>
      <c r="S1414" s="88"/>
      <c r="T1414" s="89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T1414" s="20" t="s">
        <v>219</v>
      </c>
      <c r="AU1414" s="20" t="s">
        <v>96</v>
      </c>
    </row>
    <row r="1415" s="13" customFormat="1">
      <c r="A1415" s="13"/>
      <c r="B1415" s="229"/>
      <c r="C1415" s="230"/>
      <c r="D1415" s="231" t="s">
        <v>221</v>
      </c>
      <c r="E1415" s="232" t="s">
        <v>32</v>
      </c>
      <c r="F1415" s="233" t="s">
        <v>1401</v>
      </c>
      <c r="G1415" s="230"/>
      <c r="H1415" s="232" t="s">
        <v>32</v>
      </c>
      <c r="I1415" s="234"/>
      <c r="J1415" s="230"/>
      <c r="K1415" s="230"/>
      <c r="L1415" s="235"/>
      <c r="M1415" s="236"/>
      <c r="N1415" s="237"/>
      <c r="O1415" s="237"/>
      <c r="P1415" s="237"/>
      <c r="Q1415" s="237"/>
      <c r="R1415" s="237"/>
      <c r="S1415" s="237"/>
      <c r="T1415" s="238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9" t="s">
        <v>221</v>
      </c>
      <c r="AU1415" s="239" t="s">
        <v>96</v>
      </c>
      <c r="AV1415" s="13" t="s">
        <v>86</v>
      </c>
      <c r="AW1415" s="13" t="s">
        <v>39</v>
      </c>
      <c r="AX1415" s="13" t="s">
        <v>78</v>
      </c>
      <c r="AY1415" s="239" t="s">
        <v>210</v>
      </c>
    </row>
    <row r="1416" s="14" customFormat="1">
      <c r="A1416" s="14"/>
      <c r="B1416" s="240"/>
      <c r="C1416" s="241"/>
      <c r="D1416" s="231" t="s">
        <v>221</v>
      </c>
      <c r="E1416" s="242" t="s">
        <v>32</v>
      </c>
      <c r="F1416" s="243" t="s">
        <v>1402</v>
      </c>
      <c r="G1416" s="241"/>
      <c r="H1416" s="244">
        <v>35.259999999999998</v>
      </c>
      <c r="I1416" s="245"/>
      <c r="J1416" s="241"/>
      <c r="K1416" s="241"/>
      <c r="L1416" s="246"/>
      <c r="M1416" s="247"/>
      <c r="N1416" s="248"/>
      <c r="O1416" s="248"/>
      <c r="P1416" s="248"/>
      <c r="Q1416" s="248"/>
      <c r="R1416" s="248"/>
      <c r="S1416" s="248"/>
      <c r="T1416" s="249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0" t="s">
        <v>221</v>
      </c>
      <c r="AU1416" s="250" t="s">
        <v>96</v>
      </c>
      <c r="AV1416" s="14" t="s">
        <v>88</v>
      </c>
      <c r="AW1416" s="14" t="s">
        <v>39</v>
      </c>
      <c r="AX1416" s="14" t="s">
        <v>78</v>
      </c>
      <c r="AY1416" s="250" t="s">
        <v>210</v>
      </c>
    </row>
    <row r="1417" s="14" customFormat="1">
      <c r="A1417" s="14"/>
      <c r="B1417" s="240"/>
      <c r="C1417" s="241"/>
      <c r="D1417" s="231" t="s">
        <v>221</v>
      </c>
      <c r="E1417" s="242" t="s">
        <v>32</v>
      </c>
      <c r="F1417" s="243" t="s">
        <v>1403</v>
      </c>
      <c r="G1417" s="241"/>
      <c r="H1417" s="244">
        <v>241.47999999999999</v>
      </c>
      <c r="I1417" s="245"/>
      <c r="J1417" s="241"/>
      <c r="K1417" s="241"/>
      <c r="L1417" s="246"/>
      <c r="M1417" s="247"/>
      <c r="N1417" s="248"/>
      <c r="O1417" s="248"/>
      <c r="P1417" s="248"/>
      <c r="Q1417" s="248"/>
      <c r="R1417" s="248"/>
      <c r="S1417" s="248"/>
      <c r="T1417" s="249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0" t="s">
        <v>221</v>
      </c>
      <c r="AU1417" s="250" t="s">
        <v>96</v>
      </c>
      <c r="AV1417" s="14" t="s">
        <v>88</v>
      </c>
      <c r="AW1417" s="14" t="s">
        <v>39</v>
      </c>
      <c r="AX1417" s="14" t="s">
        <v>78</v>
      </c>
      <c r="AY1417" s="250" t="s">
        <v>210</v>
      </c>
    </row>
    <row r="1418" s="15" customFormat="1">
      <c r="A1418" s="15"/>
      <c r="B1418" s="251"/>
      <c r="C1418" s="252"/>
      <c r="D1418" s="231" t="s">
        <v>221</v>
      </c>
      <c r="E1418" s="253" t="s">
        <v>32</v>
      </c>
      <c r="F1418" s="254" t="s">
        <v>224</v>
      </c>
      <c r="G1418" s="252"/>
      <c r="H1418" s="255">
        <v>276.74000000000001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1" t="s">
        <v>221</v>
      </c>
      <c r="AU1418" s="261" t="s">
        <v>96</v>
      </c>
      <c r="AV1418" s="15" t="s">
        <v>96</v>
      </c>
      <c r="AW1418" s="15" t="s">
        <v>39</v>
      </c>
      <c r="AX1418" s="15" t="s">
        <v>86</v>
      </c>
      <c r="AY1418" s="261" t="s">
        <v>210</v>
      </c>
    </row>
    <row r="1419" s="2" customFormat="1" ht="16.5" customHeight="1">
      <c r="A1419" s="42"/>
      <c r="B1419" s="43"/>
      <c r="C1419" s="211" t="s">
        <v>1404</v>
      </c>
      <c r="D1419" s="211" t="s">
        <v>213</v>
      </c>
      <c r="E1419" s="212" t="s">
        <v>1405</v>
      </c>
      <c r="F1419" s="213" t="s">
        <v>1406</v>
      </c>
      <c r="G1419" s="214" t="s">
        <v>216</v>
      </c>
      <c r="H1419" s="215">
        <v>45.295999999999999</v>
      </c>
      <c r="I1419" s="216"/>
      <c r="J1419" s="217">
        <f>ROUND(I1419*H1419,2)</f>
        <v>0</v>
      </c>
      <c r="K1419" s="213" t="s">
        <v>217</v>
      </c>
      <c r="L1419" s="48"/>
      <c r="M1419" s="218" t="s">
        <v>32</v>
      </c>
      <c r="N1419" s="219" t="s">
        <v>49</v>
      </c>
      <c r="O1419" s="88"/>
      <c r="P1419" s="220">
        <f>O1419*H1419</f>
        <v>0</v>
      </c>
      <c r="Q1419" s="220">
        <v>0</v>
      </c>
      <c r="R1419" s="220">
        <f>Q1419*H1419</f>
        <v>0</v>
      </c>
      <c r="S1419" s="220">
        <v>1.6000000000000001</v>
      </c>
      <c r="T1419" s="221">
        <f>S1419*H1419</f>
        <v>72.473600000000005</v>
      </c>
      <c r="U1419" s="42"/>
      <c r="V1419" s="42"/>
      <c r="W1419" s="42"/>
      <c r="X1419" s="42"/>
      <c r="Y1419" s="42"/>
      <c r="Z1419" s="42"/>
      <c r="AA1419" s="42"/>
      <c r="AB1419" s="42"/>
      <c r="AC1419" s="42"/>
      <c r="AD1419" s="42"/>
      <c r="AE1419" s="42"/>
      <c r="AR1419" s="222" t="s">
        <v>96</v>
      </c>
      <c r="AT1419" s="222" t="s">
        <v>213</v>
      </c>
      <c r="AU1419" s="222" t="s">
        <v>96</v>
      </c>
      <c r="AY1419" s="20" t="s">
        <v>210</v>
      </c>
      <c r="BE1419" s="223">
        <f>IF(N1419="základní",J1419,0)</f>
        <v>0</v>
      </c>
      <c r="BF1419" s="223">
        <f>IF(N1419="snížená",J1419,0)</f>
        <v>0</v>
      </c>
      <c r="BG1419" s="223">
        <f>IF(N1419="zákl. přenesená",J1419,0)</f>
        <v>0</v>
      </c>
      <c r="BH1419" s="223">
        <f>IF(N1419="sníž. přenesená",J1419,0)</f>
        <v>0</v>
      </c>
      <c r="BI1419" s="223">
        <f>IF(N1419="nulová",J1419,0)</f>
        <v>0</v>
      </c>
      <c r="BJ1419" s="20" t="s">
        <v>86</v>
      </c>
      <c r="BK1419" s="223">
        <f>ROUND(I1419*H1419,2)</f>
        <v>0</v>
      </c>
      <c r="BL1419" s="20" t="s">
        <v>96</v>
      </c>
      <c r="BM1419" s="222" t="s">
        <v>1407</v>
      </c>
    </row>
    <row r="1420" s="2" customFormat="1">
      <c r="A1420" s="42"/>
      <c r="B1420" s="43"/>
      <c r="C1420" s="44"/>
      <c r="D1420" s="224" t="s">
        <v>219</v>
      </c>
      <c r="E1420" s="44"/>
      <c r="F1420" s="225" t="s">
        <v>1408</v>
      </c>
      <c r="G1420" s="44"/>
      <c r="H1420" s="44"/>
      <c r="I1420" s="226"/>
      <c r="J1420" s="44"/>
      <c r="K1420" s="44"/>
      <c r="L1420" s="48"/>
      <c r="M1420" s="227"/>
      <c r="N1420" s="228"/>
      <c r="O1420" s="88"/>
      <c r="P1420" s="88"/>
      <c r="Q1420" s="88"/>
      <c r="R1420" s="88"/>
      <c r="S1420" s="88"/>
      <c r="T1420" s="89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T1420" s="20" t="s">
        <v>219</v>
      </c>
      <c r="AU1420" s="20" t="s">
        <v>96</v>
      </c>
    </row>
    <row r="1421" s="13" customFormat="1">
      <c r="A1421" s="13"/>
      <c r="B1421" s="229"/>
      <c r="C1421" s="230"/>
      <c r="D1421" s="231" t="s">
        <v>221</v>
      </c>
      <c r="E1421" s="232" t="s">
        <v>32</v>
      </c>
      <c r="F1421" s="233" t="s">
        <v>1409</v>
      </c>
      <c r="G1421" s="230"/>
      <c r="H1421" s="232" t="s">
        <v>32</v>
      </c>
      <c r="I1421" s="234"/>
      <c r="J1421" s="230"/>
      <c r="K1421" s="230"/>
      <c r="L1421" s="235"/>
      <c r="M1421" s="236"/>
      <c r="N1421" s="237"/>
      <c r="O1421" s="237"/>
      <c r="P1421" s="237"/>
      <c r="Q1421" s="237"/>
      <c r="R1421" s="237"/>
      <c r="S1421" s="237"/>
      <c r="T1421" s="238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9" t="s">
        <v>221</v>
      </c>
      <c r="AU1421" s="239" t="s">
        <v>96</v>
      </c>
      <c r="AV1421" s="13" t="s">
        <v>86</v>
      </c>
      <c r="AW1421" s="13" t="s">
        <v>39</v>
      </c>
      <c r="AX1421" s="13" t="s">
        <v>78</v>
      </c>
      <c r="AY1421" s="239" t="s">
        <v>210</v>
      </c>
    </row>
    <row r="1422" s="14" customFormat="1">
      <c r="A1422" s="14"/>
      <c r="B1422" s="240"/>
      <c r="C1422" s="241"/>
      <c r="D1422" s="231" t="s">
        <v>221</v>
      </c>
      <c r="E1422" s="242" t="s">
        <v>32</v>
      </c>
      <c r="F1422" s="243" t="s">
        <v>1410</v>
      </c>
      <c r="G1422" s="241"/>
      <c r="H1422" s="244">
        <v>45.295999999999999</v>
      </c>
      <c r="I1422" s="245"/>
      <c r="J1422" s="241"/>
      <c r="K1422" s="241"/>
      <c r="L1422" s="246"/>
      <c r="M1422" s="247"/>
      <c r="N1422" s="248"/>
      <c r="O1422" s="248"/>
      <c r="P1422" s="248"/>
      <c r="Q1422" s="248"/>
      <c r="R1422" s="248"/>
      <c r="S1422" s="248"/>
      <c r="T1422" s="249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0" t="s">
        <v>221</v>
      </c>
      <c r="AU1422" s="250" t="s">
        <v>96</v>
      </c>
      <c r="AV1422" s="14" t="s">
        <v>88</v>
      </c>
      <c r="AW1422" s="14" t="s">
        <v>39</v>
      </c>
      <c r="AX1422" s="14" t="s">
        <v>78</v>
      </c>
      <c r="AY1422" s="250" t="s">
        <v>210</v>
      </c>
    </row>
    <row r="1423" s="15" customFormat="1">
      <c r="A1423" s="15"/>
      <c r="B1423" s="251"/>
      <c r="C1423" s="252"/>
      <c r="D1423" s="231" t="s">
        <v>221</v>
      </c>
      <c r="E1423" s="253" t="s">
        <v>32</v>
      </c>
      <c r="F1423" s="254" t="s">
        <v>224</v>
      </c>
      <c r="G1423" s="252"/>
      <c r="H1423" s="255">
        <v>45.295999999999999</v>
      </c>
      <c r="I1423" s="256"/>
      <c r="J1423" s="252"/>
      <c r="K1423" s="252"/>
      <c r="L1423" s="257"/>
      <c r="M1423" s="258"/>
      <c r="N1423" s="259"/>
      <c r="O1423" s="259"/>
      <c r="P1423" s="259"/>
      <c r="Q1423" s="259"/>
      <c r="R1423" s="259"/>
      <c r="S1423" s="259"/>
      <c r="T1423" s="260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1" t="s">
        <v>221</v>
      </c>
      <c r="AU1423" s="261" t="s">
        <v>96</v>
      </c>
      <c r="AV1423" s="15" t="s">
        <v>96</v>
      </c>
      <c r="AW1423" s="15" t="s">
        <v>39</v>
      </c>
      <c r="AX1423" s="15" t="s">
        <v>86</v>
      </c>
      <c r="AY1423" s="261" t="s">
        <v>210</v>
      </c>
    </row>
    <row r="1424" s="2" customFormat="1" ht="16.5" customHeight="1">
      <c r="A1424" s="42"/>
      <c r="B1424" s="43"/>
      <c r="C1424" s="211" t="s">
        <v>1411</v>
      </c>
      <c r="D1424" s="211" t="s">
        <v>213</v>
      </c>
      <c r="E1424" s="212" t="s">
        <v>1412</v>
      </c>
      <c r="F1424" s="213" t="s">
        <v>1413</v>
      </c>
      <c r="G1424" s="214" t="s">
        <v>216</v>
      </c>
      <c r="H1424" s="215">
        <v>3.1720000000000002</v>
      </c>
      <c r="I1424" s="216"/>
      <c r="J1424" s="217">
        <f>ROUND(I1424*H1424,2)</f>
        <v>0</v>
      </c>
      <c r="K1424" s="213" t="s">
        <v>217</v>
      </c>
      <c r="L1424" s="48"/>
      <c r="M1424" s="218" t="s">
        <v>32</v>
      </c>
      <c r="N1424" s="219" t="s">
        <v>49</v>
      </c>
      <c r="O1424" s="88"/>
      <c r="P1424" s="220">
        <f>O1424*H1424</f>
        <v>0</v>
      </c>
      <c r="Q1424" s="220">
        <v>0</v>
      </c>
      <c r="R1424" s="220">
        <f>Q1424*H1424</f>
        <v>0</v>
      </c>
      <c r="S1424" s="220">
        <v>2.2000000000000002</v>
      </c>
      <c r="T1424" s="221">
        <f>S1424*H1424</f>
        <v>6.9784000000000006</v>
      </c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R1424" s="222" t="s">
        <v>96</v>
      </c>
      <c r="AT1424" s="222" t="s">
        <v>213</v>
      </c>
      <c r="AU1424" s="222" t="s">
        <v>96</v>
      </c>
      <c r="AY1424" s="20" t="s">
        <v>210</v>
      </c>
      <c r="BE1424" s="223">
        <f>IF(N1424="základní",J1424,0)</f>
        <v>0</v>
      </c>
      <c r="BF1424" s="223">
        <f>IF(N1424="snížená",J1424,0)</f>
        <v>0</v>
      </c>
      <c r="BG1424" s="223">
        <f>IF(N1424="zákl. přenesená",J1424,0)</f>
        <v>0</v>
      </c>
      <c r="BH1424" s="223">
        <f>IF(N1424="sníž. přenesená",J1424,0)</f>
        <v>0</v>
      </c>
      <c r="BI1424" s="223">
        <f>IF(N1424="nulová",J1424,0)</f>
        <v>0</v>
      </c>
      <c r="BJ1424" s="20" t="s">
        <v>86</v>
      </c>
      <c r="BK1424" s="223">
        <f>ROUND(I1424*H1424,2)</f>
        <v>0</v>
      </c>
      <c r="BL1424" s="20" t="s">
        <v>96</v>
      </c>
      <c r="BM1424" s="222" t="s">
        <v>1414</v>
      </c>
    </row>
    <row r="1425" s="2" customFormat="1">
      <c r="A1425" s="42"/>
      <c r="B1425" s="43"/>
      <c r="C1425" s="44"/>
      <c r="D1425" s="224" t="s">
        <v>219</v>
      </c>
      <c r="E1425" s="44"/>
      <c r="F1425" s="225" t="s">
        <v>1415</v>
      </c>
      <c r="G1425" s="44"/>
      <c r="H1425" s="44"/>
      <c r="I1425" s="226"/>
      <c r="J1425" s="44"/>
      <c r="K1425" s="44"/>
      <c r="L1425" s="48"/>
      <c r="M1425" s="227"/>
      <c r="N1425" s="228"/>
      <c r="O1425" s="88"/>
      <c r="P1425" s="88"/>
      <c r="Q1425" s="88"/>
      <c r="R1425" s="88"/>
      <c r="S1425" s="88"/>
      <c r="T1425" s="89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T1425" s="20" t="s">
        <v>219</v>
      </c>
      <c r="AU1425" s="20" t="s">
        <v>96</v>
      </c>
    </row>
    <row r="1426" s="14" customFormat="1">
      <c r="A1426" s="14"/>
      <c r="B1426" s="240"/>
      <c r="C1426" s="241"/>
      <c r="D1426" s="231" t="s">
        <v>221</v>
      </c>
      <c r="E1426" s="242" t="s">
        <v>32</v>
      </c>
      <c r="F1426" s="243" t="s">
        <v>1416</v>
      </c>
      <c r="G1426" s="241"/>
      <c r="H1426" s="244">
        <v>3.1720000000000002</v>
      </c>
      <c r="I1426" s="245"/>
      <c r="J1426" s="241"/>
      <c r="K1426" s="241"/>
      <c r="L1426" s="246"/>
      <c r="M1426" s="247"/>
      <c r="N1426" s="248"/>
      <c r="O1426" s="248"/>
      <c r="P1426" s="248"/>
      <c r="Q1426" s="248"/>
      <c r="R1426" s="248"/>
      <c r="S1426" s="248"/>
      <c r="T1426" s="249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0" t="s">
        <v>221</v>
      </c>
      <c r="AU1426" s="250" t="s">
        <v>96</v>
      </c>
      <c r="AV1426" s="14" t="s">
        <v>88</v>
      </c>
      <c r="AW1426" s="14" t="s">
        <v>39</v>
      </c>
      <c r="AX1426" s="14" t="s">
        <v>78</v>
      </c>
      <c r="AY1426" s="250" t="s">
        <v>210</v>
      </c>
    </row>
    <row r="1427" s="15" customFormat="1">
      <c r="A1427" s="15"/>
      <c r="B1427" s="251"/>
      <c r="C1427" s="252"/>
      <c r="D1427" s="231" t="s">
        <v>221</v>
      </c>
      <c r="E1427" s="253" t="s">
        <v>32</v>
      </c>
      <c r="F1427" s="254" t="s">
        <v>224</v>
      </c>
      <c r="G1427" s="252"/>
      <c r="H1427" s="255">
        <v>3.1720000000000002</v>
      </c>
      <c r="I1427" s="256"/>
      <c r="J1427" s="252"/>
      <c r="K1427" s="252"/>
      <c r="L1427" s="257"/>
      <c r="M1427" s="258"/>
      <c r="N1427" s="259"/>
      <c r="O1427" s="259"/>
      <c r="P1427" s="259"/>
      <c r="Q1427" s="259"/>
      <c r="R1427" s="259"/>
      <c r="S1427" s="259"/>
      <c r="T1427" s="260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1" t="s">
        <v>221</v>
      </c>
      <c r="AU1427" s="261" t="s">
        <v>96</v>
      </c>
      <c r="AV1427" s="15" t="s">
        <v>96</v>
      </c>
      <c r="AW1427" s="15" t="s">
        <v>39</v>
      </c>
      <c r="AX1427" s="15" t="s">
        <v>86</v>
      </c>
      <c r="AY1427" s="261" t="s">
        <v>210</v>
      </c>
    </row>
    <row r="1428" s="2" customFormat="1" ht="24.15" customHeight="1">
      <c r="A1428" s="42"/>
      <c r="B1428" s="43"/>
      <c r="C1428" s="211" t="s">
        <v>1417</v>
      </c>
      <c r="D1428" s="211" t="s">
        <v>213</v>
      </c>
      <c r="E1428" s="212" t="s">
        <v>1418</v>
      </c>
      <c r="F1428" s="213" t="s">
        <v>1419</v>
      </c>
      <c r="G1428" s="214" t="s">
        <v>112</v>
      </c>
      <c r="H1428" s="215">
        <v>31.719999999999999</v>
      </c>
      <c r="I1428" s="216"/>
      <c r="J1428" s="217">
        <f>ROUND(I1428*H1428,2)</f>
        <v>0</v>
      </c>
      <c r="K1428" s="213" t="s">
        <v>217</v>
      </c>
      <c r="L1428" s="48"/>
      <c r="M1428" s="218" t="s">
        <v>32</v>
      </c>
      <c r="N1428" s="219" t="s">
        <v>49</v>
      </c>
      <c r="O1428" s="88"/>
      <c r="P1428" s="220">
        <f>O1428*H1428</f>
        <v>0</v>
      </c>
      <c r="Q1428" s="220">
        <v>0</v>
      </c>
      <c r="R1428" s="220">
        <f>Q1428*H1428</f>
        <v>0</v>
      </c>
      <c r="S1428" s="220">
        <v>0.044999999999999998</v>
      </c>
      <c r="T1428" s="221">
        <f>S1428*H1428</f>
        <v>1.4274</v>
      </c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R1428" s="222" t="s">
        <v>96</v>
      </c>
      <c r="AT1428" s="222" t="s">
        <v>213</v>
      </c>
      <c r="AU1428" s="222" t="s">
        <v>96</v>
      </c>
      <c r="AY1428" s="20" t="s">
        <v>210</v>
      </c>
      <c r="BE1428" s="223">
        <f>IF(N1428="základní",J1428,0)</f>
        <v>0</v>
      </c>
      <c r="BF1428" s="223">
        <f>IF(N1428="snížená",J1428,0)</f>
        <v>0</v>
      </c>
      <c r="BG1428" s="223">
        <f>IF(N1428="zákl. přenesená",J1428,0)</f>
        <v>0</v>
      </c>
      <c r="BH1428" s="223">
        <f>IF(N1428="sníž. přenesená",J1428,0)</f>
        <v>0</v>
      </c>
      <c r="BI1428" s="223">
        <f>IF(N1428="nulová",J1428,0)</f>
        <v>0</v>
      </c>
      <c r="BJ1428" s="20" t="s">
        <v>86</v>
      </c>
      <c r="BK1428" s="223">
        <f>ROUND(I1428*H1428,2)</f>
        <v>0</v>
      </c>
      <c r="BL1428" s="20" t="s">
        <v>96</v>
      </c>
      <c r="BM1428" s="222" t="s">
        <v>1420</v>
      </c>
    </row>
    <row r="1429" s="2" customFormat="1">
      <c r="A1429" s="42"/>
      <c r="B1429" s="43"/>
      <c r="C1429" s="44"/>
      <c r="D1429" s="224" t="s">
        <v>219</v>
      </c>
      <c r="E1429" s="44"/>
      <c r="F1429" s="225" t="s">
        <v>1421</v>
      </c>
      <c r="G1429" s="44"/>
      <c r="H1429" s="44"/>
      <c r="I1429" s="226"/>
      <c r="J1429" s="44"/>
      <c r="K1429" s="44"/>
      <c r="L1429" s="48"/>
      <c r="M1429" s="227"/>
      <c r="N1429" s="228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219</v>
      </c>
      <c r="AU1429" s="20" t="s">
        <v>96</v>
      </c>
    </row>
    <row r="1430" s="13" customFormat="1">
      <c r="A1430" s="13"/>
      <c r="B1430" s="229"/>
      <c r="C1430" s="230"/>
      <c r="D1430" s="231" t="s">
        <v>221</v>
      </c>
      <c r="E1430" s="232" t="s">
        <v>32</v>
      </c>
      <c r="F1430" s="233" t="s">
        <v>1422</v>
      </c>
      <c r="G1430" s="230"/>
      <c r="H1430" s="232" t="s">
        <v>32</v>
      </c>
      <c r="I1430" s="234"/>
      <c r="J1430" s="230"/>
      <c r="K1430" s="230"/>
      <c r="L1430" s="235"/>
      <c r="M1430" s="236"/>
      <c r="N1430" s="237"/>
      <c r="O1430" s="237"/>
      <c r="P1430" s="237"/>
      <c r="Q1430" s="237"/>
      <c r="R1430" s="237"/>
      <c r="S1430" s="237"/>
      <c r="T1430" s="238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9" t="s">
        <v>221</v>
      </c>
      <c r="AU1430" s="239" t="s">
        <v>96</v>
      </c>
      <c r="AV1430" s="13" t="s">
        <v>86</v>
      </c>
      <c r="AW1430" s="13" t="s">
        <v>39</v>
      </c>
      <c r="AX1430" s="13" t="s">
        <v>78</v>
      </c>
      <c r="AY1430" s="239" t="s">
        <v>210</v>
      </c>
    </row>
    <row r="1431" s="14" customFormat="1">
      <c r="A1431" s="14"/>
      <c r="B1431" s="240"/>
      <c r="C1431" s="241"/>
      <c r="D1431" s="231" t="s">
        <v>221</v>
      </c>
      <c r="E1431" s="242" t="s">
        <v>32</v>
      </c>
      <c r="F1431" s="243" t="s">
        <v>1423</v>
      </c>
      <c r="G1431" s="241"/>
      <c r="H1431" s="244">
        <v>31.719999999999999</v>
      </c>
      <c r="I1431" s="245"/>
      <c r="J1431" s="241"/>
      <c r="K1431" s="241"/>
      <c r="L1431" s="246"/>
      <c r="M1431" s="247"/>
      <c r="N1431" s="248"/>
      <c r="O1431" s="248"/>
      <c r="P1431" s="248"/>
      <c r="Q1431" s="248"/>
      <c r="R1431" s="248"/>
      <c r="S1431" s="248"/>
      <c r="T1431" s="249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0" t="s">
        <v>221</v>
      </c>
      <c r="AU1431" s="250" t="s">
        <v>96</v>
      </c>
      <c r="AV1431" s="14" t="s">
        <v>88</v>
      </c>
      <c r="AW1431" s="14" t="s">
        <v>39</v>
      </c>
      <c r="AX1431" s="14" t="s">
        <v>78</v>
      </c>
      <c r="AY1431" s="250" t="s">
        <v>210</v>
      </c>
    </row>
    <row r="1432" s="15" customFormat="1">
      <c r="A1432" s="15"/>
      <c r="B1432" s="251"/>
      <c r="C1432" s="252"/>
      <c r="D1432" s="231" t="s">
        <v>221</v>
      </c>
      <c r="E1432" s="253" t="s">
        <v>32</v>
      </c>
      <c r="F1432" s="254" t="s">
        <v>224</v>
      </c>
      <c r="G1432" s="252"/>
      <c r="H1432" s="255">
        <v>31.719999999999999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61" t="s">
        <v>221</v>
      </c>
      <c r="AU1432" s="261" t="s">
        <v>96</v>
      </c>
      <c r="AV1432" s="15" t="s">
        <v>96</v>
      </c>
      <c r="AW1432" s="15" t="s">
        <v>39</v>
      </c>
      <c r="AX1432" s="15" t="s">
        <v>86</v>
      </c>
      <c r="AY1432" s="261" t="s">
        <v>210</v>
      </c>
    </row>
    <row r="1433" s="2" customFormat="1" ht="21.75" customHeight="1">
      <c r="A1433" s="42"/>
      <c r="B1433" s="43"/>
      <c r="C1433" s="211" t="s">
        <v>1424</v>
      </c>
      <c r="D1433" s="211" t="s">
        <v>213</v>
      </c>
      <c r="E1433" s="212" t="s">
        <v>1425</v>
      </c>
      <c r="F1433" s="213" t="s">
        <v>1426</v>
      </c>
      <c r="G1433" s="214" t="s">
        <v>216</v>
      </c>
      <c r="H1433" s="215">
        <v>18.117999999999999</v>
      </c>
      <c r="I1433" s="216"/>
      <c r="J1433" s="217">
        <f>ROUND(I1433*H1433,2)</f>
        <v>0</v>
      </c>
      <c r="K1433" s="213" t="s">
        <v>217</v>
      </c>
      <c r="L1433" s="48"/>
      <c r="M1433" s="218" t="s">
        <v>32</v>
      </c>
      <c r="N1433" s="219" t="s">
        <v>49</v>
      </c>
      <c r="O1433" s="88"/>
      <c r="P1433" s="220">
        <f>O1433*H1433</f>
        <v>0</v>
      </c>
      <c r="Q1433" s="220">
        <v>0</v>
      </c>
      <c r="R1433" s="220">
        <f>Q1433*H1433</f>
        <v>0</v>
      </c>
      <c r="S1433" s="220">
        <v>1.3999999999999999</v>
      </c>
      <c r="T1433" s="221">
        <f>S1433*H1433</f>
        <v>25.365199999999998</v>
      </c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R1433" s="222" t="s">
        <v>96</v>
      </c>
      <c r="AT1433" s="222" t="s">
        <v>213</v>
      </c>
      <c r="AU1433" s="222" t="s">
        <v>96</v>
      </c>
      <c r="AY1433" s="20" t="s">
        <v>210</v>
      </c>
      <c r="BE1433" s="223">
        <f>IF(N1433="základní",J1433,0)</f>
        <v>0</v>
      </c>
      <c r="BF1433" s="223">
        <f>IF(N1433="snížená",J1433,0)</f>
        <v>0</v>
      </c>
      <c r="BG1433" s="223">
        <f>IF(N1433="zákl. přenesená",J1433,0)</f>
        <v>0</v>
      </c>
      <c r="BH1433" s="223">
        <f>IF(N1433="sníž. přenesená",J1433,0)</f>
        <v>0</v>
      </c>
      <c r="BI1433" s="223">
        <f>IF(N1433="nulová",J1433,0)</f>
        <v>0</v>
      </c>
      <c r="BJ1433" s="20" t="s">
        <v>86</v>
      </c>
      <c r="BK1433" s="223">
        <f>ROUND(I1433*H1433,2)</f>
        <v>0</v>
      </c>
      <c r="BL1433" s="20" t="s">
        <v>96</v>
      </c>
      <c r="BM1433" s="222" t="s">
        <v>1427</v>
      </c>
    </row>
    <row r="1434" s="2" customFormat="1">
      <c r="A1434" s="42"/>
      <c r="B1434" s="43"/>
      <c r="C1434" s="44"/>
      <c r="D1434" s="224" t="s">
        <v>219</v>
      </c>
      <c r="E1434" s="44"/>
      <c r="F1434" s="225" t="s">
        <v>1428</v>
      </c>
      <c r="G1434" s="44"/>
      <c r="H1434" s="44"/>
      <c r="I1434" s="226"/>
      <c r="J1434" s="44"/>
      <c r="K1434" s="44"/>
      <c r="L1434" s="48"/>
      <c r="M1434" s="227"/>
      <c r="N1434" s="228"/>
      <c r="O1434" s="88"/>
      <c r="P1434" s="88"/>
      <c r="Q1434" s="88"/>
      <c r="R1434" s="88"/>
      <c r="S1434" s="88"/>
      <c r="T1434" s="89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T1434" s="20" t="s">
        <v>219</v>
      </c>
      <c r="AU1434" s="20" t="s">
        <v>96</v>
      </c>
    </row>
    <row r="1435" s="13" customFormat="1">
      <c r="A1435" s="13"/>
      <c r="B1435" s="229"/>
      <c r="C1435" s="230"/>
      <c r="D1435" s="231" t="s">
        <v>221</v>
      </c>
      <c r="E1435" s="232" t="s">
        <v>32</v>
      </c>
      <c r="F1435" s="233" t="s">
        <v>1429</v>
      </c>
      <c r="G1435" s="230"/>
      <c r="H1435" s="232" t="s">
        <v>32</v>
      </c>
      <c r="I1435" s="234"/>
      <c r="J1435" s="230"/>
      <c r="K1435" s="230"/>
      <c r="L1435" s="235"/>
      <c r="M1435" s="236"/>
      <c r="N1435" s="237"/>
      <c r="O1435" s="237"/>
      <c r="P1435" s="237"/>
      <c r="Q1435" s="237"/>
      <c r="R1435" s="237"/>
      <c r="S1435" s="237"/>
      <c r="T1435" s="238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9" t="s">
        <v>221</v>
      </c>
      <c r="AU1435" s="239" t="s">
        <v>96</v>
      </c>
      <c r="AV1435" s="13" t="s">
        <v>86</v>
      </c>
      <c r="AW1435" s="13" t="s">
        <v>39</v>
      </c>
      <c r="AX1435" s="13" t="s">
        <v>78</v>
      </c>
      <c r="AY1435" s="239" t="s">
        <v>210</v>
      </c>
    </row>
    <row r="1436" s="14" customFormat="1">
      <c r="A1436" s="14"/>
      <c r="B1436" s="240"/>
      <c r="C1436" s="241"/>
      <c r="D1436" s="231" t="s">
        <v>221</v>
      </c>
      <c r="E1436" s="242" t="s">
        <v>32</v>
      </c>
      <c r="F1436" s="243" t="s">
        <v>1430</v>
      </c>
      <c r="G1436" s="241"/>
      <c r="H1436" s="244">
        <v>18.117999999999999</v>
      </c>
      <c r="I1436" s="245"/>
      <c r="J1436" s="241"/>
      <c r="K1436" s="241"/>
      <c r="L1436" s="246"/>
      <c r="M1436" s="247"/>
      <c r="N1436" s="248"/>
      <c r="O1436" s="248"/>
      <c r="P1436" s="248"/>
      <c r="Q1436" s="248"/>
      <c r="R1436" s="248"/>
      <c r="S1436" s="248"/>
      <c r="T1436" s="249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0" t="s">
        <v>221</v>
      </c>
      <c r="AU1436" s="250" t="s">
        <v>96</v>
      </c>
      <c r="AV1436" s="14" t="s">
        <v>88</v>
      </c>
      <c r="AW1436" s="14" t="s">
        <v>39</v>
      </c>
      <c r="AX1436" s="14" t="s">
        <v>78</v>
      </c>
      <c r="AY1436" s="250" t="s">
        <v>210</v>
      </c>
    </row>
    <row r="1437" s="15" customFormat="1">
      <c r="A1437" s="15"/>
      <c r="B1437" s="251"/>
      <c r="C1437" s="252"/>
      <c r="D1437" s="231" t="s">
        <v>221</v>
      </c>
      <c r="E1437" s="253" t="s">
        <v>32</v>
      </c>
      <c r="F1437" s="254" t="s">
        <v>224</v>
      </c>
      <c r="G1437" s="252"/>
      <c r="H1437" s="255">
        <v>18.117999999999999</v>
      </c>
      <c r="I1437" s="256"/>
      <c r="J1437" s="252"/>
      <c r="K1437" s="252"/>
      <c r="L1437" s="257"/>
      <c r="M1437" s="258"/>
      <c r="N1437" s="259"/>
      <c r="O1437" s="259"/>
      <c r="P1437" s="259"/>
      <c r="Q1437" s="259"/>
      <c r="R1437" s="259"/>
      <c r="S1437" s="259"/>
      <c r="T1437" s="260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1" t="s">
        <v>221</v>
      </c>
      <c r="AU1437" s="261" t="s">
        <v>96</v>
      </c>
      <c r="AV1437" s="15" t="s">
        <v>96</v>
      </c>
      <c r="AW1437" s="15" t="s">
        <v>39</v>
      </c>
      <c r="AX1437" s="15" t="s">
        <v>86</v>
      </c>
      <c r="AY1437" s="261" t="s">
        <v>210</v>
      </c>
    </row>
    <row r="1438" s="2" customFormat="1" ht="24.15" customHeight="1">
      <c r="A1438" s="42"/>
      <c r="B1438" s="43"/>
      <c r="C1438" s="211" t="s">
        <v>1431</v>
      </c>
      <c r="D1438" s="211" t="s">
        <v>213</v>
      </c>
      <c r="E1438" s="212" t="s">
        <v>1432</v>
      </c>
      <c r="F1438" s="213" t="s">
        <v>1433</v>
      </c>
      <c r="G1438" s="214" t="s">
        <v>112</v>
      </c>
      <c r="H1438" s="215">
        <v>28.073</v>
      </c>
      <c r="I1438" s="216"/>
      <c r="J1438" s="217">
        <f>ROUND(I1438*H1438,2)</f>
        <v>0</v>
      </c>
      <c r="K1438" s="213" t="s">
        <v>217</v>
      </c>
      <c r="L1438" s="48"/>
      <c r="M1438" s="218" t="s">
        <v>32</v>
      </c>
      <c r="N1438" s="219" t="s">
        <v>49</v>
      </c>
      <c r="O1438" s="88"/>
      <c r="P1438" s="220">
        <f>O1438*H1438</f>
        <v>0</v>
      </c>
      <c r="Q1438" s="220">
        <v>0</v>
      </c>
      <c r="R1438" s="220">
        <f>Q1438*H1438</f>
        <v>0</v>
      </c>
      <c r="S1438" s="220">
        <v>0.031</v>
      </c>
      <c r="T1438" s="221">
        <f>S1438*H1438</f>
        <v>0.87026300000000001</v>
      </c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R1438" s="222" t="s">
        <v>96</v>
      </c>
      <c r="AT1438" s="222" t="s">
        <v>213</v>
      </c>
      <c r="AU1438" s="222" t="s">
        <v>96</v>
      </c>
      <c r="AY1438" s="20" t="s">
        <v>210</v>
      </c>
      <c r="BE1438" s="223">
        <f>IF(N1438="základní",J1438,0)</f>
        <v>0</v>
      </c>
      <c r="BF1438" s="223">
        <f>IF(N1438="snížená",J1438,0)</f>
        <v>0</v>
      </c>
      <c r="BG1438" s="223">
        <f>IF(N1438="zákl. přenesená",J1438,0)</f>
        <v>0</v>
      </c>
      <c r="BH1438" s="223">
        <f>IF(N1438="sníž. přenesená",J1438,0)</f>
        <v>0</v>
      </c>
      <c r="BI1438" s="223">
        <f>IF(N1438="nulová",J1438,0)</f>
        <v>0</v>
      </c>
      <c r="BJ1438" s="20" t="s">
        <v>86</v>
      </c>
      <c r="BK1438" s="223">
        <f>ROUND(I1438*H1438,2)</f>
        <v>0</v>
      </c>
      <c r="BL1438" s="20" t="s">
        <v>96</v>
      </c>
      <c r="BM1438" s="222" t="s">
        <v>1434</v>
      </c>
    </row>
    <row r="1439" s="2" customFormat="1">
      <c r="A1439" s="42"/>
      <c r="B1439" s="43"/>
      <c r="C1439" s="44"/>
      <c r="D1439" s="224" t="s">
        <v>219</v>
      </c>
      <c r="E1439" s="44"/>
      <c r="F1439" s="225" t="s">
        <v>1435</v>
      </c>
      <c r="G1439" s="44"/>
      <c r="H1439" s="44"/>
      <c r="I1439" s="226"/>
      <c r="J1439" s="44"/>
      <c r="K1439" s="44"/>
      <c r="L1439" s="48"/>
      <c r="M1439" s="227"/>
      <c r="N1439" s="228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T1439" s="20" t="s">
        <v>219</v>
      </c>
      <c r="AU1439" s="20" t="s">
        <v>96</v>
      </c>
    </row>
    <row r="1440" s="14" customFormat="1">
      <c r="A1440" s="14"/>
      <c r="B1440" s="240"/>
      <c r="C1440" s="241"/>
      <c r="D1440" s="231" t="s">
        <v>221</v>
      </c>
      <c r="E1440" s="242" t="s">
        <v>32</v>
      </c>
      <c r="F1440" s="243" t="s">
        <v>1436</v>
      </c>
      <c r="G1440" s="241"/>
      <c r="H1440" s="244">
        <v>3.625</v>
      </c>
      <c r="I1440" s="245"/>
      <c r="J1440" s="241"/>
      <c r="K1440" s="241"/>
      <c r="L1440" s="246"/>
      <c r="M1440" s="247"/>
      <c r="N1440" s="248"/>
      <c r="O1440" s="248"/>
      <c r="P1440" s="248"/>
      <c r="Q1440" s="248"/>
      <c r="R1440" s="248"/>
      <c r="S1440" s="248"/>
      <c r="T1440" s="249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0" t="s">
        <v>221</v>
      </c>
      <c r="AU1440" s="250" t="s">
        <v>96</v>
      </c>
      <c r="AV1440" s="14" t="s">
        <v>88</v>
      </c>
      <c r="AW1440" s="14" t="s">
        <v>39</v>
      </c>
      <c r="AX1440" s="14" t="s">
        <v>78</v>
      </c>
      <c r="AY1440" s="250" t="s">
        <v>210</v>
      </c>
    </row>
    <row r="1441" s="14" customFormat="1">
      <c r="A1441" s="14"/>
      <c r="B1441" s="240"/>
      <c r="C1441" s="241"/>
      <c r="D1441" s="231" t="s">
        <v>221</v>
      </c>
      <c r="E1441" s="242" t="s">
        <v>32</v>
      </c>
      <c r="F1441" s="243" t="s">
        <v>1437</v>
      </c>
      <c r="G1441" s="241"/>
      <c r="H1441" s="244">
        <v>2.3999999999999999</v>
      </c>
      <c r="I1441" s="245"/>
      <c r="J1441" s="241"/>
      <c r="K1441" s="241"/>
      <c r="L1441" s="246"/>
      <c r="M1441" s="247"/>
      <c r="N1441" s="248"/>
      <c r="O1441" s="248"/>
      <c r="P1441" s="248"/>
      <c r="Q1441" s="248"/>
      <c r="R1441" s="248"/>
      <c r="S1441" s="248"/>
      <c r="T1441" s="249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0" t="s">
        <v>221</v>
      </c>
      <c r="AU1441" s="250" t="s">
        <v>96</v>
      </c>
      <c r="AV1441" s="14" t="s">
        <v>88</v>
      </c>
      <c r="AW1441" s="14" t="s">
        <v>39</v>
      </c>
      <c r="AX1441" s="14" t="s">
        <v>78</v>
      </c>
      <c r="AY1441" s="250" t="s">
        <v>210</v>
      </c>
    </row>
    <row r="1442" s="14" customFormat="1">
      <c r="A1442" s="14"/>
      <c r="B1442" s="240"/>
      <c r="C1442" s="241"/>
      <c r="D1442" s="231" t="s">
        <v>221</v>
      </c>
      <c r="E1442" s="242" t="s">
        <v>32</v>
      </c>
      <c r="F1442" s="243" t="s">
        <v>1438</v>
      </c>
      <c r="G1442" s="241"/>
      <c r="H1442" s="244">
        <v>0.20000000000000001</v>
      </c>
      <c r="I1442" s="245"/>
      <c r="J1442" s="241"/>
      <c r="K1442" s="241"/>
      <c r="L1442" s="246"/>
      <c r="M1442" s="247"/>
      <c r="N1442" s="248"/>
      <c r="O1442" s="248"/>
      <c r="P1442" s="248"/>
      <c r="Q1442" s="248"/>
      <c r="R1442" s="248"/>
      <c r="S1442" s="248"/>
      <c r="T1442" s="249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0" t="s">
        <v>221</v>
      </c>
      <c r="AU1442" s="250" t="s">
        <v>96</v>
      </c>
      <c r="AV1442" s="14" t="s">
        <v>88</v>
      </c>
      <c r="AW1442" s="14" t="s">
        <v>39</v>
      </c>
      <c r="AX1442" s="14" t="s">
        <v>78</v>
      </c>
      <c r="AY1442" s="250" t="s">
        <v>210</v>
      </c>
    </row>
    <row r="1443" s="14" customFormat="1">
      <c r="A1443" s="14"/>
      <c r="B1443" s="240"/>
      <c r="C1443" s="241"/>
      <c r="D1443" s="231" t="s">
        <v>221</v>
      </c>
      <c r="E1443" s="242" t="s">
        <v>32</v>
      </c>
      <c r="F1443" s="243" t="s">
        <v>1439</v>
      </c>
      <c r="G1443" s="241"/>
      <c r="H1443" s="244">
        <v>1.8129999999999999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0" t="s">
        <v>221</v>
      </c>
      <c r="AU1443" s="250" t="s">
        <v>96</v>
      </c>
      <c r="AV1443" s="14" t="s">
        <v>88</v>
      </c>
      <c r="AW1443" s="14" t="s">
        <v>39</v>
      </c>
      <c r="AX1443" s="14" t="s">
        <v>78</v>
      </c>
      <c r="AY1443" s="250" t="s">
        <v>210</v>
      </c>
    </row>
    <row r="1444" s="14" customFormat="1">
      <c r="A1444" s="14"/>
      <c r="B1444" s="240"/>
      <c r="C1444" s="241"/>
      <c r="D1444" s="231" t="s">
        <v>221</v>
      </c>
      <c r="E1444" s="242" t="s">
        <v>32</v>
      </c>
      <c r="F1444" s="243" t="s">
        <v>1440</v>
      </c>
      <c r="G1444" s="241"/>
      <c r="H1444" s="244">
        <v>3.625</v>
      </c>
      <c r="I1444" s="245"/>
      <c r="J1444" s="241"/>
      <c r="K1444" s="241"/>
      <c r="L1444" s="246"/>
      <c r="M1444" s="247"/>
      <c r="N1444" s="248"/>
      <c r="O1444" s="248"/>
      <c r="P1444" s="248"/>
      <c r="Q1444" s="248"/>
      <c r="R1444" s="248"/>
      <c r="S1444" s="248"/>
      <c r="T1444" s="249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0" t="s">
        <v>221</v>
      </c>
      <c r="AU1444" s="250" t="s">
        <v>96</v>
      </c>
      <c r="AV1444" s="14" t="s">
        <v>88</v>
      </c>
      <c r="AW1444" s="14" t="s">
        <v>39</v>
      </c>
      <c r="AX1444" s="14" t="s">
        <v>78</v>
      </c>
      <c r="AY1444" s="250" t="s">
        <v>210</v>
      </c>
    </row>
    <row r="1445" s="14" customFormat="1">
      <c r="A1445" s="14"/>
      <c r="B1445" s="240"/>
      <c r="C1445" s="241"/>
      <c r="D1445" s="231" t="s">
        <v>221</v>
      </c>
      <c r="E1445" s="242" t="s">
        <v>32</v>
      </c>
      <c r="F1445" s="243" t="s">
        <v>1441</v>
      </c>
      <c r="G1445" s="241"/>
      <c r="H1445" s="244">
        <v>2.1749999999999998</v>
      </c>
      <c r="I1445" s="245"/>
      <c r="J1445" s="241"/>
      <c r="K1445" s="241"/>
      <c r="L1445" s="246"/>
      <c r="M1445" s="247"/>
      <c r="N1445" s="248"/>
      <c r="O1445" s="248"/>
      <c r="P1445" s="248"/>
      <c r="Q1445" s="248"/>
      <c r="R1445" s="248"/>
      <c r="S1445" s="248"/>
      <c r="T1445" s="249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0" t="s">
        <v>221</v>
      </c>
      <c r="AU1445" s="250" t="s">
        <v>96</v>
      </c>
      <c r="AV1445" s="14" t="s">
        <v>88</v>
      </c>
      <c r="AW1445" s="14" t="s">
        <v>39</v>
      </c>
      <c r="AX1445" s="14" t="s">
        <v>78</v>
      </c>
      <c r="AY1445" s="250" t="s">
        <v>210</v>
      </c>
    </row>
    <row r="1446" s="14" customFormat="1">
      <c r="A1446" s="14"/>
      <c r="B1446" s="240"/>
      <c r="C1446" s="241"/>
      <c r="D1446" s="231" t="s">
        <v>221</v>
      </c>
      <c r="E1446" s="242" t="s">
        <v>32</v>
      </c>
      <c r="F1446" s="243" t="s">
        <v>1442</v>
      </c>
      <c r="G1446" s="241"/>
      <c r="H1446" s="244">
        <v>2.1749999999999998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0" t="s">
        <v>221</v>
      </c>
      <c r="AU1446" s="250" t="s">
        <v>96</v>
      </c>
      <c r="AV1446" s="14" t="s">
        <v>88</v>
      </c>
      <c r="AW1446" s="14" t="s">
        <v>39</v>
      </c>
      <c r="AX1446" s="14" t="s">
        <v>78</v>
      </c>
      <c r="AY1446" s="250" t="s">
        <v>210</v>
      </c>
    </row>
    <row r="1447" s="14" customFormat="1">
      <c r="A1447" s="14"/>
      <c r="B1447" s="240"/>
      <c r="C1447" s="241"/>
      <c r="D1447" s="231" t="s">
        <v>221</v>
      </c>
      <c r="E1447" s="242" t="s">
        <v>32</v>
      </c>
      <c r="F1447" s="243" t="s">
        <v>1443</v>
      </c>
      <c r="G1447" s="241"/>
      <c r="H1447" s="244">
        <v>6.8399999999999999</v>
      </c>
      <c r="I1447" s="245"/>
      <c r="J1447" s="241"/>
      <c r="K1447" s="241"/>
      <c r="L1447" s="246"/>
      <c r="M1447" s="247"/>
      <c r="N1447" s="248"/>
      <c r="O1447" s="248"/>
      <c r="P1447" s="248"/>
      <c r="Q1447" s="248"/>
      <c r="R1447" s="248"/>
      <c r="S1447" s="248"/>
      <c r="T1447" s="249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0" t="s">
        <v>221</v>
      </c>
      <c r="AU1447" s="250" t="s">
        <v>96</v>
      </c>
      <c r="AV1447" s="14" t="s">
        <v>88</v>
      </c>
      <c r="AW1447" s="14" t="s">
        <v>39</v>
      </c>
      <c r="AX1447" s="14" t="s">
        <v>78</v>
      </c>
      <c r="AY1447" s="250" t="s">
        <v>210</v>
      </c>
    </row>
    <row r="1448" s="14" customFormat="1">
      <c r="A1448" s="14"/>
      <c r="B1448" s="240"/>
      <c r="C1448" s="241"/>
      <c r="D1448" s="231" t="s">
        <v>221</v>
      </c>
      <c r="E1448" s="242" t="s">
        <v>32</v>
      </c>
      <c r="F1448" s="243" t="s">
        <v>1444</v>
      </c>
      <c r="G1448" s="241"/>
      <c r="H1448" s="244">
        <v>3.0449999999999999</v>
      </c>
      <c r="I1448" s="245"/>
      <c r="J1448" s="241"/>
      <c r="K1448" s="241"/>
      <c r="L1448" s="246"/>
      <c r="M1448" s="247"/>
      <c r="N1448" s="248"/>
      <c r="O1448" s="248"/>
      <c r="P1448" s="248"/>
      <c r="Q1448" s="248"/>
      <c r="R1448" s="248"/>
      <c r="S1448" s="248"/>
      <c r="T1448" s="249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0" t="s">
        <v>221</v>
      </c>
      <c r="AU1448" s="250" t="s">
        <v>96</v>
      </c>
      <c r="AV1448" s="14" t="s">
        <v>88</v>
      </c>
      <c r="AW1448" s="14" t="s">
        <v>39</v>
      </c>
      <c r="AX1448" s="14" t="s">
        <v>78</v>
      </c>
      <c r="AY1448" s="250" t="s">
        <v>210</v>
      </c>
    </row>
    <row r="1449" s="14" customFormat="1">
      <c r="A1449" s="14"/>
      <c r="B1449" s="240"/>
      <c r="C1449" s="241"/>
      <c r="D1449" s="231" t="s">
        <v>221</v>
      </c>
      <c r="E1449" s="242" t="s">
        <v>32</v>
      </c>
      <c r="F1449" s="243" t="s">
        <v>1445</v>
      </c>
      <c r="G1449" s="241"/>
      <c r="H1449" s="244">
        <v>2.1749999999999998</v>
      </c>
      <c r="I1449" s="245"/>
      <c r="J1449" s="241"/>
      <c r="K1449" s="241"/>
      <c r="L1449" s="246"/>
      <c r="M1449" s="247"/>
      <c r="N1449" s="248"/>
      <c r="O1449" s="248"/>
      <c r="P1449" s="248"/>
      <c r="Q1449" s="248"/>
      <c r="R1449" s="248"/>
      <c r="S1449" s="248"/>
      <c r="T1449" s="249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0" t="s">
        <v>221</v>
      </c>
      <c r="AU1449" s="250" t="s">
        <v>96</v>
      </c>
      <c r="AV1449" s="14" t="s">
        <v>88</v>
      </c>
      <c r="AW1449" s="14" t="s">
        <v>39</v>
      </c>
      <c r="AX1449" s="14" t="s">
        <v>78</v>
      </c>
      <c r="AY1449" s="250" t="s">
        <v>210</v>
      </c>
    </row>
    <row r="1450" s="15" customFormat="1">
      <c r="A1450" s="15"/>
      <c r="B1450" s="251"/>
      <c r="C1450" s="252"/>
      <c r="D1450" s="231" t="s">
        <v>221</v>
      </c>
      <c r="E1450" s="253" t="s">
        <v>32</v>
      </c>
      <c r="F1450" s="254" t="s">
        <v>224</v>
      </c>
      <c r="G1450" s="252"/>
      <c r="H1450" s="255">
        <v>28.073000000000004</v>
      </c>
      <c r="I1450" s="256"/>
      <c r="J1450" s="252"/>
      <c r="K1450" s="252"/>
      <c r="L1450" s="257"/>
      <c r="M1450" s="258"/>
      <c r="N1450" s="259"/>
      <c r="O1450" s="259"/>
      <c r="P1450" s="259"/>
      <c r="Q1450" s="259"/>
      <c r="R1450" s="259"/>
      <c r="S1450" s="259"/>
      <c r="T1450" s="260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1" t="s">
        <v>221</v>
      </c>
      <c r="AU1450" s="261" t="s">
        <v>96</v>
      </c>
      <c r="AV1450" s="15" t="s">
        <v>96</v>
      </c>
      <c r="AW1450" s="15" t="s">
        <v>39</v>
      </c>
      <c r="AX1450" s="15" t="s">
        <v>86</v>
      </c>
      <c r="AY1450" s="261" t="s">
        <v>210</v>
      </c>
    </row>
    <row r="1451" s="2" customFormat="1" ht="24.15" customHeight="1">
      <c r="A1451" s="42"/>
      <c r="B1451" s="43"/>
      <c r="C1451" s="211" t="s">
        <v>1446</v>
      </c>
      <c r="D1451" s="211" t="s">
        <v>213</v>
      </c>
      <c r="E1451" s="212" t="s">
        <v>1447</v>
      </c>
      <c r="F1451" s="213" t="s">
        <v>1448</v>
      </c>
      <c r="G1451" s="214" t="s">
        <v>112</v>
      </c>
      <c r="H1451" s="215">
        <v>32.408999999999999</v>
      </c>
      <c r="I1451" s="216"/>
      <c r="J1451" s="217">
        <f>ROUND(I1451*H1451,2)</f>
        <v>0</v>
      </c>
      <c r="K1451" s="213" t="s">
        <v>217</v>
      </c>
      <c r="L1451" s="48"/>
      <c r="M1451" s="218" t="s">
        <v>32</v>
      </c>
      <c r="N1451" s="219" t="s">
        <v>49</v>
      </c>
      <c r="O1451" s="88"/>
      <c r="P1451" s="220">
        <f>O1451*H1451</f>
        <v>0</v>
      </c>
      <c r="Q1451" s="220">
        <v>0</v>
      </c>
      <c r="R1451" s="220">
        <f>Q1451*H1451</f>
        <v>0</v>
      </c>
      <c r="S1451" s="220">
        <v>0.041000000000000002</v>
      </c>
      <c r="T1451" s="221">
        <f>S1451*H1451</f>
        <v>1.3287690000000001</v>
      </c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R1451" s="222" t="s">
        <v>96</v>
      </c>
      <c r="AT1451" s="222" t="s">
        <v>213</v>
      </c>
      <c r="AU1451" s="222" t="s">
        <v>96</v>
      </c>
      <c r="AY1451" s="20" t="s">
        <v>210</v>
      </c>
      <c r="BE1451" s="223">
        <f>IF(N1451="základní",J1451,0)</f>
        <v>0</v>
      </c>
      <c r="BF1451" s="223">
        <f>IF(N1451="snížená",J1451,0)</f>
        <v>0</v>
      </c>
      <c r="BG1451" s="223">
        <f>IF(N1451="zákl. přenesená",J1451,0)</f>
        <v>0</v>
      </c>
      <c r="BH1451" s="223">
        <f>IF(N1451="sníž. přenesená",J1451,0)</f>
        <v>0</v>
      </c>
      <c r="BI1451" s="223">
        <f>IF(N1451="nulová",J1451,0)</f>
        <v>0</v>
      </c>
      <c r="BJ1451" s="20" t="s">
        <v>86</v>
      </c>
      <c r="BK1451" s="223">
        <f>ROUND(I1451*H1451,2)</f>
        <v>0</v>
      </c>
      <c r="BL1451" s="20" t="s">
        <v>96</v>
      </c>
      <c r="BM1451" s="222" t="s">
        <v>1449</v>
      </c>
    </row>
    <row r="1452" s="2" customFormat="1">
      <c r="A1452" s="42"/>
      <c r="B1452" s="43"/>
      <c r="C1452" s="44"/>
      <c r="D1452" s="224" t="s">
        <v>219</v>
      </c>
      <c r="E1452" s="44"/>
      <c r="F1452" s="225" t="s">
        <v>1450</v>
      </c>
      <c r="G1452" s="44"/>
      <c r="H1452" s="44"/>
      <c r="I1452" s="226"/>
      <c r="J1452" s="44"/>
      <c r="K1452" s="44"/>
      <c r="L1452" s="48"/>
      <c r="M1452" s="227"/>
      <c r="N1452" s="228"/>
      <c r="O1452" s="88"/>
      <c r="P1452" s="88"/>
      <c r="Q1452" s="88"/>
      <c r="R1452" s="88"/>
      <c r="S1452" s="88"/>
      <c r="T1452" s="89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T1452" s="20" t="s">
        <v>219</v>
      </c>
      <c r="AU1452" s="20" t="s">
        <v>96</v>
      </c>
    </row>
    <row r="1453" s="14" customFormat="1">
      <c r="A1453" s="14"/>
      <c r="B1453" s="240"/>
      <c r="C1453" s="241"/>
      <c r="D1453" s="231" t="s">
        <v>221</v>
      </c>
      <c r="E1453" s="242" t="s">
        <v>32</v>
      </c>
      <c r="F1453" s="243" t="s">
        <v>1451</v>
      </c>
      <c r="G1453" s="241"/>
      <c r="H1453" s="244">
        <v>1.5760000000000001</v>
      </c>
      <c r="I1453" s="245"/>
      <c r="J1453" s="241"/>
      <c r="K1453" s="241"/>
      <c r="L1453" s="246"/>
      <c r="M1453" s="247"/>
      <c r="N1453" s="248"/>
      <c r="O1453" s="248"/>
      <c r="P1453" s="248"/>
      <c r="Q1453" s="248"/>
      <c r="R1453" s="248"/>
      <c r="S1453" s="248"/>
      <c r="T1453" s="249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0" t="s">
        <v>221</v>
      </c>
      <c r="AU1453" s="250" t="s">
        <v>96</v>
      </c>
      <c r="AV1453" s="14" t="s">
        <v>88</v>
      </c>
      <c r="AW1453" s="14" t="s">
        <v>39</v>
      </c>
      <c r="AX1453" s="14" t="s">
        <v>78</v>
      </c>
      <c r="AY1453" s="250" t="s">
        <v>210</v>
      </c>
    </row>
    <row r="1454" s="14" customFormat="1">
      <c r="A1454" s="14"/>
      <c r="B1454" s="240"/>
      <c r="C1454" s="241"/>
      <c r="D1454" s="231" t="s">
        <v>221</v>
      </c>
      <c r="E1454" s="242" t="s">
        <v>32</v>
      </c>
      <c r="F1454" s="243" t="s">
        <v>1452</v>
      </c>
      <c r="G1454" s="241"/>
      <c r="H1454" s="244">
        <v>1.675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0" t="s">
        <v>221</v>
      </c>
      <c r="AU1454" s="250" t="s">
        <v>96</v>
      </c>
      <c r="AV1454" s="14" t="s">
        <v>88</v>
      </c>
      <c r="AW1454" s="14" t="s">
        <v>39</v>
      </c>
      <c r="AX1454" s="14" t="s">
        <v>78</v>
      </c>
      <c r="AY1454" s="250" t="s">
        <v>210</v>
      </c>
    </row>
    <row r="1455" s="14" customFormat="1">
      <c r="A1455" s="14"/>
      <c r="B1455" s="240"/>
      <c r="C1455" s="241"/>
      <c r="D1455" s="231" t="s">
        <v>221</v>
      </c>
      <c r="E1455" s="242" t="s">
        <v>32</v>
      </c>
      <c r="F1455" s="243" t="s">
        <v>1453</v>
      </c>
      <c r="G1455" s="241"/>
      <c r="H1455" s="244">
        <v>1.7729999999999999</v>
      </c>
      <c r="I1455" s="245"/>
      <c r="J1455" s="241"/>
      <c r="K1455" s="241"/>
      <c r="L1455" s="246"/>
      <c r="M1455" s="247"/>
      <c r="N1455" s="248"/>
      <c r="O1455" s="248"/>
      <c r="P1455" s="248"/>
      <c r="Q1455" s="248"/>
      <c r="R1455" s="248"/>
      <c r="S1455" s="248"/>
      <c r="T1455" s="249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0" t="s">
        <v>221</v>
      </c>
      <c r="AU1455" s="250" t="s">
        <v>96</v>
      </c>
      <c r="AV1455" s="14" t="s">
        <v>88</v>
      </c>
      <c r="AW1455" s="14" t="s">
        <v>39</v>
      </c>
      <c r="AX1455" s="14" t="s">
        <v>78</v>
      </c>
      <c r="AY1455" s="250" t="s">
        <v>210</v>
      </c>
    </row>
    <row r="1456" s="14" customFormat="1">
      <c r="A1456" s="14"/>
      <c r="B1456" s="240"/>
      <c r="C1456" s="241"/>
      <c r="D1456" s="231" t="s">
        <v>221</v>
      </c>
      <c r="E1456" s="242" t="s">
        <v>32</v>
      </c>
      <c r="F1456" s="243" t="s">
        <v>1454</v>
      </c>
      <c r="G1456" s="241"/>
      <c r="H1456" s="244">
        <v>2.069</v>
      </c>
      <c r="I1456" s="245"/>
      <c r="J1456" s="241"/>
      <c r="K1456" s="241"/>
      <c r="L1456" s="246"/>
      <c r="M1456" s="247"/>
      <c r="N1456" s="248"/>
      <c r="O1456" s="248"/>
      <c r="P1456" s="248"/>
      <c r="Q1456" s="248"/>
      <c r="R1456" s="248"/>
      <c r="S1456" s="248"/>
      <c r="T1456" s="249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0" t="s">
        <v>221</v>
      </c>
      <c r="AU1456" s="250" t="s">
        <v>96</v>
      </c>
      <c r="AV1456" s="14" t="s">
        <v>88</v>
      </c>
      <c r="AW1456" s="14" t="s">
        <v>39</v>
      </c>
      <c r="AX1456" s="14" t="s">
        <v>78</v>
      </c>
      <c r="AY1456" s="250" t="s">
        <v>210</v>
      </c>
    </row>
    <row r="1457" s="14" customFormat="1">
      <c r="A1457" s="14"/>
      <c r="B1457" s="240"/>
      <c r="C1457" s="241"/>
      <c r="D1457" s="231" t="s">
        <v>221</v>
      </c>
      <c r="E1457" s="242" t="s">
        <v>32</v>
      </c>
      <c r="F1457" s="243" t="s">
        <v>1452</v>
      </c>
      <c r="G1457" s="241"/>
      <c r="H1457" s="244">
        <v>1.675</v>
      </c>
      <c r="I1457" s="245"/>
      <c r="J1457" s="241"/>
      <c r="K1457" s="241"/>
      <c r="L1457" s="246"/>
      <c r="M1457" s="247"/>
      <c r="N1457" s="248"/>
      <c r="O1457" s="248"/>
      <c r="P1457" s="248"/>
      <c r="Q1457" s="248"/>
      <c r="R1457" s="248"/>
      <c r="S1457" s="248"/>
      <c r="T1457" s="249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0" t="s">
        <v>221</v>
      </c>
      <c r="AU1457" s="250" t="s">
        <v>96</v>
      </c>
      <c r="AV1457" s="14" t="s">
        <v>88</v>
      </c>
      <c r="AW1457" s="14" t="s">
        <v>39</v>
      </c>
      <c r="AX1457" s="14" t="s">
        <v>78</v>
      </c>
      <c r="AY1457" s="250" t="s">
        <v>210</v>
      </c>
    </row>
    <row r="1458" s="14" customFormat="1">
      <c r="A1458" s="14"/>
      <c r="B1458" s="240"/>
      <c r="C1458" s="241"/>
      <c r="D1458" s="231" t="s">
        <v>221</v>
      </c>
      <c r="E1458" s="242" t="s">
        <v>32</v>
      </c>
      <c r="F1458" s="243" t="s">
        <v>1455</v>
      </c>
      <c r="G1458" s="241"/>
      <c r="H1458" s="244">
        <v>5.516</v>
      </c>
      <c r="I1458" s="245"/>
      <c r="J1458" s="241"/>
      <c r="K1458" s="241"/>
      <c r="L1458" s="246"/>
      <c r="M1458" s="247"/>
      <c r="N1458" s="248"/>
      <c r="O1458" s="248"/>
      <c r="P1458" s="248"/>
      <c r="Q1458" s="248"/>
      <c r="R1458" s="248"/>
      <c r="S1458" s="248"/>
      <c r="T1458" s="249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0" t="s">
        <v>221</v>
      </c>
      <c r="AU1458" s="250" t="s">
        <v>96</v>
      </c>
      <c r="AV1458" s="14" t="s">
        <v>88</v>
      </c>
      <c r="AW1458" s="14" t="s">
        <v>39</v>
      </c>
      <c r="AX1458" s="14" t="s">
        <v>78</v>
      </c>
      <c r="AY1458" s="250" t="s">
        <v>210</v>
      </c>
    </row>
    <row r="1459" s="14" customFormat="1">
      <c r="A1459" s="14"/>
      <c r="B1459" s="240"/>
      <c r="C1459" s="241"/>
      <c r="D1459" s="231" t="s">
        <v>221</v>
      </c>
      <c r="E1459" s="242" t="s">
        <v>32</v>
      </c>
      <c r="F1459" s="243" t="s">
        <v>1451</v>
      </c>
      <c r="G1459" s="241"/>
      <c r="H1459" s="244">
        <v>1.5760000000000001</v>
      </c>
      <c r="I1459" s="245"/>
      <c r="J1459" s="241"/>
      <c r="K1459" s="241"/>
      <c r="L1459" s="246"/>
      <c r="M1459" s="247"/>
      <c r="N1459" s="248"/>
      <c r="O1459" s="248"/>
      <c r="P1459" s="248"/>
      <c r="Q1459" s="248"/>
      <c r="R1459" s="248"/>
      <c r="S1459" s="248"/>
      <c r="T1459" s="249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0" t="s">
        <v>221</v>
      </c>
      <c r="AU1459" s="250" t="s">
        <v>96</v>
      </c>
      <c r="AV1459" s="14" t="s">
        <v>88</v>
      </c>
      <c r="AW1459" s="14" t="s">
        <v>39</v>
      </c>
      <c r="AX1459" s="14" t="s">
        <v>78</v>
      </c>
      <c r="AY1459" s="250" t="s">
        <v>210</v>
      </c>
    </row>
    <row r="1460" s="14" customFormat="1">
      <c r="A1460" s="14"/>
      <c r="B1460" s="240"/>
      <c r="C1460" s="241"/>
      <c r="D1460" s="231" t="s">
        <v>221</v>
      </c>
      <c r="E1460" s="242" t="s">
        <v>32</v>
      </c>
      <c r="F1460" s="243" t="s">
        <v>1456</v>
      </c>
      <c r="G1460" s="241"/>
      <c r="H1460" s="244">
        <v>1.478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0" t="s">
        <v>221</v>
      </c>
      <c r="AU1460" s="250" t="s">
        <v>96</v>
      </c>
      <c r="AV1460" s="14" t="s">
        <v>88</v>
      </c>
      <c r="AW1460" s="14" t="s">
        <v>39</v>
      </c>
      <c r="AX1460" s="14" t="s">
        <v>78</v>
      </c>
      <c r="AY1460" s="250" t="s">
        <v>210</v>
      </c>
    </row>
    <row r="1461" s="14" customFormat="1">
      <c r="A1461" s="14"/>
      <c r="B1461" s="240"/>
      <c r="C1461" s="241"/>
      <c r="D1461" s="231" t="s">
        <v>221</v>
      </c>
      <c r="E1461" s="242" t="s">
        <v>32</v>
      </c>
      <c r="F1461" s="243" t="s">
        <v>1452</v>
      </c>
      <c r="G1461" s="241"/>
      <c r="H1461" s="244">
        <v>1.675</v>
      </c>
      <c r="I1461" s="245"/>
      <c r="J1461" s="241"/>
      <c r="K1461" s="241"/>
      <c r="L1461" s="246"/>
      <c r="M1461" s="247"/>
      <c r="N1461" s="248"/>
      <c r="O1461" s="248"/>
      <c r="P1461" s="248"/>
      <c r="Q1461" s="248"/>
      <c r="R1461" s="248"/>
      <c r="S1461" s="248"/>
      <c r="T1461" s="249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0" t="s">
        <v>221</v>
      </c>
      <c r="AU1461" s="250" t="s">
        <v>96</v>
      </c>
      <c r="AV1461" s="14" t="s">
        <v>88</v>
      </c>
      <c r="AW1461" s="14" t="s">
        <v>39</v>
      </c>
      <c r="AX1461" s="14" t="s">
        <v>78</v>
      </c>
      <c r="AY1461" s="250" t="s">
        <v>210</v>
      </c>
    </row>
    <row r="1462" s="14" customFormat="1">
      <c r="A1462" s="14"/>
      <c r="B1462" s="240"/>
      <c r="C1462" s="241"/>
      <c r="D1462" s="231" t="s">
        <v>221</v>
      </c>
      <c r="E1462" s="242" t="s">
        <v>32</v>
      </c>
      <c r="F1462" s="243" t="s">
        <v>1457</v>
      </c>
      <c r="G1462" s="241"/>
      <c r="H1462" s="244">
        <v>3.5459999999999998</v>
      </c>
      <c r="I1462" s="245"/>
      <c r="J1462" s="241"/>
      <c r="K1462" s="241"/>
      <c r="L1462" s="246"/>
      <c r="M1462" s="247"/>
      <c r="N1462" s="248"/>
      <c r="O1462" s="248"/>
      <c r="P1462" s="248"/>
      <c r="Q1462" s="248"/>
      <c r="R1462" s="248"/>
      <c r="S1462" s="248"/>
      <c r="T1462" s="249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0" t="s">
        <v>221</v>
      </c>
      <c r="AU1462" s="250" t="s">
        <v>96</v>
      </c>
      <c r="AV1462" s="14" t="s">
        <v>88</v>
      </c>
      <c r="AW1462" s="14" t="s">
        <v>39</v>
      </c>
      <c r="AX1462" s="14" t="s">
        <v>78</v>
      </c>
      <c r="AY1462" s="250" t="s">
        <v>210</v>
      </c>
    </row>
    <row r="1463" s="14" customFormat="1">
      <c r="A1463" s="14"/>
      <c r="B1463" s="240"/>
      <c r="C1463" s="241"/>
      <c r="D1463" s="231" t="s">
        <v>221</v>
      </c>
      <c r="E1463" s="242" t="s">
        <v>32</v>
      </c>
      <c r="F1463" s="243" t="s">
        <v>1457</v>
      </c>
      <c r="G1463" s="241"/>
      <c r="H1463" s="244">
        <v>3.5459999999999998</v>
      </c>
      <c r="I1463" s="245"/>
      <c r="J1463" s="241"/>
      <c r="K1463" s="241"/>
      <c r="L1463" s="246"/>
      <c r="M1463" s="247"/>
      <c r="N1463" s="248"/>
      <c r="O1463" s="248"/>
      <c r="P1463" s="248"/>
      <c r="Q1463" s="248"/>
      <c r="R1463" s="248"/>
      <c r="S1463" s="248"/>
      <c r="T1463" s="249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0" t="s">
        <v>221</v>
      </c>
      <c r="AU1463" s="250" t="s">
        <v>96</v>
      </c>
      <c r="AV1463" s="14" t="s">
        <v>88</v>
      </c>
      <c r="AW1463" s="14" t="s">
        <v>39</v>
      </c>
      <c r="AX1463" s="14" t="s">
        <v>78</v>
      </c>
      <c r="AY1463" s="250" t="s">
        <v>210</v>
      </c>
    </row>
    <row r="1464" s="14" customFormat="1">
      <c r="A1464" s="14"/>
      <c r="B1464" s="240"/>
      <c r="C1464" s="241"/>
      <c r="D1464" s="231" t="s">
        <v>221</v>
      </c>
      <c r="E1464" s="242" t="s">
        <v>32</v>
      </c>
      <c r="F1464" s="243" t="s">
        <v>1458</v>
      </c>
      <c r="G1464" s="241"/>
      <c r="H1464" s="244">
        <v>6.3040000000000003</v>
      </c>
      <c r="I1464" s="245"/>
      <c r="J1464" s="241"/>
      <c r="K1464" s="241"/>
      <c r="L1464" s="246"/>
      <c r="M1464" s="247"/>
      <c r="N1464" s="248"/>
      <c r="O1464" s="248"/>
      <c r="P1464" s="248"/>
      <c r="Q1464" s="248"/>
      <c r="R1464" s="248"/>
      <c r="S1464" s="248"/>
      <c r="T1464" s="249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0" t="s">
        <v>221</v>
      </c>
      <c r="AU1464" s="250" t="s">
        <v>96</v>
      </c>
      <c r="AV1464" s="14" t="s">
        <v>88</v>
      </c>
      <c r="AW1464" s="14" t="s">
        <v>39</v>
      </c>
      <c r="AX1464" s="14" t="s">
        <v>78</v>
      </c>
      <c r="AY1464" s="250" t="s">
        <v>210</v>
      </c>
    </row>
    <row r="1465" s="15" customFormat="1">
      <c r="A1465" s="15"/>
      <c r="B1465" s="251"/>
      <c r="C1465" s="252"/>
      <c r="D1465" s="231" t="s">
        <v>221</v>
      </c>
      <c r="E1465" s="253" t="s">
        <v>32</v>
      </c>
      <c r="F1465" s="254" t="s">
        <v>224</v>
      </c>
      <c r="G1465" s="252"/>
      <c r="H1465" s="255">
        <v>32.408999999999999</v>
      </c>
      <c r="I1465" s="256"/>
      <c r="J1465" s="252"/>
      <c r="K1465" s="252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61" t="s">
        <v>221</v>
      </c>
      <c r="AU1465" s="261" t="s">
        <v>96</v>
      </c>
      <c r="AV1465" s="15" t="s">
        <v>96</v>
      </c>
      <c r="AW1465" s="15" t="s">
        <v>39</v>
      </c>
      <c r="AX1465" s="15" t="s">
        <v>86</v>
      </c>
      <c r="AY1465" s="261" t="s">
        <v>210</v>
      </c>
    </row>
    <row r="1466" s="2" customFormat="1" ht="16.5" customHeight="1">
      <c r="A1466" s="42"/>
      <c r="B1466" s="43"/>
      <c r="C1466" s="211" t="s">
        <v>1459</v>
      </c>
      <c r="D1466" s="211" t="s">
        <v>213</v>
      </c>
      <c r="E1466" s="212" t="s">
        <v>1460</v>
      </c>
      <c r="F1466" s="213" t="s">
        <v>1461</v>
      </c>
      <c r="G1466" s="214" t="s">
        <v>525</v>
      </c>
      <c r="H1466" s="215">
        <v>12</v>
      </c>
      <c r="I1466" s="216"/>
      <c r="J1466" s="217">
        <f>ROUND(I1466*H1466,2)</f>
        <v>0</v>
      </c>
      <c r="K1466" s="213" t="s">
        <v>217</v>
      </c>
      <c r="L1466" s="48"/>
      <c r="M1466" s="218" t="s">
        <v>32</v>
      </c>
      <c r="N1466" s="219" t="s">
        <v>49</v>
      </c>
      <c r="O1466" s="88"/>
      <c r="P1466" s="220">
        <f>O1466*H1466</f>
        <v>0</v>
      </c>
      <c r="Q1466" s="220">
        <v>0</v>
      </c>
      <c r="R1466" s="220">
        <f>Q1466*H1466</f>
        <v>0</v>
      </c>
      <c r="S1466" s="220">
        <v>0.002</v>
      </c>
      <c r="T1466" s="221">
        <f>S1466*H1466</f>
        <v>0.024</v>
      </c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R1466" s="222" t="s">
        <v>96</v>
      </c>
      <c r="AT1466" s="222" t="s">
        <v>213</v>
      </c>
      <c r="AU1466" s="222" t="s">
        <v>96</v>
      </c>
      <c r="AY1466" s="20" t="s">
        <v>210</v>
      </c>
      <c r="BE1466" s="223">
        <f>IF(N1466="základní",J1466,0)</f>
        <v>0</v>
      </c>
      <c r="BF1466" s="223">
        <f>IF(N1466="snížená",J1466,0)</f>
        <v>0</v>
      </c>
      <c r="BG1466" s="223">
        <f>IF(N1466="zákl. přenesená",J1466,0)</f>
        <v>0</v>
      </c>
      <c r="BH1466" s="223">
        <f>IF(N1466="sníž. přenesená",J1466,0)</f>
        <v>0</v>
      </c>
      <c r="BI1466" s="223">
        <f>IF(N1466="nulová",J1466,0)</f>
        <v>0</v>
      </c>
      <c r="BJ1466" s="20" t="s">
        <v>86</v>
      </c>
      <c r="BK1466" s="223">
        <f>ROUND(I1466*H1466,2)</f>
        <v>0</v>
      </c>
      <c r="BL1466" s="20" t="s">
        <v>96</v>
      </c>
      <c r="BM1466" s="222" t="s">
        <v>1462</v>
      </c>
    </row>
    <row r="1467" s="2" customFormat="1">
      <c r="A1467" s="42"/>
      <c r="B1467" s="43"/>
      <c r="C1467" s="44"/>
      <c r="D1467" s="224" t="s">
        <v>219</v>
      </c>
      <c r="E1467" s="44"/>
      <c r="F1467" s="225" t="s">
        <v>1463</v>
      </c>
      <c r="G1467" s="44"/>
      <c r="H1467" s="44"/>
      <c r="I1467" s="226"/>
      <c r="J1467" s="44"/>
      <c r="K1467" s="44"/>
      <c r="L1467" s="48"/>
      <c r="M1467" s="227"/>
      <c r="N1467" s="228"/>
      <c r="O1467" s="88"/>
      <c r="P1467" s="88"/>
      <c r="Q1467" s="88"/>
      <c r="R1467" s="88"/>
      <c r="S1467" s="88"/>
      <c r="T1467" s="89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T1467" s="20" t="s">
        <v>219</v>
      </c>
      <c r="AU1467" s="20" t="s">
        <v>96</v>
      </c>
    </row>
    <row r="1468" s="2" customFormat="1" ht="16.5" customHeight="1">
      <c r="A1468" s="42"/>
      <c r="B1468" s="43"/>
      <c r="C1468" s="211" t="s">
        <v>1464</v>
      </c>
      <c r="D1468" s="211" t="s">
        <v>213</v>
      </c>
      <c r="E1468" s="212" t="s">
        <v>1465</v>
      </c>
      <c r="F1468" s="213" t="s">
        <v>1466</v>
      </c>
      <c r="G1468" s="214" t="s">
        <v>525</v>
      </c>
      <c r="H1468" s="215">
        <v>3</v>
      </c>
      <c r="I1468" s="216"/>
      <c r="J1468" s="217">
        <f>ROUND(I1468*H1468,2)</f>
        <v>0</v>
      </c>
      <c r="K1468" s="213" t="s">
        <v>217</v>
      </c>
      <c r="L1468" s="48"/>
      <c r="M1468" s="218" t="s">
        <v>32</v>
      </c>
      <c r="N1468" s="219" t="s">
        <v>49</v>
      </c>
      <c r="O1468" s="88"/>
      <c r="P1468" s="220">
        <f>O1468*H1468</f>
        <v>0</v>
      </c>
      <c r="Q1468" s="220">
        <v>0</v>
      </c>
      <c r="R1468" s="220">
        <f>Q1468*H1468</f>
        <v>0</v>
      </c>
      <c r="S1468" s="220">
        <v>0.062</v>
      </c>
      <c r="T1468" s="221">
        <f>S1468*H1468</f>
        <v>0.186</v>
      </c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R1468" s="222" t="s">
        <v>96</v>
      </c>
      <c r="AT1468" s="222" t="s">
        <v>213</v>
      </c>
      <c r="AU1468" s="222" t="s">
        <v>96</v>
      </c>
      <c r="AY1468" s="20" t="s">
        <v>210</v>
      </c>
      <c r="BE1468" s="223">
        <f>IF(N1468="základní",J1468,0)</f>
        <v>0</v>
      </c>
      <c r="BF1468" s="223">
        <f>IF(N1468="snížená",J1468,0)</f>
        <v>0</v>
      </c>
      <c r="BG1468" s="223">
        <f>IF(N1468="zákl. přenesená",J1468,0)</f>
        <v>0</v>
      </c>
      <c r="BH1468" s="223">
        <f>IF(N1468="sníž. přenesená",J1468,0)</f>
        <v>0</v>
      </c>
      <c r="BI1468" s="223">
        <f>IF(N1468="nulová",J1468,0)</f>
        <v>0</v>
      </c>
      <c r="BJ1468" s="20" t="s">
        <v>86</v>
      </c>
      <c r="BK1468" s="223">
        <f>ROUND(I1468*H1468,2)</f>
        <v>0</v>
      </c>
      <c r="BL1468" s="20" t="s">
        <v>96</v>
      </c>
      <c r="BM1468" s="222" t="s">
        <v>1467</v>
      </c>
    </row>
    <row r="1469" s="2" customFormat="1">
      <c r="A1469" s="42"/>
      <c r="B1469" s="43"/>
      <c r="C1469" s="44"/>
      <c r="D1469" s="224" t="s">
        <v>219</v>
      </c>
      <c r="E1469" s="44"/>
      <c r="F1469" s="225" t="s">
        <v>1468</v>
      </c>
      <c r="G1469" s="44"/>
      <c r="H1469" s="44"/>
      <c r="I1469" s="226"/>
      <c r="J1469" s="44"/>
      <c r="K1469" s="44"/>
      <c r="L1469" s="48"/>
      <c r="M1469" s="227"/>
      <c r="N1469" s="228"/>
      <c r="O1469" s="88"/>
      <c r="P1469" s="88"/>
      <c r="Q1469" s="88"/>
      <c r="R1469" s="88"/>
      <c r="S1469" s="88"/>
      <c r="T1469" s="89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T1469" s="20" t="s">
        <v>219</v>
      </c>
      <c r="AU1469" s="20" t="s">
        <v>96</v>
      </c>
    </row>
    <row r="1470" s="13" customFormat="1">
      <c r="A1470" s="13"/>
      <c r="B1470" s="229"/>
      <c r="C1470" s="230"/>
      <c r="D1470" s="231" t="s">
        <v>221</v>
      </c>
      <c r="E1470" s="232" t="s">
        <v>32</v>
      </c>
      <c r="F1470" s="233" t="s">
        <v>1469</v>
      </c>
      <c r="G1470" s="230"/>
      <c r="H1470" s="232" t="s">
        <v>32</v>
      </c>
      <c r="I1470" s="234"/>
      <c r="J1470" s="230"/>
      <c r="K1470" s="230"/>
      <c r="L1470" s="235"/>
      <c r="M1470" s="236"/>
      <c r="N1470" s="237"/>
      <c r="O1470" s="237"/>
      <c r="P1470" s="237"/>
      <c r="Q1470" s="237"/>
      <c r="R1470" s="237"/>
      <c r="S1470" s="237"/>
      <c r="T1470" s="23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9" t="s">
        <v>221</v>
      </c>
      <c r="AU1470" s="239" t="s">
        <v>96</v>
      </c>
      <c r="AV1470" s="13" t="s">
        <v>86</v>
      </c>
      <c r="AW1470" s="13" t="s">
        <v>39</v>
      </c>
      <c r="AX1470" s="13" t="s">
        <v>78</v>
      </c>
      <c r="AY1470" s="239" t="s">
        <v>210</v>
      </c>
    </row>
    <row r="1471" s="14" customFormat="1">
      <c r="A1471" s="14"/>
      <c r="B1471" s="240"/>
      <c r="C1471" s="241"/>
      <c r="D1471" s="231" t="s">
        <v>221</v>
      </c>
      <c r="E1471" s="242" t="s">
        <v>32</v>
      </c>
      <c r="F1471" s="243" t="s">
        <v>93</v>
      </c>
      <c r="G1471" s="241"/>
      <c r="H1471" s="244">
        <v>3</v>
      </c>
      <c r="I1471" s="245"/>
      <c r="J1471" s="241"/>
      <c r="K1471" s="241"/>
      <c r="L1471" s="246"/>
      <c r="M1471" s="247"/>
      <c r="N1471" s="248"/>
      <c r="O1471" s="248"/>
      <c r="P1471" s="248"/>
      <c r="Q1471" s="248"/>
      <c r="R1471" s="248"/>
      <c r="S1471" s="248"/>
      <c r="T1471" s="249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0" t="s">
        <v>221</v>
      </c>
      <c r="AU1471" s="250" t="s">
        <v>96</v>
      </c>
      <c r="AV1471" s="14" t="s">
        <v>88</v>
      </c>
      <c r="AW1471" s="14" t="s">
        <v>39</v>
      </c>
      <c r="AX1471" s="14" t="s">
        <v>78</v>
      </c>
      <c r="AY1471" s="250" t="s">
        <v>210</v>
      </c>
    </row>
    <row r="1472" s="15" customFormat="1">
      <c r="A1472" s="15"/>
      <c r="B1472" s="251"/>
      <c r="C1472" s="252"/>
      <c r="D1472" s="231" t="s">
        <v>221</v>
      </c>
      <c r="E1472" s="253" t="s">
        <v>32</v>
      </c>
      <c r="F1472" s="254" t="s">
        <v>224</v>
      </c>
      <c r="G1472" s="252"/>
      <c r="H1472" s="255">
        <v>3</v>
      </c>
      <c r="I1472" s="256"/>
      <c r="J1472" s="252"/>
      <c r="K1472" s="252"/>
      <c r="L1472" s="257"/>
      <c r="M1472" s="258"/>
      <c r="N1472" s="259"/>
      <c r="O1472" s="259"/>
      <c r="P1472" s="259"/>
      <c r="Q1472" s="259"/>
      <c r="R1472" s="259"/>
      <c r="S1472" s="259"/>
      <c r="T1472" s="260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1" t="s">
        <v>221</v>
      </c>
      <c r="AU1472" s="261" t="s">
        <v>96</v>
      </c>
      <c r="AV1472" s="15" t="s">
        <v>96</v>
      </c>
      <c r="AW1472" s="15" t="s">
        <v>39</v>
      </c>
      <c r="AX1472" s="15" t="s">
        <v>86</v>
      </c>
      <c r="AY1472" s="261" t="s">
        <v>210</v>
      </c>
    </row>
    <row r="1473" s="2" customFormat="1" ht="24.15" customHeight="1">
      <c r="A1473" s="42"/>
      <c r="B1473" s="43"/>
      <c r="C1473" s="211" t="s">
        <v>1470</v>
      </c>
      <c r="D1473" s="211" t="s">
        <v>213</v>
      </c>
      <c r="E1473" s="212" t="s">
        <v>1471</v>
      </c>
      <c r="F1473" s="213" t="s">
        <v>1472</v>
      </c>
      <c r="G1473" s="214" t="s">
        <v>104</v>
      </c>
      <c r="H1473" s="215">
        <v>25</v>
      </c>
      <c r="I1473" s="216"/>
      <c r="J1473" s="217">
        <f>ROUND(I1473*H1473,2)</f>
        <v>0</v>
      </c>
      <c r="K1473" s="213" t="s">
        <v>217</v>
      </c>
      <c r="L1473" s="48"/>
      <c r="M1473" s="218" t="s">
        <v>32</v>
      </c>
      <c r="N1473" s="219" t="s">
        <v>49</v>
      </c>
      <c r="O1473" s="88"/>
      <c r="P1473" s="220">
        <f>O1473*H1473</f>
        <v>0</v>
      </c>
      <c r="Q1473" s="220">
        <v>0</v>
      </c>
      <c r="R1473" s="220">
        <f>Q1473*H1473</f>
        <v>0</v>
      </c>
      <c r="S1473" s="220">
        <v>0.033000000000000002</v>
      </c>
      <c r="T1473" s="221">
        <f>S1473*H1473</f>
        <v>0.82500000000000007</v>
      </c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R1473" s="222" t="s">
        <v>96</v>
      </c>
      <c r="AT1473" s="222" t="s">
        <v>213</v>
      </c>
      <c r="AU1473" s="222" t="s">
        <v>96</v>
      </c>
      <c r="AY1473" s="20" t="s">
        <v>210</v>
      </c>
      <c r="BE1473" s="223">
        <f>IF(N1473="základní",J1473,0)</f>
        <v>0</v>
      </c>
      <c r="BF1473" s="223">
        <f>IF(N1473="snížená",J1473,0)</f>
        <v>0</v>
      </c>
      <c r="BG1473" s="223">
        <f>IF(N1473="zákl. přenesená",J1473,0)</f>
        <v>0</v>
      </c>
      <c r="BH1473" s="223">
        <f>IF(N1473="sníž. přenesená",J1473,0)</f>
        <v>0</v>
      </c>
      <c r="BI1473" s="223">
        <f>IF(N1473="nulová",J1473,0)</f>
        <v>0</v>
      </c>
      <c r="BJ1473" s="20" t="s">
        <v>86</v>
      </c>
      <c r="BK1473" s="223">
        <f>ROUND(I1473*H1473,2)</f>
        <v>0</v>
      </c>
      <c r="BL1473" s="20" t="s">
        <v>96</v>
      </c>
      <c r="BM1473" s="222" t="s">
        <v>1473</v>
      </c>
    </row>
    <row r="1474" s="2" customFormat="1">
      <c r="A1474" s="42"/>
      <c r="B1474" s="43"/>
      <c r="C1474" s="44"/>
      <c r="D1474" s="224" t="s">
        <v>219</v>
      </c>
      <c r="E1474" s="44"/>
      <c r="F1474" s="225" t="s">
        <v>1474</v>
      </c>
      <c r="G1474" s="44"/>
      <c r="H1474" s="44"/>
      <c r="I1474" s="226"/>
      <c r="J1474" s="44"/>
      <c r="K1474" s="44"/>
      <c r="L1474" s="48"/>
      <c r="M1474" s="227"/>
      <c r="N1474" s="228"/>
      <c r="O1474" s="88"/>
      <c r="P1474" s="88"/>
      <c r="Q1474" s="88"/>
      <c r="R1474" s="88"/>
      <c r="S1474" s="88"/>
      <c r="T1474" s="89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T1474" s="20" t="s">
        <v>219</v>
      </c>
      <c r="AU1474" s="20" t="s">
        <v>96</v>
      </c>
    </row>
    <row r="1475" s="2" customFormat="1" ht="24.15" customHeight="1">
      <c r="A1475" s="42"/>
      <c r="B1475" s="43"/>
      <c r="C1475" s="211" t="s">
        <v>1475</v>
      </c>
      <c r="D1475" s="211" t="s">
        <v>213</v>
      </c>
      <c r="E1475" s="212" t="s">
        <v>1476</v>
      </c>
      <c r="F1475" s="213" t="s">
        <v>1477</v>
      </c>
      <c r="G1475" s="214" t="s">
        <v>112</v>
      </c>
      <c r="H1475" s="215">
        <v>289.92000000000002</v>
      </c>
      <c r="I1475" s="216"/>
      <c r="J1475" s="217">
        <f>ROUND(I1475*H1475,2)</f>
        <v>0</v>
      </c>
      <c r="K1475" s="213" t="s">
        <v>217</v>
      </c>
      <c r="L1475" s="48"/>
      <c r="M1475" s="218" t="s">
        <v>32</v>
      </c>
      <c r="N1475" s="219" t="s">
        <v>49</v>
      </c>
      <c r="O1475" s="88"/>
      <c r="P1475" s="220">
        <f>O1475*H1475</f>
        <v>0</v>
      </c>
      <c r="Q1475" s="220">
        <v>0</v>
      </c>
      <c r="R1475" s="220">
        <f>Q1475*H1475</f>
        <v>0</v>
      </c>
      <c r="S1475" s="220">
        <v>0.050000000000000003</v>
      </c>
      <c r="T1475" s="221">
        <f>S1475*H1475</f>
        <v>14.496000000000002</v>
      </c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R1475" s="222" t="s">
        <v>96</v>
      </c>
      <c r="AT1475" s="222" t="s">
        <v>213</v>
      </c>
      <c r="AU1475" s="222" t="s">
        <v>96</v>
      </c>
      <c r="AY1475" s="20" t="s">
        <v>210</v>
      </c>
      <c r="BE1475" s="223">
        <f>IF(N1475="základní",J1475,0)</f>
        <v>0</v>
      </c>
      <c r="BF1475" s="223">
        <f>IF(N1475="snížená",J1475,0)</f>
        <v>0</v>
      </c>
      <c r="BG1475" s="223">
        <f>IF(N1475="zákl. přenesená",J1475,0)</f>
        <v>0</v>
      </c>
      <c r="BH1475" s="223">
        <f>IF(N1475="sníž. přenesená",J1475,0)</f>
        <v>0</v>
      </c>
      <c r="BI1475" s="223">
        <f>IF(N1475="nulová",J1475,0)</f>
        <v>0</v>
      </c>
      <c r="BJ1475" s="20" t="s">
        <v>86</v>
      </c>
      <c r="BK1475" s="223">
        <f>ROUND(I1475*H1475,2)</f>
        <v>0</v>
      </c>
      <c r="BL1475" s="20" t="s">
        <v>96</v>
      </c>
      <c r="BM1475" s="222" t="s">
        <v>1478</v>
      </c>
    </row>
    <row r="1476" s="2" customFormat="1">
      <c r="A1476" s="42"/>
      <c r="B1476" s="43"/>
      <c r="C1476" s="44"/>
      <c r="D1476" s="224" t="s">
        <v>219</v>
      </c>
      <c r="E1476" s="44"/>
      <c r="F1476" s="225" t="s">
        <v>1479</v>
      </c>
      <c r="G1476" s="44"/>
      <c r="H1476" s="44"/>
      <c r="I1476" s="226"/>
      <c r="J1476" s="44"/>
      <c r="K1476" s="44"/>
      <c r="L1476" s="48"/>
      <c r="M1476" s="227"/>
      <c r="N1476" s="228"/>
      <c r="O1476" s="88"/>
      <c r="P1476" s="88"/>
      <c r="Q1476" s="88"/>
      <c r="R1476" s="88"/>
      <c r="S1476" s="88"/>
      <c r="T1476" s="89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T1476" s="20" t="s">
        <v>219</v>
      </c>
      <c r="AU1476" s="20" t="s">
        <v>96</v>
      </c>
    </row>
    <row r="1477" s="13" customFormat="1">
      <c r="A1477" s="13"/>
      <c r="B1477" s="229"/>
      <c r="C1477" s="230"/>
      <c r="D1477" s="231" t="s">
        <v>221</v>
      </c>
      <c r="E1477" s="232" t="s">
        <v>32</v>
      </c>
      <c r="F1477" s="233" t="s">
        <v>1480</v>
      </c>
      <c r="G1477" s="230"/>
      <c r="H1477" s="232" t="s">
        <v>32</v>
      </c>
      <c r="I1477" s="234"/>
      <c r="J1477" s="230"/>
      <c r="K1477" s="230"/>
      <c r="L1477" s="235"/>
      <c r="M1477" s="236"/>
      <c r="N1477" s="237"/>
      <c r="O1477" s="237"/>
      <c r="P1477" s="237"/>
      <c r="Q1477" s="237"/>
      <c r="R1477" s="237"/>
      <c r="S1477" s="237"/>
      <c r="T1477" s="238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9" t="s">
        <v>221</v>
      </c>
      <c r="AU1477" s="239" t="s">
        <v>96</v>
      </c>
      <c r="AV1477" s="13" t="s">
        <v>86</v>
      </c>
      <c r="AW1477" s="13" t="s">
        <v>39</v>
      </c>
      <c r="AX1477" s="13" t="s">
        <v>78</v>
      </c>
      <c r="AY1477" s="239" t="s">
        <v>210</v>
      </c>
    </row>
    <row r="1478" s="14" customFormat="1">
      <c r="A1478" s="14"/>
      <c r="B1478" s="240"/>
      <c r="C1478" s="241"/>
      <c r="D1478" s="231" t="s">
        <v>221</v>
      </c>
      <c r="E1478" s="242" t="s">
        <v>32</v>
      </c>
      <c r="F1478" s="243" t="s">
        <v>1481</v>
      </c>
      <c r="G1478" s="241"/>
      <c r="H1478" s="244">
        <v>289.92000000000002</v>
      </c>
      <c r="I1478" s="245"/>
      <c r="J1478" s="241"/>
      <c r="K1478" s="241"/>
      <c r="L1478" s="246"/>
      <c r="M1478" s="247"/>
      <c r="N1478" s="248"/>
      <c r="O1478" s="248"/>
      <c r="P1478" s="248"/>
      <c r="Q1478" s="248"/>
      <c r="R1478" s="248"/>
      <c r="S1478" s="248"/>
      <c r="T1478" s="249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0" t="s">
        <v>221</v>
      </c>
      <c r="AU1478" s="250" t="s">
        <v>96</v>
      </c>
      <c r="AV1478" s="14" t="s">
        <v>88</v>
      </c>
      <c r="AW1478" s="14" t="s">
        <v>39</v>
      </c>
      <c r="AX1478" s="14" t="s">
        <v>78</v>
      </c>
      <c r="AY1478" s="250" t="s">
        <v>210</v>
      </c>
    </row>
    <row r="1479" s="15" customFormat="1">
      <c r="A1479" s="15"/>
      <c r="B1479" s="251"/>
      <c r="C1479" s="252"/>
      <c r="D1479" s="231" t="s">
        <v>221</v>
      </c>
      <c r="E1479" s="253" t="s">
        <v>32</v>
      </c>
      <c r="F1479" s="254" t="s">
        <v>224</v>
      </c>
      <c r="G1479" s="252"/>
      <c r="H1479" s="255">
        <v>289.92000000000002</v>
      </c>
      <c r="I1479" s="256"/>
      <c r="J1479" s="252"/>
      <c r="K1479" s="252"/>
      <c r="L1479" s="257"/>
      <c r="M1479" s="258"/>
      <c r="N1479" s="259"/>
      <c r="O1479" s="259"/>
      <c r="P1479" s="259"/>
      <c r="Q1479" s="259"/>
      <c r="R1479" s="259"/>
      <c r="S1479" s="259"/>
      <c r="T1479" s="260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61" t="s">
        <v>221</v>
      </c>
      <c r="AU1479" s="261" t="s">
        <v>96</v>
      </c>
      <c r="AV1479" s="15" t="s">
        <v>96</v>
      </c>
      <c r="AW1479" s="15" t="s">
        <v>39</v>
      </c>
      <c r="AX1479" s="15" t="s">
        <v>86</v>
      </c>
      <c r="AY1479" s="261" t="s">
        <v>210</v>
      </c>
    </row>
    <row r="1480" s="2" customFormat="1" ht="24.15" customHeight="1">
      <c r="A1480" s="42"/>
      <c r="B1480" s="43"/>
      <c r="C1480" s="211" t="s">
        <v>1482</v>
      </c>
      <c r="D1480" s="211" t="s">
        <v>213</v>
      </c>
      <c r="E1480" s="212" t="s">
        <v>1483</v>
      </c>
      <c r="F1480" s="213" t="s">
        <v>1484</v>
      </c>
      <c r="G1480" s="214" t="s">
        <v>112</v>
      </c>
      <c r="H1480" s="215">
        <v>624.24400000000003</v>
      </c>
      <c r="I1480" s="216"/>
      <c r="J1480" s="217">
        <f>ROUND(I1480*H1480,2)</f>
        <v>0</v>
      </c>
      <c r="K1480" s="213" t="s">
        <v>217</v>
      </c>
      <c r="L1480" s="48"/>
      <c r="M1480" s="218" t="s">
        <v>32</v>
      </c>
      <c r="N1480" s="219" t="s">
        <v>49</v>
      </c>
      <c r="O1480" s="88"/>
      <c r="P1480" s="220">
        <f>O1480*H1480</f>
        <v>0</v>
      </c>
      <c r="Q1480" s="220">
        <v>0</v>
      </c>
      <c r="R1480" s="220">
        <f>Q1480*H1480</f>
        <v>0</v>
      </c>
      <c r="S1480" s="220">
        <v>0.045999999999999999</v>
      </c>
      <c r="T1480" s="221">
        <f>S1480*H1480</f>
        <v>28.715223999999999</v>
      </c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2"/>
      <c r="AE1480" s="42"/>
      <c r="AR1480" s="222" t="s">
        <v>96</v>
      </c>
      <c r="AT1480" s="222" t="s">
        <v>213</v>
      </c>
      <c r="AU1480" s="222" t="s">
        <v>96</v>
      </c>
      <c r="AY1480" s="20" t="s">
        <v>210</v>
      </c>
      <c r="BE1480" s="223">
        <f>IF(N1480="základní",J1480,0)</f>
        <v>0</v>
      </c>
      <c r="BF1480" s="223">
        <f>IF(N1480="snížená",J1480,0)</f>
        <v>0</v>
      </c>
      <c r="BG1480" s="223">
        <f>IF(N1480="zákl. přenesená",J1480,0)</f>
        <v>0</v>
      </c>
      <c r="BH1480" s="223">
        <f>IF(N1480="sníž. přenesená",J1480,0)</f>
        <v>0</v>
      </c>
      <c r="BI1480" s="223">
        <f>IF(N1480="nulová",J1480,0)</f>
        <v>0</v>
      </c>
      <c r="BJ1480" s="20" t="s">
        <v>86</v>
      </c>
      <c r="BK1480" s="223">
        <f>ROUND(I1480*H1480,2)</f>
        <v>0</v>
      </c>
      <c r="BL1480" s="20" t="s">
        <v>96</v>
      </c>
      <c r="BM1480" s="222" t="s">
        <v>1485</v>
      </c>
    </row>
    <row r="1481" s="2" customFormat="1">
      <c r="A1481" s="42"/>
      <c r="B1481" s="43"/>
      <c r="C1481" s="44"/>
      <c r="D1481" s="224" t="s">
        <v>219</v>
      </c>
      <c r="E1481" s="44"/>
      <c r="F1481" s="225" t="s">
        <v>1486</v>
      </c>
      <c r="G1481" s="44"/>
      <c r="H1481" s="44"/>
      <c r="I1481" s="226"/>
      <c r="J1481" s="44"/>
      <c r="K1481" s="44"/>
      <c r="L1481" s="48"/>
      <c r="M1481" s="227"/>
      <c r="N1481" s="228"/>
      <c r="O1481" s="88"/>
      <c r="P1481" s="88"/>
      <c r="Q1481" s="88"/>
      <c r="R1481" s="88"/>
      <c r="S1481" s="88"/>
      <c r="T1481" s="89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T1481" s="20" t="s">
        <v>219</v>
      </c>
      <c r="AU1481" s="20" t="s">
        <v>96</v>
      </c>
    </row>
    <row r="1482" s="13" customFormat="1">
      <c r="A1482" s="13"/>
      <c r="B1482" s="229"/>
      <c r="C1482" s="230"/>
      <c r="D1482" s="231" t="s">
        <v>221</v>
      </c>
      <c r="E1482" s="232" t="s">
        <v>32</v>
      </c>
      <c r="F1482" s="233" t="s">
        <v>1487</v>
      </c>
      <c r="G1482" s="230"/>
      <c r="H1482" s="232" t="s">
        <v>32</v>
      </c>
      <c r="I1482" s="234"/>
      <c r="J1482" s="230"/>
      <c r="K1482" s="230"/>
      <c r="L1482" s="235"/>
      <c r="M1482" s="236"/>
      <c r="N1482" s="237"/>
      <c r="O1482" s="237"/>
      <c r="P1482" s="237"/>
      <c r="Q1482" s="237"/>
      <c r="R1482" s="237"/>
      <c r="S1482" s="237"/>
      <c r="T1482" s="238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9" t="s">
        <v>221</v>
      </c>
      <c r="AU1482" s="239" t="s">
        <v>96</v>
      </c>
      <c r="AV1482" s="13" t="s">
        <v>86</v>
      </c>
      <c r="AW1482" s="13" t="s">
        <v>39</v>
      </c>
      <c r="AX1482" s="13" t="s">
        <v>78</v>
      </c>
      <c r="AY1482" s="239" t="s">
        <v>210</v>
      </c>
    </row>
    <row r="1483" s="14" customFormat="1">
      <c r="A1483" s="14"/>
      <c r="B1483" s="240"/>
      <c r="C1483" s="241"/>
      <c r="D1483" s="231" t="s">
        <v>221</v>
      </c>
      <c r="E1483" s="242" t="s">
        <v>32</v>
      </c>
      <c r="F1483" s="243" t="s">
        <v>1488</v>
      </c>
      <c r="G1483" s="241"/>
      <c r="H1483" s="244">
        <v>34.759999999999998</v>
      </c>
      <c r="I1483" s="245"/>
      <c r="J1483" s="241"/>
      <c r="K1483" s="241"/>
      <c r="L1483" s="246"/>
      <c r="M1483" s="247"/>
      <c r="N1483" s="248"/>
      <c r="O1483" s="248"/>
      <c r="P1483" s="248"/>
      <c r="Q1483" s="248"/>
      <c r="R1483" s="248"/>
      <c r="S1483" s="248"/>
      <c r="T1483" s="249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0" t="s">
        <v>221</v>
      </c>
      <c r="AU1483" s="250" t="s">
        <v>96</v>
      </c>
      <c r="AV1483" s="14" t="s">
        <v>88</v>
      </c>
      <c r="AW1483" s="14" t="s">
        <v>39</v>
      </c>
      <c r="AX1483" s="14" t="s">
        <v>78</v>
      </c>
      <c r="AY1483" s="250" t="s">
        <v>210</v>
      </c>
    </row>
    <row r="1484" s="14" customFormat="1">
      <c r="A1484" s="14"/>
      <c r="B1484" s="240"/>
      <c r="C1484" s="241"/>
      <c r="D1484" s="231" t="s">
        <v>221</v>
      </c>
      <c r="E1484" s="242" t="s">
        <v>32</v>
      </c>
      <c r="F1484" s="243" t="s">
        <v>1489</v>
      </c>
      <c r="G1484" s="241"/>
      <c r="H1484" s="244">
        <v>42.734999999999999</v>
      </c>
      <c r="I1484" s="245"/>
      <c r="J1484" s="241"/>
      <c r="K1484" s="241"/>
      <c r="L1484" s="246"/>
      <c r="M1484" s="247"/>
      <c r="N1484" s="248"/>
      <c r="O1484" s="248"/>
      <c r="P1484" s="248"/>
      <c r="Q1484" s="248"/>
      <c r="R1484" s="248"/>
      <c r="S1484" s="248"/>
      <c r="T1484" s="249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0" t="s">
        <v>221</v>
      </c>
      <c r="AU1484" s="250" t="s">
        <v>96</v>
      </c>
      <c r="AV1484" s="14" t="s">
        <v>88</v>
      </c>
      <c r="AW1484" s="14" t="s">
        <v>39</v>
      </c>
      <c r="AX1484" s="14" t="s">
        <v>78</v>
      </c>
      <c r="AY1484" s="250" t="s">
        <v>210</v>
      </c>
    </row>
    <row r="1485" s="14" customFormat="1">
      <c r="A1485" s="14"/>
      <c r="B1485" s="240"/>
      <c r="C1485" s="241"/>
      <c r="D1485" s="231" t="s">
        <v>221</v>
      </c>
      <c r="E1485" s="242" t="s">
        <v>32</v>
      </c>
      <c r="F1485" s="243" t="s">
        <v>1490</v>
      </c>
      <c r="G1485" s="241"/>
      <c r="H1485" s="244">
        <v>40.149999999999999</v>
      </c>
      <c r="I1485" s="245"/>
      <c r="J1485" s="241"/>
      <c r="K1485" s="241"/>
      <c r="L1485" s="246"/>
      <c r="M1485" s="247"/>
      <c r="N1485" s="248"/>
      <c r="O1485" s="248"/>
      <c r="P1485" s="248"/>
      <c r="Q1485" s="248"/>
      <c r="R1485" s="248"/>
      <c r="S1485" s="248"/>
      <c r="T1485" s="249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0" t="s">
        <v>221</v>
      </c>
      <c r="AU1485" s="250" t="s">
        <v>96</v>
      </c>
      <c r="AV1485" s="14" t="s">
        <v>88</v>
      </c>
      <c r="AW1485" s="14" t="s">
        <v>39</v>
      </c>
      <c r="AX1485" s="14" t="s">
        <v>78</v>
      </c>
      <c r="AY1485" s="250" t="s">
        <v>210</v>
      </c>
    </row>
    <row r="1486" s="14" customFormat="1">
      <c r="A1486" s="14"/>
      <c r="B1486" s="240"/>
      <c r="C1486" s="241"/>
      <c r="D1486" s="231" t="s">
        <v>221</v>
      </c>
      <c r="E1486" s="242" t="s">
        <v>32</v>
      </c>
      <c r="F1486" s="243" t="s">
        <v>1491</v>
      </c>
      <c r="G1486" s="241"/>
      <c r="H1486" s="244">
        <v>52.524999999999999</v>
      </c>
      <c r="I1486" s="245"/>
      <c r="J1486" s="241"/>
      <c r="K1486" s="241"/>
      <c r="L1486" s="246"/>
      <c r="M1486" s="247"/>
      <c r="N1486" s="248"/>
      <c r="O1486" s="248"/>
      <c r="P1486" s="248"/>
      <c r="Q1486" s="248"/>
      <c r="R1486" s="248"/>
      <c r="S1486" s="248"/>
      <c r="T1486" s="249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0" t="s">
        <v>221</v>
      </c>
      <c r="AU1486" s="250" t="s">
        <v>96</v>
      </c>
      <c r="AV1486" s="14" t="s">
        <v>88</v>
      </c>
      <c r="AW1486" s="14" t="s">
        <v>39</v>
      </c>
      <c r="AX1486" s="14" t="s">
        <v>78</v>
      </c>
      <c r="AY1486" s="250" t="s">
        <v>210</v>
      </c>
    </row>
    <row r="1487" s="14" customFormat="1">
      <c r="A1487" s="14"/>
      <c r="B1487" s="240"/>
      <c r="C1487" s="241"/>
      <c r="D1487" s="231" t="s">
        <v>221</v>
      </c>
      <c r="E1487" s="242" t="s">
        <v>32</v>
      </c>
      <c r="F1487" s="243" t="s">
        <v>1492</v>
      </c>
      <c r="G1487" s="241"/>
      <c r="H1487" s="244">
        <v>65.724999999999994</v>
      </c>
      <c r="I1487" s="245"/>
      <c r="J1487" s="241"/>
      <c r="K1487" s="241"/>
      <c r="L1487" s="246"/>
      <c r="M1487" s="247"/>
      <c r="N1487" s="248"/>
      <c r="O1487" s="248"/>
      <c r="P1487" s="248"/>
      <c r="Q1487" s="248"/>
      <c r="R1487" s="248"/>
      <c r="S1487" s="248"/>
      <c r="T1487" s="249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0" t="s">
        <v>221</v>
      </c>
      <c r="AU1487" s="250" t="s">
        <v>96</v>
      </c>
      <c r="AV1487" s="14" t="s">
        <v>88</v>
      </c>
      <c r="AW1487" s="14" t="s">
        <v>39</v>
      </c>
      <c r="AX1487" s="14" t="s">
        <v>78</v>
      </c>
      <c r="AY1487" s="250" t="s">
        <v>210</v>
      </c>
    </row>
    <row r="1488" s="14" customFormat="1">
      <c r="A1488" s="14"/>
      <c r="B1488" s="240"/>
      <c r="C1488" s="241"/>
      <c r="D1488" s="231" t="s">
        <v>221</v>
      </c>
      <c r="E1488" s="242" t="s">
        <v>32</v>
      </c>
      <c r="F1488" s="243" t="s">
        <v>1493</v>
      </c>
      <c r="G1488" s="241"/>
      <c r="H1488" s="244">
        <v>74.388000000000005</v>
      </c>
      <c r="I1488" s="245"/>
      <c r="J1488" s="241"/>
      <c r="K1488" s="241"/>
      <c r="L1488" s="246"/>
      <c r="M1488" s="247"/>
      <c r="N1488" s="248"/>
      <c r="O1488" s="248"/>
      <c r="P1488" s="248"/>
      <c r="Q1488" s="248"/>
      <c r="R1488" s="248"/>
      <c r="S1488" s="248"/>
      <c r="T1488" s="249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0" t="s">
        <v>221</v>
      </c>
      <c r="AU1488" s="250" t="s">
        <v>96</v>
      </c>
      <c r="AV1488" s="14" t="s">
        <v>88</v>
      </c>
      <c r="AW1488" s="14" t="s">
        <v>39</v>
      </c>
      <c r="AX1488" s="14" t="s">
        <v>78</v>
      </c>
      <c r="AY1488" s="250" t="s">
        <v>210</v>
      </c>
    </row>
    <row r="1489" s="14" customFormat="1">
      <c r="A1489" s="14"/>
      <c r="B1489" s="240"/>
      <c r="C1489" s="241"/>
      <c r="D1489" s="231" t="s">
        <v>221</v>
      </c>
      <c r="E1489" s="242" t="s">
        <v>32</v>
      </c>
      <c r="F1489" s="243" t="s">
        <v>1494</v>
      </c>
      <c r="G1489" s="241"/>
      <c r="H1489" s="244">
        <v>40.039999999999999</v>
      </c>
      <c r="I1489" s="245"/>
      <c r="J1489" s="241"/>
      <c r="K1489" s="241"/>
      <c r="L1489" s="246"/>
      <c r="M1489" s="247"/>
      <c r="N1489" s="248"/>
      <c r="O1489" s="248"/>
      <c r="P1489" s="248"/>
      <c r="Q1489" s="248"/>
      <c r="R1489" s="248"/>
      <c r="S1489" s="248"/>
      <c r="T1489" s="249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0" t="s">
        <v>221</v>
      </c>
      <c r="AU1489" s="250" t="s">
        <v>96</v>
      </c>
      <c r="AV1489" s="14" t="s">
        <v>88</v>
      </c>
      <c r="AW1489" s="14" t="s">
        <v>39</v>
      </c>
      <c r="AX1489" s="14" t="s">
        <v>78</v>
      </c>
      <c r="AY1489" s="250" t="s">
        <v>210</v>
      </c>
    </row>
    <row r="1490" s="14" customFormat="1">
      <c r="A1490" s="14"/>
      <c r="B1490" s="240"/>
      <c r="C1490" s="241"/>
      <c r="D1490" s="231" t="s">
        <v>221</v>
      </c>
      <c r="E1490" s="242" t="s">
        <v>32</v>
      </c>
      <c r="F1490" s="243" t="s">
        <v>1495</v>
      </c>
      <c r="G1490" s="241"/>
      <c r="H1490" s="244">
        <v>31.460000000000001</v>
      </c>
      <c r="I1490" s="245"/>
      <c r="J1490" s="241"/>
      <c r="K1490" s="241"/>
      <c r="L1490" s="246"/>
      <c r="M1490" s="247"/>
      <c r="N1490" s="248"/>
      <c r="O1490" s="248"/>
      <c r="P1490" s="248"/>
      <c r="Q1490" s="248"/>
      <c r="R1490" s="248"/>
      <c r="S1490" s="248"/>
      <c r="T1490" s="249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0" t="s">
        <v>221</v>
      </c>
      <c r="AU1490" s="250" t="s">
        <v>96</v>
      </c>
      <c r="AV1490" s="14" t="s">
        <v>88</v>
      </c>
      <c r="AW1490" s="14" t="s">
        <v>39</v>
      </c>
      <c r="AX1490" s="14" t="s">
        <v>78</v>
      </c>
      <c r="AY1490" s="250" t="s">
        <v>210</v>
      </c>
    </row>
    <row r="1491" s="14" customFormat="1">
      <c r="A1491" s="14"/>
      <c r="B1491" s="240"/>
      <c r="C1491" s="241"/>
      <c r="D1491" s="231" t="s">
        <v>221</v>
      </c>
      <c r="E1491" s="242" t="s">
        <v>32</v>
      </c>
      <c r="F1491" s="243" t="s">
        <v>1496</v>
      </c>
      <c r="G1491" s="241"/>
      <c r="H1491" s="244">
        <v>11.130000000000001</v>
      </c>
      <c r="I1491" s="245"/>
      <c r="J1491" s="241"/>
      <c r="K1491" s="241"/>
      <c r="L1491" s="246"/>
      <c r="M1491" s="247"/>
      <c r="N1491" s="248"/>
      <c r="O1491" s="248"/>
      <c r="P1491" s="248"/>
      <c r="Q1491" s="248"/>
      <c r="R1491" s="248"/>
      <c r="S1491" s="248"/>
      <c r="T1491" s="249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0" t="s">
        <v>221</v>
      </c>
      <c r="AU1491" s="250" t="s">
        <v>96</v>
      </c>
      <c r="AV1491" s="14" t="s">
        <v>88</v>
      </c>
      <c r="AW1491" s="14" t="s">
        <v>39</v>
      </c>
      <c r="AX1491" s="14" t="s">
        <v>78</v>
      </c>
      <c r="AY1491" s="250" t="s">
        <v>210</v>
      </c>
    </row>
    <row r="1492" s="14" customFormat="1">
      <c r="A1492" s="14"/>
      <c r="B1492" s="240"/>
      <c r="C1492" s="241"/>
      <c r="D1492" s="231" t="s">
        <v>221</v>
      </c>
      <c r="E1492" s="242" t="s">
        <v>32</v>
      </c>
      <c r="F1492" s="243" t="s">
        <v>1497</v>
      </c>
      <c r="G1492" s="241"/>
      <c r="H1492" s="244">
        <v>49.115000000000002</v>
      </c>
      <c r="I1492" s="245"/>
      <c r="J1492" s="241"/>
      <c r="K1492" s="241"/>
      <c r="L1492" s="246"/>
      <c r="M1492" s="247"/>
      <c r="N1492" s="248"/>
      <c r="O1492" s="248"/>
      <c r="P1492" s="248"/>
      <c r="Q1492" s="248"/>
      <c r="R1492" s="248"/>
      <c r="S1492" s="248"/>
      <c r="T1492" s="249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0" t="s">
        <v>221</v>
      </c>
      <c r="AU1492" s="250" t="s">
        <v>96</v>
      </c>
      <c r="AV1492" s="14" t="s">
        <v>88</v>
      </c>
      <c r="AW1492" s="14" t="s">
        <v>39</v>
      </c>
      <c r="AX1492" s="14" t="s">
        <v>78</v>
      </c>
      <c r="AY1492" s="250" t="s">
        <v>210</v>
      </c>
    </row>
    <row r="1493" s="14" customFormat="1">
      <c r="A1493" s="14"/>
      <c r="B1493" s="240"/>
      <c r="C1493" s="241"/>
      <c r="D1493" s="231" t="s">
        <v>221</v>
      </c>
      <c r="E1493" s="242" t="s">
        <v>32</v>
      </c>
      <c r="F1493" s="243" t="s">
        <v>1498</v>
      </c>
      <c r="G1493" s="241"/>
      <c r="H1493" s="244">
        <v>49.170000000000002</v>
      </c>
      <c r="I1493" s="245"/>
      <c r="J1493" s="241"/>
      <c r="K1493" s="241"/>
      <c r="L1493" s="246"/>
      <c r="M1493" s="247"/>
      <c r="N1493" s="248"/>
      <c r="O1493" s="248"/>
      <c r="P1493" s="248"/>
      <c r="Q1493" s="248"/>
      <c r="R1493" s="248"/>
      <c r="S1493" s="248"/>
      <c r="T1493" s="249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0" t="s">
        <v>221</v>
      </c>
      <c r="AU1493" s="250" t="s">
        <v>96</v>
      </c>
      <c r="AV1493" s="14" t="s">
        <v>88</v>
      </c>
      <c r="AW1493" s="14" t="s">
        <v>39</v>
      </c>
      <c r="AX1493" s="14" t="s">
        <v>78</v>
      </c>
      <c r="AY1493" s="250" t="s">
        <v>210</v>
      </c>
    </row>
    <row r="1494" s="14" customFormat="1">
      <c r="A1494" s="14"/>
      <c r="B1494" s="240"/>
      <c r="C1494" s="241"/>
      <c r="D1494" s="231" t="s">
        <v>221</v>
      </c>
      <c r="E1494" s="242" t="s">
        <v>32</v>
      </c>
      <c r="F1494" s="243" t="s">
        <v>1499</v>
      </c>
      <c r="G1494" s="241"/>
      <c r="H1494" s="244">
        <v>30.113</v>
      </c>
      <c r="I1494" s="245"/>
      <c r="J1494" s="241"/>
      <c r="K1494" s="241"/>
      <c r="L1494" s="246"/>
      <c r="M1494" s="247"/>
      <c r="N1494" s="248"/>
      <c r="O1494" s="248"/>
      <c r="P1494" s="248"/>
      <c r="Q1494" s="248"/>
      <c r="R1494" s="248"/>
      <c r="S1494" s="248"/>
      <c r="T1494" s="249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0" t="s">
        <v>221</v>
      </c>
      <c r="AU1494" s="250" t="s">
        <v>96</v>
      </c>
      <c r="AV1494" s="14" t="s">
        <v>88</v>
      </c>
      <c r="AW1494" s="14" t="s">
        <v>39</v>
      </c>
      <c r="AX1494" s="14" t="s">
        <v>78</v>
      </c>
      <c r="AY1494" s="250" t="s">
        <v>210</v>
      </c>
    </row>
    <row r="1495" s="14" customFormat="1">
      <c r="A1495" s="14"/>
      <c r="B1495" s="240"/>
      <c r="C1495" s="241"/>
      <c r="D1495" s="231" t="s">
        <v>221</v>
      </c>
      <c r="E1495" s="242" t="s">
        <v>32</v>
      </c>
      <c r="F1495" s="243" t="s">
        <v>1500</v>
      </c>
      <c r="G1495" s="241"/>
      <c r="H1495" s="244">
        <v>65.037999999999997</v>
      </c>
      <c r="I1495" s="245"/>
      <c r="J1495" s="241"/>
      <c r="K1495" s="241"/>
      <c r="L1495" s="246"/>
      <c r="M1495" s="247"/>
      <c r="N1495" s="248"/>
      <c r="O1495" s="248"/>
      <c r="P1495" s="248"/>
      <c r="Q1495" s="248"/>
      <c r="R1495" s="248"/>
      <c r="S1495" s="248"/>
      <c r="T1495" s="249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0" t="s">
        <v>221</v>
      </c>
      <c r="AU1495" s="250" t="s">
        <v>96</v>
      </c>
      <c r="AV1495" s="14" t="s">
        <v>88</v>
      </c>
      <c r="AW1495" s="14" t="s">
        <v>39</v>
      </c>
      <c r="AX1495" s="14" t="s">
        <v>78</v>
      </c>
      <c r="AY1495" s="250" t="s">
        <v>210</v>
      </c>
    </row>
    <row r="1496" s="14" customFormat="1">
      <c r="A1496" s="14"/>
      <c r="B1496" s="240"/>
      <c r="C1496" s="241"/>
      <c r="D1496" s="231" t="s">
        <v>221</v>
      </c>
      <c r="E1496" s="242" t="s">
        <v>32</v>
      </c>
      <c r="F1496" s="243" t="s">
        <v>1501</v>
      </c>
      <c r="G1496" s="241"/>
      <c r="H1496" s="244">
        <v>37.895000000000003</v>
      </c>
      <c r="I1496" s="245"/>
      <c r="J1496" s="241"/>
      <c r="K1496" s="241"/>
      <c r="L1496" s="246"/>
      <c r="M1496" s="247"/>
      <c r="N1496" s="248"/>
      <c r="O1496" s="248"/>
      <c r="P1496" s="248"/>
      <c r="Q1496" s="248"/>
      <c r="R1496" s="248"/>
      <c r="S1496" s="248"/>
      <c r="T1496" s="249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0" t="s">
        <v>221</v>
      </c>
      <c r="AU1496" s="250" t="s">
        <v>96</v>
      </c>
      <c r="AV1496" s="14" t="s">
        <v>88</v>
      </c>
      <c r="AW1496" s="14" t="s">
        <v>39</v>
      </c>
      <c r="AX1496" s="14" t="s">
        <v>78</v>
      </c>
      <c r="AY1496" s="250" t="s">
        <v>210</v>
      </c>
    </row>
    <row r="1497" s="15" customFormat="1">
      <c r="A1497" s="15"/>
      <c r="B1497" s="251"/>
      <c r="C1497" s="252"/>
      <c r="D1497" s="231" t="s">
        <v>221</v>
      </c>
      <c r="E1497" s="253" t="s">
        <v>32</v>
      </c>
      <c r="F1497" s="254" t="s">
        <v>224</v>
      </c>
      <c r="G1497" s="252"/>
      <c r="H1497" s="255">
        <v>624.24400000000003</v>
      </c>
      <c r="I1497" s="256"/>
      <c r="J1497" s="252"/>
      <c r="K1497" s="252"/>
      <c r="L1497" s="257"/>
      <c r="M1497" s="258"/>
      <c r="N1497" s="259"/>
      <c r="O1497" s="259"/>
      <c r="P1497" s="259"/>
      <c r="Q1497" s="259"/>
      <c r="R1497" s="259"/>
      <c r="S1497" s="259"/>
      <c r="T1497" s="260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1" t="s">
        <v>221</v>
      </c>
      <c r="AU1497" s="261" t="s">
        <v>96</v>
      </c>
      <c r="AV1497" s="15" t="s">
        <v>96</v>
      </c>
      <c r="AW1497" s="15" t="s">
        <v>39</v>
      </c>
      <c r="AX1497" s="15" t="s">
        <v>86</v>
      </c>
      <c r="AY1497" s="261" t="s">
        <v>210</v>
      </c>
    </row>
    <row r="1498" s="2" customFormat="1" ht="24.15" customHeight="1">
      <c r="A1498" s="42"/>
      <c r="B1498" s="43"/>
      <c r="C1498" s="211" t="s">
        <v>1502</v>
      </c>
      <c r="D1498" s="211" t="s">
        <v>213</v>
      </c>
      <c r="E1498" s="212" t="s">
        <v>1503</v>
      </c>
      <c r="F1498" s="213" t="s">
        <v>1504</v>
      </c>
      <c r="G1498" s="214" t="s">
        <v>112</v>
      </c>
      <c r="H1498" s="215">
        <v>28.472999999999999</v>
      </c>
      <c r="I1498" s="216"/>
      <c r="J1498" s="217">
        <f>ROUND(I1498*H1498,2)</f>
        <v>0</v>
      </c>
      <c r="K1498" s="213" t="s">
        <v>217</v>
      </c>
      <c r="L1498" s="48"/>
      <c r="M1498" s="218" t="s">
        <v>32</v>
      </c>
      <c r="N1498" s="219" t="s">
        <v>49</v>
      </c>
      <c r="O1498" s="88"/>
      <c r="P1498" s="220">
        <f>O1498*H1498</f>
        <v>0</v>
      </c>
      <c r="Q1498" s="220">
        <v>0</v>
      </c>
      <c r="R1498" s="220">
        <f>Q1498*H1498</f>
        <v>0</v>
      </c>
      <c r="S1498" s="220">
        <v>0.068000000000000005</v>
      </c>
      <c r="T1498" s="221">
        <f>S1498*H1498</f>
        <v>1.936164</v>
      </c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R1498" s="222" t="s">
        <v>96</v>
      </c>
      <c r="AT1498" s="222" t="s">
        <v>213</v>
      </c>
      <c r="AU1498" s="222" t="s">
        <v>96</v>
      </c>
      <c r="AY1498" s="20" t="s">
        <v>210</v>
      </c>
      <c r="BE1498" s="223">
        <f>IF(N1498="základní",J1498,0)</f>
        <v>0</v>
      </c>
      <c r="BF1498" s="223">
        <f>IF(N1498="snížená",J1498,0)</f>
        <v>0</v>
      </c>
      <c r="BG1498" s="223">
        <f>IF(N1498="zákl. přenesená",J1498,0)</f>
        <v>0</v>
      </c>
      <c r="BH1498" s="223">
        <f>IF(N1498="sníž. přenesená",J1498,0)</f>
        <v>0</v>
      </c>
      <c r="BI1498" s="223">
        <f>IF(N1498="nulová",J1498,0)</f>
        <v>0</v>
      </c>
      <c r="BJ1498" s="20" t="s">
        <v>86</v>
      </c>
      <c r="BK1498" s="223">
        <f>ROUND(I1498*H1498,2)</f>
        <v>0</v>
      </c>
      <c r="BL1498" s="20" t="s">
        <v>96</v>
      </c>
      <c r="BM1498" s="222" t="s">
        <v>1505</v>
      </c>
    </row>
    <row r="1499" s="2" customFormat="1">
      <c r="A1499" s="42"/>
      <c r="B1499" s="43"/>
      <c r="C1499" s="44"/>
      <c r="D1499" s="224" t="s">
        <v>219</v>
      </c>
      <c r="E1499" s="44"/>
      <c r="F1499" s="225" t="s">
        <v>1506</v>
      </c>
      <c r="G1499" s="44"/>
      <c r="H1499" s="44"/>
      <c r="I1499" s="226"/>
      <c r="J1499" s="44"/>
      <c r="K1499" s="44"/>
      <c r="L1499" s="48"/>
      <c r="M1499" s="227"/>
      <c r="N1499" s="228"/>
      <c r="O1499" s="88"/>
      <c r="P1499" s="88"/>
      <c r="Q1499" s="88"/>
      <c r="R1499" s="88"/>
      <c r="S1499" s="88"/>
      <c r="T1499" s="89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T1499" s="20" t="s">
        <v>219</v>
      </c>
      <c r="AU1499" s="20" t="s">
        <v>96</v>
      </c>
    </row>
    <row r="1500" s="14" customFormat="1">
      <c r="A1500" s="14"/>
      <c r="B1500" s="240"/>
      <c r="C1500" s="241"/>
      <c r="D1500" s="231" t="s">
        <v>221</v>
      </c>
      <c r="E1500" s="242" t="s">
        <v>32</v>
      </c>
      <c r="F1500" s="243" t="s">
        <v>1507</v>
      </c>
      <c r="G1500" s="241"/>
      <c r="H1500" s="244">
        <v>10.16</v>
      </c>
      <c r="I1500" s="245"/>
      <c r="J1500" s="241"/>
      <c r="K1500" s="241"/>
      <c r="L1500" s="246"/>
      <c r="M1500" s="247"/>
      <c r="N1500" s="248"/>
      <c r="O1500" s="248"/>
      <c r="P1500" s="248"/>
      <c r="Q1500" s="248"/>
      <c r="R1500" s="248"/>
      <c r="S1500" s="248"/>
      <c r="T1500" s="249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0" t="s">
        <v>221</v>
      </c>
      <c r="AU1500" s="250" t="s">
        <v>96</v>
      </c>
      <c r="AV1500" s="14" t="s">
        <v>88</v>
      </c>
      <c r="AW1500" s="14" t="s">
        <v>39</v>
      </c>
      <c r="AX1500" s="14" t="s">
        <v>78</v>
      </c>
      <c r="AY1500" s="250" t="s">
        <v>210</v>
      </c>
    </row>
    <row r="1501" s="14" customFormat="1">
      <c r="A1501" s="14"/>
      <c r="B1501" s="240"/>
      <c r="C1501" s="241"/>
      <c r="D1501" s="231" t="s">
        <v>221</v>
      </c>
      <c r="E1501" s="242" t="s">
        <v>32</v>
      </c>
      <c r="F1501" s="243" t="s">
        <v>1508</v>
      </c>
      <c r="G1501" s="241"/>
      <c r="H1501" s="244">
        <v>-1.379</v>
      </c>
      <c r="I1501" s="245"/>
      <c r="J1501" s="241"/>
      <c r="K1501" s="241"/>
      <c r="L1501" s="246"/>
      <c r="M1501" s="247"/>
      <c r="N1501" s="248"/>
      <c r="O1501" s="248"/>
      <c r="P1501" s="248"/>
      <c r="Q1501" s="248"/>
      <c r="R1501" s="248"/>
      <c r="S1501" s="248"/>
      <c r="T1501" s="249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0" t="s">
        <v>221</v>
      </c>
      <c r="AU1501" s="250" t="s">
        <v>96</v>
      </c>
      <c r="AV1501" s="14" t="s">
        <v>88</v>
      </c>
      <c r="AW1501" s="14" t="s">
        <v>39</v>
      </c>
      <c r="AX1501" s="14" t="s">
        <v>78</v>
      </c>
      <c r="AY1501" s="250" t="s">
        <v>210</v>
      </c>
    </row>
    <row r="1502" s="14" customFormat="1">
      <c r="A1502" s="14"/>
      <c r="B1502" s="240"/>
      <c r="C1502" s="241"/>
      <c r="D1502" s="231" t="s">
        <v>221</v>
      </c>
      <c r="E1502" s="242" t="s">
        <v>32</v>
      </c>
      <c r="F1502" s="243" t="s">
        <v>1509</v>
      </c>
      <c r="G1502" s="241"/>
      <c r="H1502" s="244">
        <v>8.7810000000000006</v>
      </c>
      <c r="I1502" s="245"/>
      <c r="J1502" s="241"/>
      <c r="K1502" s="241"/>
      <c r="L1502" s="246"/>
      <c r="M1502" s="247"/>
      <c r="N1502" s="248"/>
      <c r="O1502" s="248"/>
      <c r="P1502" s="248"/>
      <c r="Q1502" s="248"/>
      <c r="R1502" s="248"/>
      <c r="S1502" s="248"/>
      <c r="T1502" s="249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0" t="s">
        <v>221</v>
      </c>
      <c r="AU1502" s="250" t="s">
        <v>96</v>
      </c>
      <c r="AV1502" s="14" t="s">
        <v>88</v>
      </c>
      <c r="AW1502" s="14" t="s">
        <v>39</v>
      </c>
      <c r="AX1502" s="14" t="s">
        <v>78</v>
      </c>
      <c r="AY1502" s="250" t="s">
        <v>210</v>
      </c>
    </row>
    <row r="1503" s="14" customFormat="1">
      <c r="A1503" s="14"/>
      <c r="B1503" s="240"/>
      <c r="C1503" s="241"/>
      <c r="D1503" s="231" t="s">
        <v>221</v>
      </c>
      <c r="E1503" s="242" t="s">
        <v>32</v>
      </c>
      <c r="F1503" s="243" t="s">
        <v>1510</v>
      </c>
      <c r="G1503" s="241"/>
      <c r="H1503" s="244">
        <v>14.26</v>
      </c>
      <c r="I1503" s="245"/>
      <c r="J1503" s="241"/>
      <c r="K1503" s="241"/>
      <c r="L1503" s="246"/>
      <c r="M1503" s="247"/>
      <c r="N1503" s="248"/>
      <c r="O1503" s="248"/>
      <c r="P1503" s="248"/>
      <c r="Q1503" s="248"/>
      <c r="R1503" s="248"/>
      <c r="S1503" s="248"/>
      <c r="T1503" s="249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0" t="s">
        <v>221</v>
      </c>
      <c r="AU1503" s="250" t="s">
        <v>96</v>
      </c>
      <c r="AV1503" s="14" t="s">
        <v>88</v>
      </c>
      <c r="AW1503" s="14" t="s">
        <v>39</v>
      </c>
      <c r="AX1503" s="14" t="s">
        <v>78</v>
      </c>
      <c r="AY1503" s="250" t="s">
        <v>210</v>
      </c>
    </row>
    <row r="1504" s="14" customFormat="1">
      <c r="A1504" s="14"/>
      <c r="B1504" s="240"/>
      <c r="C1504" s="241"/>
      <c r="D1504" s="231" t="s">
        <v>221</v>
      </c>
      <c r="E1504" s="242" t="s">
        <v>32</v>
      </c>
      <c r="F1504" s="243" t="s">
        <v>1511</v>
      </c>
      <c r="G1504" s="241"/>
      <c r="H1504" s="244">
        <v>-3.3490000000000002</v>
      </c>
      <c r="I1504" s="245"/>
      <c r="J1504" s="241"/>
      <c r="K1504" s="241"/>
      <c r="L1504" s="246"/>
      <c r="M1504" s="247"/>
      <c r="N1504" s="248"/>
      <c r="O1504" s="248"/>
      <c r="P1504" s="248"/>
      <c r="Q1504" s="248"/>
      <c r="R1504" s="248"/>
      <c r="S1504" s="248"/>
      <c r="T1504" s="249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0" t="s">
        <v>221</v>
      </c>
      <c r="AU1504" s="250" t="s">
        <v>96</v>
      </c>
      <c r="AV1504" s="14" t="s">
        <v>88</v>
      </c>
      <c r="AW1504" s="14" t="s">
        <v>39</v>
      </c>
      <c r="AX1504" s="14" t="s">
        <v>78</v>
      </c>
      <c r="AY1504" s="250" t="s">
        <v>210</v>
      </c>
    </row>
    <row r="1505" s="15" customFormat="1">
      <c r="A1505" s="15"/>
      <c r="B1505" s="251"/>
      <c r="C1505" s="252"/>
      <c r="D1505" s="231" t="s">
        <v>221</v>
      </c>
      <c r="E1505" s="253" t="s">
        <v>32</v>
      </c>
      <c r="F1505" s="254" t="s">
        <v>224</v>
      </c>
      <c r="G1505" s="252"/>
      <c r="H1505" s="255">
        <v>28.473000000000003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1" t="s">
        <v>221</v>
      </c>
      <c r="AU1505" s="261" t="s">
        <v>96</v>
      </c>
      <c r="AV1505" s="15" t="s">
        <v>96</v>
      </c>
      <c r="AW1505" s="15" t="s">
        <v>39</v>
      </c>
      <c r="AX1505" s="15" t="s">
        <v>86</v>
      </c>
      <c r="AY1505" s="261" t="s">
        <v>210</v>
      </c>
    </row>
    <row r="1506" s="2" customFormat="1" ht="16.5" customHeight="1">
      <c r="A1506" s="42"/>
      <c r="B1506" s="43"/>
      <c r="C1506" s="211" t="s">
        <v>1512</v>
      </c>
      <c r="D1506" s="211" t="s">
        <v>213</v>
      </c>
      <c r="E1506" s="212" t="s">
        <v>1513</v>
      </c>
      <c r="F1506" s="213" t="s">
        <v>1514</v>
      </c>
      <c r="G1506" s="214" t="s">
        <v>809</v>
      </c>
      <c r="H1506" s="215">
        <v>1</v>
      </c>
      <c r="I1506" s="216"/>
      <c r="J1506" s="217">
        <f>ROUND(I1506*H1506,2)</f>
        <v>0</v>
      </c>
      <c r="K1506" s="213" t="s">
        <v>217</v>
      </c>
      <c r="L1506" s="48"/>
      <c r="M1506" s="218" t="s">
        <v>32</v>
      </c>
      <c r="N1506" s="219" t="s">
        <v>49</v>
      </c>
      <c r="O1506" s="88"/>
      <c r="P1506" s="220">
        <f>O1506*H1506</f>
        <v>0</v>
      </c>
      <c r="Q1506" s="220">
        <v>0</v>
      </c>
      <c r="R1506" s="220">
        <f>Q1506*H1506</f>
        <v>0</v>
      </c>
      <c r="S1506" s="220">
        <v>0</v>
      </c>
      <c r="T1506" s="221">
        <f>S1506*H1506</f>
        <v>0</v>
      </c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R1506" s="222" t="s">
        <v>96</v>
      </c>
      <c r="AT1506" s="222" t="s">
        <v>213</v>
      </c>
      <c r="AU1506" s="222" t="s">
        <v>96</v>
      </c>
      <c r="AY1506" s="20" t="s">
        <v>210</v>
      </c>
      <c r="BE1506" s="223">
        <f>IF(N1506="základní",J1506,0)</f>
        <v>0</v>
      </c>
      <c r="BF1506" s="223">
        <f>IF(N1506="snížená",J1506,0)</f>
        <v>0</v>
      </c>
      <c r="BG1506" s="223">
        <f>IF(N1506="zákl. přenesená",J1506,0)</f>
        <v>0</v>
      </c>
      <c r="BH1506" s="223">
        <f>IF(N1506="sníž. přenesená",J1506,0)</f>
        <v>0</v>
      </c>
      <c r="BI1506" s="223">
        <f>IF(N1506="nulová",J1506,0)</f>
        <v>0</v>
      </c>
      <c r="BJ1506" s="20" t="s">
        <v>86</v>
      </c>
      <c r="BK1506" s="223">
        <f>ROUND(I1506*H1506,2)</f>
        <v>0</v>
      </c>
      <c r="BL1506" s="20" t="s">
        <v>96</v>
      </c>
      <c r="BM1506" s="222" t="s">
        <v>1515</v>
      </c>
    </row>
    <row r="1507" s="2" customFormat="1">
      <c r="A1507" s="42"/>
      <c r="B1507" s="43"/>
      <c r="C1507" s="44"/>
      <c r="D1507" s="224" t="s">
        <v>219</v>
      </c>
      <c r="E1507" s="44"/>
      <c r="F1507" s="225" t="s">
        <v>1516</v>
      </c>
      <c r="G1507" s="44"/>
      <c r="H1507" s="44"/>
      <c r="I1507" s="226"/>
      <c r="J1507" s="44"/>
      <c r="K1507" s="44"/>
      <c r="L1507" s="48"/>
      <c r="M1507" s="227"/>
      <c r="N1507" s="228"/>
      <c r="O1507" s="88"/>
      <c r="P1507" s="88"/>
      <c r="Q1507" s="88"/>
      <c r="R1507" s="88"/>
      <c r="S1507" s="88"/>
      <c r="T1507" s="89"/>
      <c r="U1507" s="42"/>
      <c r="V1507" s="42"/>
      <c r="W1507" s="42"/>
      <c r="X1507" s="42"/>
      <c r="Y1507" s="42"/>
      <c r="Z1507" s="42"/>
      <c r="AA1507" s="42"/>
      <c r="AB1507" s="42"/>
      <c r="AC1507" s="42"/>
      <c r="AD1507" s="42"/>
      <c r="AE1507" s="42"/>
      <c r="AT1507" s="20" t="s">
        <v>219</v>
      </c>
      <c r="AU1507" s="20" t="s">
        <v>96</v>
      </c>
    </row>
    <row r="1508" s="13" customFormat="1">
      <c r="A1508" s="13"/>
      <c r="B1508" s="229"/>
      <c r="C1508" s="230"/>
      <c r="D1508" s="231" t="s">
        <v>221</v>
      </c>
      <c r="E1508" s="232" t="s">
        <v>32</v>
      </c>
      <c r="F1508" s="233" t="s">
        <v>1517</v>
      </c>
      <c r="G1508" s="230"/>
      <c r="H1508" s="232" t="s">
        <v>32</v>
      </c>
      <c r="I1508" s="234"/>
      <c r="J1508" s="230"/>
      <c r="K1508" s="230"/>
      <c r="L1508" s="235"/>
      <c r="M1508" s="236"/>
      <c r="N1508" s="237"/>
      <c r="O1508" s="237"/>
      <c r="P1508" s="237"/>
      <c r="Q1508" s="237"/>
      <c r="R1508" s="237"/>
      <c r="S1508" s="237"/>
      <c r="T1508" s="23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9" t="s">
        <v>221</v>
      </c>
      <c r="AU1508" s="239" t="s">
        <v>96</v>
      </c>
      <c r="AV1508" s="13" t="s">
        <v>86</v>
      </c>
      <c r="AW1508" s="13" t="s">
        <v>39</v>
      </c>
      <c r="AX1508" s="13" t="s">
        <v>78</v>
      </c>
      <c r="AY1508" s="239" t="s">
        <v>210</v>
      </c>
    </row>
    <row r="1509" s="14" customFormat="1">
      <c r="A1509" s="14"/>
      <c r="B1509" s="240"/>
      <c r="C1509" s="241"/>
      <c r="D1509" s="231" t="s">
        <v>221</v>
      </c>
      <c r="E1509" s="242" t="s">
        <v>32</v>
      </c>
      <c r="F1509" s="243" t="s">
        <v>86</v>
      </c>
      <c r="G1509" s="241"/>
      <c r="H1509" s="244">
        <v>1</v>
      </c>
      <c r="I1509" s="245"/>
      <c r="J1509" s="241"/>
      <c r="K1509" s="241"/>
      <c r="L1509" s="246"/>
      <c r="M1509" s="247"/>
      <c r="N1509" s="248"/>
      <c r="O1509" s="248"/>
      <c r="P1509" s="248"/>
      <c r="Q1509" s="248"/>
      <c r="R1509" s="248"/>
      <c r="S1509" s="248"/>
      <c r="T1509" s="249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0" t="s">
        <v>221</v>
      </c>
      <c r="AU1509" s="250" t="s">
        <v>96</v>
      </c>
      <c r="AV1509" s="14" t="s">
        <v>88</v>
      </c>
      <c r="AW1509" s="14" t="s">
        <v>39</v>
      </c>
      <c r="AX1509" s="14" t="s">
        <v>78</v>
      </c>
      <c r="AY1509" s="250" t="s">
        <v>210</v>
      </c>
    </row>
    <row r="1510" s="15" customFormat="1">
      <c r="A1510" s="15"/>
      <c r="B1510" s="251"/>
      <c r="C1510" s="252"/>
      <c r="D1510" s="231" t="s">
        <v>221</v>
      </c>
      <c r="E1510" s="253" t="s">
        <v>32</v>
      </c>
      <c r="F1510" s="254" t="s">
        <v>224</v>
      </c>
      <c r="G1510" s="252"/>
      <c r="H1510" s="255">
        <v>1</v>
      </c>
      <c r="I1510" s="256"/>
      <c r="J1510" s="252"/>
      <c r="K1510" s="252"/>
      <c r="L1510" s="257"/>
      <c r="M1510" s="258"/>
      <c r="N1510" s="259"/>
      <c r="O1510" s="259"/>
      <c r="P1510" s="259"/>
      <c r="Q1510" s="259"/>
      <c r="R1510" s="259"/>
      <c r="S1510" s="259"/>
      <c r="T1510" s="260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1" t="s">
        <v>221</v>
      </c>
      <c r="AU1510" s="261" t="s">
        <v>96</v>
      </c>
      <c r="AV1510" s="15" t="s">
        <v>96</v>
      </c>
      <c r="AW1510" s="15" t="s">
        <v>39</v>
      </c>
      <c r="AX1510" s="15" t="s">
        <v>86</v>
      </c>
      <c r="AY1510" s="261" t="s">
        <v>210</v>
      </c>
    </row>
    <row r="1511" s="17" customFormat="1" ht="20.88" customHeight="1">
      <c r="A1511" s="17"/>
      <c r="B1511" s="284"/>
      <c r="C1511" s="285"/>
      <c r="D1511" s="286" t="s">
        <v>77</v>
      </c>
      <c r="E1511" s="286" t="s">
        <v>1192</v>
      </c>
      <c r="F1511" s="286" t="s">
        <v>1518</v>
      </c>
      <c r="G1511" s="285"/>
      <c r="H1511" s="285"/>
      <c r="I1511" s="287"/>
      <c r="J1511" s="288">
        <f>BK1511</f>
        <v>0</v>
      </c>
      <c r="K1511" s="285"/>
      <c r="L1511" s="289"/>
      <c r="M1511" s="290"/>
      <c r="N1511" s="291"/>
      <c r="O1511" s="291"/>
      <c r="P1511" s="292">
        <f>SUM(P1512:P1584)</f>
        <v>0</v>
      </c>
      <c r="Q1511" s="291"/>
      <c r="R1511" s="292">
        <f>SUM(R1512:R1584)</f>
        <v>0.080260999999999999</v>
      </c>
      <c r="S1511" s="291"/>
      <c r="T1511" s="293">
        <f>SUM(T1512:T1584)</f>
        <v>0</v>
      </c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R1511" s="294" t="s">
        <v>86</v>
      </c>
      <c r="AT1511" s="295" t="s">
        <v>77</v>
      </c>
      <c r="AU1511" s="295" t="s">
        <v>93</v>
      </c>
      <c r="AY1511" s="294" t="s">
        <v>210</v>
      </c>
      <c r="BK1511" s="296">
        <f>SUM(BK1512:BK1584)</f>
        <v>0</v>
      </c>
    </row>
    <row r="1512" s="2" customFormat="1" ht="24.15" customHeight="1">
      <c r="A1512" s="42"/>
      <c r="B1512" s="43"/>
      <c r="C1512" s="211" t="s">
        <v>1519</v>
      </c>
      <c r="D1512" s="211" t="s">
        <v>213</v>
      </c>
      <c r="E1512" s="212" t="s">
        <v>1520</v>
      </c>
      <c r="F1512" s="213" t="s">
        <v>1521</v>
      </c>
      <c r="G1512" s="214" t="s">
        <v>112</v>
      </c>
      <c r="H1512" s="215">
        <v>591.70699999999999</v>
      </c>
      <c r="I1512" s="216"/>
      <c r="J1512" s="217">
        <f>ROUND(I1512*H1512,2)</f>
        <v>0</v>
      </c>
      <c r="K1512" s="213" t="s">
        <v>217</v>
      </c>
      <c r="L1512" s="48"/>
      <c r="M1512" s="218" t="s">
        <v>32</v>
      </c>
      <c r="N1512" s="219" t="s">
        <v>49</v>
      </c>
      <c r="O1512" s="88"/>
      <c r="P1512" s="220">
        <f>O1512*H1512</f>
        <v>0</v>
      </c>
      <c r="Q1512" s="220">
        <v>0</v>
      </c>
      <c r="R1512" s="220">
        <f>Q1512*H1512</f>
        <v>0</v>
      </c>
      <c r="S1512" s="220">
        <v>0</v>
      </c>
      <c r="T1512" s="221">
        <f>S1512*H1512</f>
        <v>0</v>
      </c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R1512" s="222" t="s">
        <v>96</v>
      </c>
      <c r="AT1512" s="222" t="s">
        <v>213</v>
      </c>
      <c r="AU1512" s="222" t="s">
        <v>96</v>
      </c>
      <c r="AY1512" s="20" t="s">
        <v>210</v>
      </c>
      <c r="BE1512" s="223">
        <f>IF(N1512="základní",J1512,0)</f>
        <v>0</v>
      </c>
      <c r="BF1512" s="223">
        <f>IF(N1512="snížená",J1512,0)</f>
        <v>0</v>
      </c>
      <c r="BG1512" s="223">
        <f>IF(N1512="zákl. přenesená",J1512,0)</f>
        <v>0</v>
      </c>
      <c r="BH1512" s="223">
        <f>IF(N1512="sníž. přenesená",J1512,0)</f>
        <v>0</v>
      </c>
      <c r="BI1512" s="223">
        <f>IF(N1512="nulová",J1512,0)</f>
        <v>0</v>
      </c>
      <c r="BJ1512" s="20" t="s">
        <v>86</v>
      </c>
      <c r="BK1512" s="223">
        <f>ROUND(I1512*H1512,2)</f>
        <v>0</v>
      </c>
      <c r="BL1512" s="20" t="s">
        <v>96</v>
      </c>
      <c r="BM1512" s="222" t="s">
        <v>1522</v>
      </c>
    </row>
    <row r="1513" s="2" customFormat="1">
      <c r="A1513" s="42"/>
      <c r="B1513" s="43"/>
      <c r="C1513" s="44"/>
      <c r="D1513" s="224" t="s">
        <v>219</v>
      </c>
      <c r="E1513" s="44"/>
      <c r="F1513" s="225" t="s">
        <v>1523</v>
      </c>
      <c r="G1513" s="44"/>
      <c r="H1513" s="44"/>
      <c r="I1513" s="226"/>
      <c r="J1513" s="44"/>
      <c r="K1513" s="44"/>
      <c r="L1513" s="48"/>
      <c r="M1513" s="227"/>
      <c r="N1513" s="228"/>
      <c r="O1513" s="88"/>
      <c r="P1513" s="88"/>
      <c r="Q1513" s="88"/>
      <c r="R1513" s="88"/>
      <c r="S1513" s="88"/>
      <c r="T1513" s="89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T1513" s="20" t="s">
        <v>219</v>
      </c>
      <c r="AU1513" s="20" t="s">
        <v>96</v>
      </c>
    </row>
    <row r="1514" s="13" customFormat="1">
      <c r="A1514" s="13"/>
      <c r="B1514" s="229"/>
      <c r="C1514" s="230"/>
      <c r="D1514" s="231" t="s">
        <v>221</v>
      </c>
      <c r="E1514" s="232" t="s">
        <v>32</v>
      </c>
      <c r="F1514" s="233" t="s">
        <v>309</v>
      </c>
      <c r="G1514" s="230"/>
      <c r="H1514" s="232" t="s">
        <v>32</v>
      </c>
      <c r="I1514" s="234"/>
      <c r="J1514" s="230"/>
      <c r="K1514" s="230"/>
      <c r="L1514" s="235"/>
      <c r="M1514" s="236"/>
      <c r="N1514" s="237"/>
      <c r="O1514" s="237"/>
      <c r="P1514" s="237"/>
      <c r="Q1514" s="237"/>
      <c r="R1514" s="237"/>
      <c r="S1514" s="237"/>
      <c r="T1514" s="238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9" t="s">
        <v>221</v>
      </c>
      <c r="AU1514" s="239" t="s">
        <v>96</v>
      </c>
      <c r="AV1514" s="13" t="s">
        <v>86</v>
      </c>
      <c r="AW1514" s="13" t="s">
        <v>39</v>
      </c>
      <c r="AX1514" s="13" t="s">
        <v>78</v>
      </c>
      <c r="AY1514" s="239" t="s">
        <v>210</v>
      </c>
    </row>
    <row r="1515" s="13" customFormat="1">
      <c r="A1515" s="13"/>
      <c r="B1515" s="229"/>
      <c r="C1515" s="230"/>
      <c r="D1515" s="231" t="s">
        <v>221</v>
      </c>
      <c r="E1515" s="232" t="s">
        <v>32</v>
      </c>
      <c r="F1515" s="233" t="s">
        <v>574</v>
      </c>
      <c r="G1515" s="230"/>
      <c r="H1515" s="232" t="s">
        <v>32</v>
      </c>
      <c r="I1515" s="234"/>
      <c r="J1515" s="230"/>
      <c r="K1515" s="230"/>
      <c r="L1515" s="235"/>
      <c r="M1515" s="236"/>
      <c r="N1515" s="237"/>
      <c r="O1515" s="237"/>
      <c r="P1515" s="237"/>
      <c r="Q1515" s="237"/>
      <c r="R1515" s="237"/>
      <c r="S1515" s="237"/>
      <c r="T1515" s="238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9" t="s">
        <v>221</v>
      </c>
      <c r="AU1515" s="239" t="s">
        <v>96</v>
      </c>
      <c r="AV1515" s="13" t="s">
        <v>86</v>
      </c>
      <c r="AW1515" s="13" t="s">
        <v>39</v>
      </c>
      <c r="AX1515" s="13" t="s">
        <v>78</v>
      </c>
      <c r="AY1515" s="239" t="s">
        <v>210</v>
      </c>
    </row>
    <row r="1516" s="13" customFormat="1">
      <c r="A1516" s="13"/>
      <c r="B1516" s="229"/>
      <c r="C1516" s="230"/>
      <c r="D1516" s="231" t="s">
        <v>221</v>
      </c>
      <c r="E1516" s="232" t="s">
        <v>32</v>
      </c>
      <c r="F1516" s="233" t="s">
        <v>310</v>
      </c>
      <c r="G1516" s="230"/>
      <c r="H1516" s="232" t="s">
        <v>32</v>
      </c>
      <c r="I1516" s="234"/>
      <c r="J1516" s="230"/>
      <c r="K1516" s="230"/>
      <c r="L1516" s="235"/>
      <c r="M1516" s="236"/>
      <c r="N1516" s="237"/>
      <c r="O1516" s="237"/>
      <c r="P1516" s="237"/>
      <c r="Q1516" s="237"/>
      <c r="R1516" s="237"/>
      <c r="S1516" s="237"/>
      <c r="T1516" s="238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9" t="s">
        <v>221</v>
      </c>
      <c r="AU1516" s="239" t="s">
        <v>96</v>
      </c>
      <c r="AV1516" s="13" t="s">
        <v>86</v>
      </c>
      <c r="AW1516" s="13" t="s">
        <v>39</v>
      </c>
      <c r="AX1516" s="13" t="s">
        <v>78</v>
      </c>
      <c r="AY1516" s="239" t="s">
        <v>210</v>
      </c>
    </row>
    <row r="1517" s="13" customFormat="1">
      <c r="A1517" s="13"/>
      <c r="B1517" s="229"/>
      <c r="C1517" s="230"/>
      <c r="D1517" s="231" t="s">
        <v>221</v>
      </c>
      <c r="E1517" s="232" t="s">
        <v>32</v>
      </c>
      <c r="F1517" s="233" t="s">
        <v>1041</v>
      </c>
      <c r="G1517" s="230"/>
      <c r="H1517" s="232" t="s">
        <v>32</v>
      </c>
      <c r="I1517" s="234"/>
      <c r="J1517" s="230"/>
      <c r="K1517" s="230"/>
      <c r="L1517" s="235"/>
      <c r="M1517" s="236"/>
      <c r="N1517" s="237"/>
      <c r="O1517" s="237"/>
      <c r="P1517" s="237"/>
      <c r="Q1517" s="237"/>
      <c r="R1517" s="237"/>
      <c r="S1517" s="237"/>
      <c r="T1517" s="238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9" t="s">
        <v>221</v>
      </c>
      <c r="AU1517" s="239" t="s">
        <v>96</v>
      </c>
      <c r="AV1517" s="13" t="s">
        <v>86</v>
      </c>
      <c r="AW1517" s="13" t="s">
        <v>39</v>
      </c>
      <c r="AX1517" s="13" t="s">
        <v>78</v>
      </c>
      <c r="AY1517" s="239" t="s">
        <v>210</v>
      </c>
    </row>
    <row r="1518" s="13" customFormat="1">
      <c r="A1518" s="13"/>
      <c r="B1518" s="229"/>
      <c r="C1518" s="230"/>
      <c r="D1518" s="231" t="s">
        <v>221</v>
      </c>
      <c r="E1518" s="232" t="s">
        <v>32</v>
      </c>
      <c r="F1518" s="233" t="s">
        <v>1042</v>
      </c>
      <c r="G1518" s="230"/>
      <c r="H1518" s="232" t="s">
        <v>32</v>
      </c>
      <c r="I1518" s="234"/>
      <c r="J1518" s="230"/>
      <c r="K1518" s="230"/>
      <c r="L1518" s="235"/>
      <c r="M1518" s="236"/>
      <c r="N1518" s="237"/>
      <c r="O1518" s="237"/>
      <c r="P1518" s="237"/>
      <c r="Q1518" s="237"/>
      <c r="R1518" s="237"/>
      <c r="S1518" s="237"/>
      <c r="T1518" s="23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9" t="s">
        <v>221</v>
      </c>
      <c r="AU1518" s="239" t="s">
        <v>96</v>
      </c>
      <c r="AV1518" s="13" t="s">
        <v>86</v>
      </c>
      <c r="AW1518" s="13" t="s">
        <v>39</v>
      </c>
      <c r="AX1518" s="13" t="s">
        <v>78</v>
      </c>
      <c r="AY1518" s="239" t="s">
        <v>210</v>
      </c>
    </row>
    <row r="1519" s="14" customFormat="1">
      <c r="A1519" s="14"/>
      <c r="B1519" s="240"/>
      <c r="C1519" s="241"/>
      <c r="D1519" s="231" t="s">
        <v>221</v>
      </c>
      <c r="E1519" s="242" t="s">
        <v>32</v>
      </c>
      <c r="F1519" s="243" t="s">
        <v>1524</v>
      </c>
      <c r="G1519" s="241"/>
      <c r="H1519" s="244">
        <v>26.315000000000001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0" t="s">
        <v>221</v>
      </c>
      <c r="AU1519" s="250" t="s">
        <v>96</v>
      </c>
      <c r="AV1519" s="14" t="s">
        <v>88</v>
      </c>
      <c r="AW1519" s="14" t="s">
        <v>39</v>
      </c>
      <c r="AX1519" s="14" t="s">
        <v>78</v>
      </c>
      <c r="AY1519" s="250" t="s">
        <v>210</v>
      </c>
    </row>
    <row r="1520" s="14" customFormat="1">
      <c r="A1520" s="14"/>
      <c r="B1520" s="240"/>
      <c r="C1520" s="241"/>
      <c r="D1520" s="231" t="s">
        <v>221</v>
      </c>
      <c r="E1520" s="242" t="s">
        <v>32</v>
      </c>
      <c r="F1520" s="243" t="s">
        <v>1525</v>
      </c>
      <c r="G1520" s="241"/>
      <c r="H1520" s="244">
        <v>36.898000000000003</v>
      </c>
      <c r="I1520" s="245"/>
      <c r="J1520" s="241"/>
      <c r="K1520" s="241"/>
      <c r="L1520" s="246"/>
      <c r="M1520" s="247"/>
      <c r="N1520" s="248"/>
      <c r="O1520" s="248"/>
      <c r="P1520" s="248"/>
      <c r="Q1520" s="248"/>
      <c r="R1520" s="248"/>
      <c r="S1520" s="248"/>
      <c r="T1520" s="249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0" t="s">
        <v>221</v>
      </c>
      <c r="AU1520" s="250" t="s">
        <v>96</v>
      </c>
      <c r="AV1520" s="14" t="s">
        <v>88</v>
      </c>
      <c r="AW1520" s="14" t="s">
        <v>39</v>
      </c>
      <c r="AX1520" s="14" t="s">
        <v>78</v>
      </c>
      <c r="AY1520" s="250" t="s">
        <v>210</v>
      </c>
    </row>
    <row r="1521" s="14" customFormat="1">
      <c r="A1521" s="14"/>
      <c r="B1521" s="240"/>
      <c r="C1521" s="241"/>
      <c r="D1521" s="231" t="s">
        <v>221</v>
      </c>
      <c r="E1521" s="242" t="s">
        <v>32</v>
      </c>
      <c r="F1521" s="243" t="s">
        <v>1526</v>
      </c>
      <c r="G1521" s="241"/>
      <c r="H1521" s="244">
        <v>28.809000000000001</v>
      </c>
      <c r="I1521" s="245"/>
      <c r="J1521" s="241"/>
      <c r="K1521" s="241"/>
      <c r="L1521" s="246"/>
      <c r="M1521" s="247"/>
      <c r="N1521" s="248"/>
      <c r="O1521" s="248"/>
      <c r="P1521" s="248"/>
      <c r="Q1521" s="248"/>
      <c r="R1521" s="248"/>
      <c r="S1521" s="248"/>
      <c r="T1521" s="249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0" t="s">
        <v>221</v>
      </c>
      <c r="AU1521" s="250" t="s">
        <v>96</v>
      </c>
      <c r="AV1521" s="14" t="s">
        <v>88</v>
      </c>
      <c r="AW1521" s="14" t="s">
        <v>39</v>
      </c>
      <c r="AX1521" s="14" t="s">
        <v>78</v>
      </c>
      <c r="AY1521" s="250" t="s">
        <v>210</v>
      </c>
    </row>
    <row r="1522" s="14" customFormat="1">
      <c r="A1522" s="14"/>
      <c r="B1522" s="240"/>
      <c r="C1522" s="241"/>
      <c r="D1522" s="231" t="s">
        <v>221</v>
      </c>
      <c r="E1522" s="242" t="s">
        <v>32</v>
      </c>
      <c r="F1522" s="243" t="s">
        <v>1527</v>
      </c>
      <c r="G1522" s="241"/>
      <c r="H1522" s="244">
        <v>29.117999999999999</v>
      </c>
      <c r="I1522" s="245"/>
      <c r="J1522" s="241"/>
      <c r="K1522" s="241"/>
      <c r="L1522" s="246"/>
      <c r="M1522" s="247"/>
      <c r="N1522" s="248"/>
      <c r="O1522" s="248"/>
      <c r="P1522" s="248"/>
      <c r="Q1522" s="248"/>
      <c r="R1522" s="248"/>
      <c r="S1522" s="248"/>
      <c r="T1522" s="249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0" t="s">
        <v>221</v>
      </c>
      <c r="AU1522" s="250" t="s">
        <v>96</v>
      </c>
      <c r="AV1522" s="14" t="s">
        <v>88</v>
      </c>
      <c r="AW1522" s="14" t="s">
        <v>39</v>
      </c>
      <c r="AX1522" s="14" t="s">
        <v>78</v>
      </c>
      <c r="AY1522" s="250" t="s">
        <v>210</v>
      </c>
    </row>
    <row r="1523" s="13" customFormat="1">
      <c r="A1523" s="13"/>
      <c r="B1523" s="229"/>
      <c r="C1523" s="230"/>
      <c r="D1523" s="231" t="s">
        <v>221</v>
      </c>
      <c r="E1523" s="232" t="s">
        <v>32</v>
      </c>
      <c r="F1523" s="233" t="s">
        <v>1045</v>
      </c>
      <c r="G1523" s="230"/>
      <c r="H1523" s="232" t="s">
        <v>32</v>
      </c>
      <c r="I1523" s="234"/>
      <c r="J1523" s="230"/>
      <c r="K1523" s="230"/>
      <c r="L1523" s="235"/>
      <c r="M1523" s="236"/>
      <c r="N1523" s="237"/>
      <c r="O1523" s="237"/>
      <c r="P1523" s="237"/>
      <c r="Q1523" s="237"/>
      <c r="R1523" s="237"/>
      <c r="S1523" s="237"/>
      <c r="T1523" s="238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9" t="s">
        <v>221</v>
      </c>
      <c r="AU1523" s="239" t="s">
        <v>96</v>
      </c>
      <c r="AV1523" s="13" t="s">
        <v>86</v>
      </c>
      <c r="AW1523" s="13" t="s">
        <v>39</v>
      </c>
      <c r="AX1523" s="13" t="s">
        <v>78</v>
      </c>
      <c r="AY1523" s="239" t="s">
        <v>210</v>
      </c>
    </row>
    <row r="1524" s="14" customFormat="1">
      <c r="A1524" s="14"/>
      <c r="B1524" s="240"/>
      <c r="C1524" s="241"/>
      <c r="D1524" s="231" t="s">
        <v>221</v>
      </c>
      <c r="E1524" s="242" t="s">
        <v>32</v>
      </c>
      <c r="F1524" s="243" t="s">
        <v>1528</v>
      </c>
      <c r="G1524" s="241"/>
      <c r="H1524" s="244">
        <v>81.795000000000002</v>
      </c>
      <c r="I1524" s="245"/>
      <c r="J1524" s="241"/>
      <c r="K1524" s="241"/>
      <c r="L1524" s="246"/>
      <c r="M1524" s="247"/>
      <c r="N1524" s="248"/>
      <c r="O1524" s="248"/>
      <c r="P1524" s="248"/>
      <c r="Q1524" s="248"/>
      <c r="R1524" s="248"/>
      <c r="S1524" s="248"/>
      <c r="T1524" s="249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0" t="s">
        <v>221</v>
      </c>
      <c r="AU1524" s="250" t="s">
        <v>96</v>
      </c>
      <c r="AV1524" s="14" t="s">
        <v>88</v>
      </c>
      <c r="AW1524" s="14" t="s">
        <v>39</v>
      </c>
      <c r="AX1524" s="14" t="s">
        <v>78</v>
      </c>
      <c r="AY1524" s="250" t="s">
        <v>210</v>
      </c>
    </row>
    <row r="1525" s="14" customFormat="1">
      <c r="A1525" s="14"/>
      <c r="B1525" s="240"/>
      <c r="C1525" s="241"/>
      <c r="D1525" s="231" t="s">
        <v>221</v>
      </c>
      <c r="E1525" s="242" t="s">
        <v>32</v>
      </c>
      <c r="F1525" s="243" t="s">
        <v>1529</v>
      </c>
      <c r="G1525" s="241"/>
      <c r="H1525" s="244">
        <v>27.503</v>
      </c>
      <c r="I1525" s="245"/>
      <c r="J1525" s="241"/>
      <c r="K1525" s="241"/>
      <c r="L1525" s="246"/>
      <c r="M1525" s="247"/>
      <c r="N1525" s="248"/>
      <c r="O1525" s="248"/>
      <c r="P1525" s="248"/>
      <c r="Q1525" s="248"/>
      <c r="R1525" s="248"/>
      <c r="S1525" s="248"/>
      <c r="T1525" s="249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0" t="s">
        <v>221</v>
      </c>
      <c r="AU1525" s="250" t="s">
        <v>96</v>
      </c>
      <c r="AV1525" s="14" t="s">
        <v>88</v>
      </c>
      <c r="AW1525" s="14" t="s">
        <v>39</v>
      </c>
      <c r="AX1525" s="14" t="s">
        <v>78</v>
      </c>
      <c r="AY1525" s="250" t="s">
        <v>210</v>
      </c>
    </row>
    <row r="1526" s="13" customFormat="1">
      <c r="A1526" s="13"/>
      <c r="B1526" s="229"/>
      <c r="C1526" s="230"/>
      <c r="D1526" s="231" t="s">
        <v>221</v>
      </c>
      <c r="E1526" s="232" t="s">
        <v>32</v>
      </c>
      <c r="F1526" s="233" t="s">
        <v>1047</v>
      </c>
      <c r="G1526" s="230"/>
      <c r="H1526" s="232" t="s">
        <v>32</v>
      </c>
      <c r="I1526" s="234"/>
      <c r="J1526" s="230"/>
      <c r="K1526" s="230"/>
      <c r="L1526" s="235"/>
      <c r="M1526" s="236"/>
      <c r="N1526" s="237"/>
      <c r="O1526" s="237"/>
      <c r="P1526" s="237"/>
      <c r="Q1526" s="237"/>
      <c r="R1526" s="237"/>
      <c r="S1526" s="237"/>
      <c r="T1526" s="238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9" t="s">
        <v>221</v>
      </c>
      <c r="AU1526" s="239" t="s">
        <v>96</v>
      </c>
      <c r="AV1526" s="13" t="s">
        <v>86</v>
      </c>
      <c r="AW1526" s="13" t="s">
        <v>39</v>
      </c>
      <c r="AX1526" s="13" t="s">
        <v>78</v>
      </c>
      <c r="AY1526" s="239" t="s">
        <v>210</v>
      </c>
    </row>
    <row r="1527" s="14" customFormat="1">
      <c r="A1527" s="14"/>
      <c r="B1527" s="240"/>
      <c r="C1527" s="241"/>
      <c r="D1527" s="231" t="s">
        <v>221</v>
      </c>
      <c r="E1527" s="242" t="s">
        <v>32</v>
      </c>
      <c r="F1527" s="243" t="s">
        <v>1530</v>
      </c>
      <c r="G1527" s="241"/>
      <c r="H1527" s="244">
        <v>77.135000000000005</v>
      </c>
      <c r="I1527" s="245"/>
      <c r="J1527" s="241"/>
      <c r="K1527" s="241"/>
      <c r="L1527" s="246"/>
      <c r="M1527" s="247"/>
      <c r="N1527" s="248"/>
      <c r="O1527" s="248"/>
      <c r="P1527" s="248"/>
      <c r="Q1527" s="248"/>
      <c r="R1527" s="248"/>
      <c r="S1527" s="248"/>
      <c r="T1527" s="249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0" t="s">
        <v>221</v>
      </c>
      <c r="AU1527" s="250" t="s">
        <v>96</v>
      </c>
      <c r="AV1527" s="14" t="s">
        <v>88</v>
      </c>
      <c r="AW1527" s="14" t="s">
        <v>39</v>
      </c>
      <c r="AX1527" s="14" t="s">
        <v>78</v>
      </c>
      <c r="AY1527" s="250" t="s">
        <v>210</v>
      </c>
    </row>
    <row r="1528" s="14" customFormat="1">
      <c r="A1528" s="14"/>
      <c r="B1528" s="240"/>
      <c r="C1528" s="241"/>
      <c r="D1528" s="231" t="s">
        <v>221</v>
      </c>
      <c r="E1528" s="242" t="s">
        <v>32</v>
      </c>
      <c r="F1528" s="243" t="s">
        <v>1531</v>
      </c>
      <c r="G1528" s="241"/>
      <c r="H1528" s="244">
        <v>39.984999999999999</v>
      </c>
      <c r="I1528" s="245"/>
      <c r="J1528" s="241"/>
      <c r="K1528" s="241"/>
      <c r="L1528" s="246"/>
      <c r="M1528" s="247"/>
      <c r="N1528" s="248"/>
      <c r="O1528" s="248"/>
      <c r="P1528" s="248"/>
      <c r="Q1528" s="248"/>
      <c r="R1528" s="248"/>
      <c r="S1528" s="248"/>
      <c r="T1528" s="249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0" t="s">
        <v>221</v>
      </c>
      <c r="AU1528" s="250" t="s">
        <v>96</v>
      </c>
      <c r="AV1528" s="14" t="s">
        <v>88</v>
      </c>
      <c r="AW1528" s="14" t="s">
        <v>39</v>
      </c>
      <c r="AX1528" s="14" t="s">
        <v>78</v>
      </c>
      <c r="AY1528" s="250" t="s">
        <v>210</v>
      </c>
    </row>
    <row r="1529" s="14" customFormat="1">
      <c r="A1529" s="14"/>
      <c r="B1529" s="240"/>
      <c r="C1529" s="241"/>
      <c r="D1529" s="231" t="s">
        <v>221</v>
      </c>
      <c r="E1529" s="242" t="s">
        <v>32</v>
      </c>
      <c r="F1529" s="243" t="s">
        <v>1532</v>
      </c>
      <c r="G1529" s="241"/>
      <c r="H1529" s="244">
        <v>31.088999999999999</v>
      </c>
      <c r="I1529" s="245"/>
      <c r="J1529" s="241"/>
      <c r="K1529" s="241"/>
      <c r="L1529" s="246"/>
      <c r="M1529" s="247"/>
      <c r="N1529" s="248"/>
      <c r="O1529" s="248"/>
      <c r="P1529" s="248"/>
      <c r="Q1529" s="248"/>
      <c r="R1529" s="248"/>
      <c r="S1529" s="248"/>
      <c r="T1529" s="249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0" t="s">
        <v>221</v>
      </c>
      <c r="AU1529" s="250" t="s">
        <v>96</v>
      </c>
      <c r="AV1529" s="14" t="s">
        <v>88</v>
      </c>
      <c r="AW1529" s="14" t="s">
        <v>39</v>
      </c>
      <c r="AX1529" s="14" t="s">
        <v>78</v>
      </c>
      <c r="AY1529" s="250" t="s">
        <v>210</v>
      </c>
    </row>
    <row r="1530" s="13" customFormat="1">
      <c r="A1530" s="13"/>
      <c r="B1530" s="229"/>
      <c r="C1530" s="230"/>
      <c r="D1530" s="231" t="s">
        <v>221</v>
      </c>
      <c r="E1530" s="232" t="s">
        <v>32</v>
      </c>
      <c r="F1530" s="233" t="s">
        <v>1052</v>
      </c>
      <c r="G1530" s="230"/>
      <c r="H1530" s="232" t="s">
        <v>32</v>
      </c>
      <c r="I1530" s="234"/>
      <c r="J1530" s="230"/>
      <c r="K1530" s="230"/>
      <c r="L1530" s="235"/>
      <c r="M1530" s="236"/>
      <c r="N1530" s="237"/>
      <c r="O1530" s="237"/>
      <c r="P1530" s="237"/>
      <c r="Q1530" s="237"/>
      <c r="R1530" s="237"/>
      <c r="S1530" s="237"/>
      <c r="T1530" s="238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9" t="s">
        <v>221</v>
      </c>
      <c r="AU1530" s="239" t="s">
        <v>96</v>
      </c>
      <c r="AV1530" s="13" t="s">
        <v>86</v>
      </c>
      <c r="AW1530" s="13" t="s">
        <v>39</v>
      </c>
      <c r="AX1530" s="13" t="s">
        <v>78</v>
      </c>
      <c r="AY1530" s="239" t="s">
        <v>210</v>
      </c>
    </row>
    <row r="1531" s="14" customFormat="1">
      <c r="A1531" s="14"/>
      <c r="B1531" s="240"/>
      <c r="C1531" s="241"/>
      <c r="D1531" s="231" t="s">
        <v>221</v>
      </c>
      <c r="E1531" s="242" t="s">
        <v>32</v>
      </c>
      <c r="F1531" s="243" t="s">
        <v>1533</v>
      </c>
      <c r="G1531" s="241"/>
      <c r="H1531" s="244">
        <v>67.649000000000001</v>
      </c>
      <c r="I1531" s="245"/>
      <c r="J1531" s="241"/>
      <c r="K1531" s="241"/>
      <c r="L1531" s="246"/>
      <c r="M1531" s="247"/>
      <c r="N1531" s="248"/>
      <c r="O1531" s="248"/>
      <c r="P1531" s="248"/>
      <c r="Q1531" s="248"/>
      <c r="R1531" s="248"/>
      <c r="S1531" s="248"/>
      <c r="T1531" s="249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0" t="s">
        <v>221</v>
      </c>
      <c r="AU1531" s="250" t="s">
        <v>96</v>
      </c>
      <c r="AV1531" s="14" t="s">
        <v>88</v>
      </c>
      <c r="AW1531" s="14" t="s">
        <v>39</v>
      </c>
      <c r="AX1531" s="14" t="s">
        <v>78</v>
      </c>
      <c r="AY1531" s="250" t="s">
        <v>210</v>
      </c>
    </row>
    <row r="1532" s="14" customFormat="1">
      <c r="A1532" s="14"/>
      <c r="B1532" s="240"/>
      <c r="C1532" s="241"/>
      <c r="D1532" s="231" t="s">
        <v>221</v>
      </c>
      <c r="E1532" s="242" t="s">
        <v>32</v>
      </c>
      <c r="F1532" s="243" t="s">
        <v>1534</v>
      </c>
      <c r="G1532" s="241"/>
      <c r="H1532" s="244">
        <v>73.248999999999995</v>
      </c>
      <c r="I1532" s="245"/>
      <c r="J1532" s="241"/>
      <c r="K1532" s="241"/>
      <c r="L1532" s="246"/>
      <c r="M1532" s="247"/>
      <c r="N1532" s="248"/>
      <c r="O1532" s="248"/>
      <c r="P1532" s="248"/>
      <c r="Q1532" s="248"/>
      <c r="R1532" s="248"/>
      <c r="S1532" s="248"/>
      <c r="T1532" s="249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0" t="s">
        <v>221</v>
      </c>
      <c r="AU1532" s="250" t="s">
        <v>96</v>
      </c>
      <c r="AV1532" s="14" t="s">
        <v>88</v>
      </c>
      <c r="AW1532" s="14" t="s">
        <v>39</v>
      </c>
      <c r="AX1532" s="14" t="s">
        <v>78</v>
      </c>
      <c r="AY1532" s="250" t="s">
        <v>210</v>
      </c>
    </row>
    <row r="1533" s="14" customFormat="1">
      <c r="A1533" s="14"/>
      <c r="B1533" s="240"/>
      <c r="C1533" s="241"/>
      <c r="D1533" s="231" t="s">
        <v>221</v>
      </c>
      <c r="E1533" s="242" t="s">
        <v>32</v>
      </c>
      <c r="F1533" s="243" t="s">
        <v>1535</v>
      </c>
      <c r="G1533" s="241"/>
      <c r="H1533" s="244">
        <v>13.4</v>
      </c>
      <c r="I1533" s="245"/>
      <c r="J1533" s="241"/>
      <c r="K1533" s="241"/>
      <c r="L1533" s="246"/>
      <c r="M1533" s="247"/>
      <c r="N1533" s="248"/>
      <c r="O1533" s="248"/>
      <c r="P1533" s="248"/>
      <c r="Q1533" s="248"/>
      <c r="R1533" s="248"/>
      <c r="S1533" s="248"/>
      <c r="T1533" s="249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0" t="s">
        <v>221</v>
      </c>
      <c r="AU1533" s="250" t="s">
        <v>96</v>
      </c>
      <c r="AV1533" s="14" t="s">
        <v>88</v>
      </c>
      <c r="AW1533" s="14" t="s">
        <v>39</v>
      </c>
      <c r="AX1533" s="14" t="s">
        <v>78</v>
      </c>
      <c r="AY1533" s="250" t="s">
        <v>210</v>
      </c>
    </row>
    <row r="1534" s="16" customFormat="1">
      <c r="A1534" s="16"/>
      <c r="B1534" s="262"/>
      <c r="C1534" s="263"/>
      <c r="D1534" s="231" t="s">
        <v>221</v>
      </c>
      <c r="E1534" s="264" t="s">
        <v>32</v>
      </c>
      <c r="F1534" s="265" t="s">
        <v>247</v>
      </c>
      <c r="G1534" s="263"/>
      <c r="H1534" s="266">
        <v>532.94499999999994</v>
      </c>
      <c r="I1534" s="267"/>
      <c r="J1534" s="263"/>
      <c r="K1534" s="263"/>
      <c r="L1534" s="268"/>
      <c r="M1534" s="269"/>
      <c r="N1534" s="270"/>
      <c r="O1534" s="270"/>
      <c r="P1534" s="270"/>
      <c r="Q1534" s="270"/>
      <c r="R1534" s="270"/>
      <c r="S1534" s="270"/>
      <c r="T1534" s="271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2" t="s">
        <v>221</v>
      </c>
      <c r="AU1534" s="272" t="s">
        <v>96</v>
      </c>
      <c r="AV1534" s="16" t="s">
        <v>93</v>
      </c>
      <c r="AW1534" s="16" t="s">
        <v>39</v>
      </c>
      <c r="AX1534" s="16" t="s">
        <v>78</v>
      </c>
      <c r="AY1534" s="272" t="s">
        <v>210</v>
      </c>
    </row>
    <row r="1535" s="13" customFormat="1">
      <c r="A1535" s="13"/>
      <c r="B1535" s="229"/>
      <c r="C1535" s="230"/>
      <c r="D1535" s="231" t="s">
        <v>221</v>
      </c>
      <c r="E1535" s="232" t="s">
        <v>32</v>
      </c>
      <c r="F1535" s="233" t="s">
        <v>1536</v>
      </c>
      <c r="G1535" s="230"/>
      <c r="H1535" s="232" t="s">
        <v>32</v>
      </c>
      <c r="I1535" s="234"/>
      <c r="J1535" s="230"/>
      <c r="K1535" s="230"/>
      <c r="L1535" s="235"/>
      <c r="M1535" s="236"/>
      <c r="N1535" s="237"/>
      <c r="O1535" s="237"/>
      <c r="P1535" s="237"/>
      <c r="Q1535" s="237"/>
      <c r="R1535" s="237"/>
      <c r="S1535" s="237"/>
      <c r="T1535" s="238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9" t="s">
        <v>221</v>
      </c>
      <c r="AU1535" s="239" t="s">
        <v>96</v>
      </c>
      <c r="AV1535" s="13" t="s">
        <v>86</v>
      </c>
      <c r="AW1535" s="13" t="s">
        <v>39</v>
      </c>
      <c r="AX1535" s="13" t="s">
        <v>78</v>
      </c>
      <c r="AY1535" s="239" t="s">
        <v>210</v>
      </c>
    </row>
    <row r="1536" s="14" customFormat="1">
      <c r="A1536" s="14"/>
      <c r="B1536" s="240"/>
      <c r="C1536" s="241"/>
      <c r="D1536" s="231" t="s">
        <v>221</v>
      </c>
      <c r="E1536" s="242" t="s">
        <v>32</v>
      </c>
      <c r="F1536" s="243" t="s">
        <v>1537</v>
      </c>
      <c r="G1536" s="241"/>
      <c r="H1536" s="244">
        <v>22.452999999999999</v>
      </c>
      <c r="I1536" s="245"/>
      <c r="J1536" s="241"/>
      <c r="K1536" s="241"/>
      <c r="L1536" s="246"/>
      <c r="M1536" s="247"/>
      <c r="N1536" s="248"/>
      <c r="O1536" s="248"/>
      <c r="P1536" s="248"/>
      <c r="Q1536" s="248"/>
      <c r="R1536" s="248"/>
      <c r="S1536" s="248"/>
      <c r="T1536" s="249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0" t="s">
        <v>221</v>
      </c>
      <c r="AU1536" s="250" t="s">
        <v>96</v>
      </c>
      <c r="AV1536" s="14" t="s">
        <v>88</v>
      </c>
      <c r="AW1536" s="14" t="s">
        <v>39</v>
      </c>
      <c r="AX1536" s="14" t="s">
        <v>78</v>
      </c>
      <c r="AY1536" s="250" t="s">
        <v>210</v>
      </c>
    </row>
    <row r="1537" s="14" customFormat="1">
      <c r="A1537" s="14"/>
      <c r="B1537" s="240"/>
      <c r="C1537" s="241"/>
      <c r="D1537" s="231" t="s">
        <v>221</v>
      </c>
      <c r="E1537" s="242" t="s">
        <v>32</v>
      </c>
      <c r="F1537" s="243" t="s">
        <v>1538</v>
      </c>
      <c r="G1537" s="241"/>
      <c r="H1537" s="244">
        <v>23.568999999999999</v>
      </c>
      <c r="I1537" s="245"/>
      <c r="J1537" s="241"/>
      <c r="K1537" s="241"/>
      <c r="L1537" s="246"/>
      <c r="M1537" s="247"/>
      <c r="N1537" s="248"/>
      <c r="O1537" s="248"/>
      <c r="P1537" s="248"/>
      <c r="Q1537" s="248"/>
      <c r="R1537" s="248"/>
      <c r="S1537" s="248"/>
      <c r="T1537" s="249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0" t="s">
        <v>221</v>
      </c>
      <c r="AU1537" s="250" t="s">
        <v>96</v>
      </c>
      <c r="AV1537" s="14" t="s">
        <v>88</v>
      </c>
      <c r="AW1537" s="14" t="s">
        <v>39</v>
      </c>
      <c r="AX1537" s="14" t="s">
        <v>78</v>
      </c>
      <c r="AY1537" s="250" t="s">
        <v>210</v>
      </c>
    </row>
    <row r="1538" s="14" customFormat="1">
      <c r="A1538" s="14"/>
      <c r="B1538" s="240"/>
      <c r="C1538" s="241"/>
      <c r="D1538" s="231" t="s">
        <v>221</v>
      </c>
      <c r="E1538" s="242" t="s">
        <v>32</v>
      </c>
      <c r="F1538" s="243" t="s">
        <v>1539</v>
      </c>
      <c r="G1538" s="241"/>
      <c r="H1538" s="244">
        <v>12.74</v>
      </c>
      <c r="I1538" s="245"/>
      <c r="J1538" s="241"/>
      <c r="K1538" s="241"/>
      <c r="L1538" s="246"/>
      <c r="M1538" s="247"/>
      <c r="N1538" s="248"/>
      <c r="O1538" s="248"/>
      <c r="P1538" s="248"/>
      <c r="Q1538" s="248"/>
      <c r="R1538" s="248"/>
      <c r="S1538" s="248"/>
      <c r="T1538" s="249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0" t="s">
        <v>221</v>
      </c>
      <c r="AU1538" s="250" t="s">
        <v>96</v>
      </c>
      <c r="AV1538" s="14" t="s">
        <v>88</v>
      </c>
      <c r="AW1538" s="14" t="s">
        <v>39</v>
      </c>
      <c r="AX1538" s="14" t="s">
        <v>78</v>
      </c>
      <c r="AY1538" s="250" t="s">
        <v>210</v>
      </c>
    </row>
    <row r="1539" s="16" customFormat="1">
      <c r="A1539" s="16"/>
      <c r="B1539" s="262"/>
      <c r="C1539" s="263"/>
      <c r="D1539" s="231" t="s">
        <v>221</v>
      </c>
      <c r="E1539" s="264" t="s">
        <v>32</v>
      </c>
      <c r="F1539" s="265" t="s">
        <v>247</v>
      </c>
      <c r="G1539" s="263"/>
      <c r="H1539" s="266">
        <v>58.762</v>
      </c>
      <c r="I1539" s="267"/>
      <c r="J1539" s="263"/>
      <c r="K1539" s="263"/>
      <c r="L1539" s="268"/>
      <c r="M1539" s="269"/>
      <c r="N1539" s="270"/>
      <c r="O1539" s="270"/>
      <c r="P1539" s="270"/>
      <c r="Q1539" s="270"/>
      <c r="R1539" s="270"/>
      <c r="S1539" s="270"/>
      <c r="T1539" s="271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2" t="s">
        <v>221</v>
      </c>
      <c r="AU1539" s="272" t="s">
        <v>96</v>
      </c>
      <c r="AV1539" s="16" t="s">
        <v>93</v>
      </c>
      <c r="AW1539" s="16" t="s">
        <v>39</v>
      </c>
      <c r="AX1539" s="16" t="s">
        <v>78</v>
      </c>
      <c r="AY1539" s="272" t="s">
        <v>210</v>
      </c>
    </row>
    <row r="1540" s="15" customFormat="1">
      <c r="A1540" s="15"/>
      <c r="B1540" s="251"/>
      <c r="C1540" s="252"/>
      <c r="D1540" s="231" t="s">
        <v>221</v>
      </c>
      <c r="E1540" s="253" t="s">
        <v>32</v>
      </c>
      <c r="F1540" s="254" t="s">
        <v>224</v>
      </c>
      <c r="G1540" s="252"/>
      <c r="H1540" s="255">
        <v>591.70699999999988</v>
      </c>
      <c r="I1540" s="256"/>
      <c r="J1540" s="252"/>
      <c r="K1540" s="252"/>
      <c r="L1540" s="257"/>
      <c r="M1540" s="258"/>
      <c r="N1540" s="259"/>
      <c r="O1540" s="259"/>
      <c r="P1540" s="259"/>
      <c r="Q1540" s="259"/>
      <c r="R1540" s="259"/>
      <c r="S1540" s="259"/>
      <c r="T1540" s="260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1" t="s">
        <v>221</v>
      </c>
      <c r="AU1540" s="261" t="s">
        <v>96</v>
      </c>
      <c r="AV1540" s="15" t="s">
        <v>96</v>
      </c>
      <c r="AW1540" s="15" t="s">
        <v>39</v>
      </c>
      <c r="AX1540" s="15" t="s">
        <v>86</v>
      </c>
      <c r="AY1540" s="261" t="s">
        <v>210</v>
      </c>
    </row>
    <row r="1541" s="2" customFormat="1" ht="24.15" customHeight="1">
      <c r="A1541" s="42"/>
      <c r="B1541" s="43"/>
      <c r="C1541" s="211" t="s">
        <v>1540</v>
      </c>
      <c r="D1541" s="211" t="s">
        <v>213</v>
      </c>
      <c r="E1541" s="212" t="s">
        <v>1541</v>
      </c>
      <c r="F1541" s="213" t="s">
        <v>1542</v>
      </c>
      <c r="G1541" s="214" t="s">
        <v>112</v>
      </c>
      <c r="H1541" s="215">
        <v>35502.419999999998</v>
      </c>
      <c r="I1541" s="216"/>
      <c r="J1541" s="217">
        <f>ROUND(I1541*H1541,2)</f>
        <v>0</v>
      </c>
      <c r="K1541" s="213" t="s">
        <v>217</v>
      </c>
      <c r="L1541" s="48"/>
      <c r="M1541" s="218" t="s">
        <v>32</v>
      </c>
      <c r="N1541" s="219" t="s">
        <v>49</v>
      </c>
      <c r="O1541" s="88"/>
      <c r="P1541" s="220">
        <f>O1541*H1541</f>
        <v>0</v>
      </c>
      <c r="Q1541" s="220">
        <v>0</v>
      </c>
      <c r="R1541" s="220">
        <f>Q1541*H1541</f>
        <v>0</v>
      </c>
      <c r="S1541" s="220">
        <v>0</v>
      </c>
      <c r="T1541" s="221">
        <f>S1541*H1541</f>
        <v>0</v>
      </c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R1541" s="222" t="s">
        <v>96</v>
      </c>
      <c r="AT1541" s="222" t="s">
        <v>213</v>
      </c>
      <c r="AU1541" s="222" t="s">
        <v>96</v>
      </c>
      <c r="AY1541" s="20" t="s">
        <v>210</v>
      </c>
      <c r="BE1541" s="223">
        <f>IF(N1541="základní",J1541,0)</f>
        <v>0</v>
      </c>
      <c r="BF1541" s="223">
        <f>IF(N1541="snížená",J1541,0)</f>
        <v>0</v>
      </c>
      <c r="BG1541" s="223">
        <f>IF(N1541="zákl. přenesená",J1541,0)</f>
        <v>0</v>
      </c>
      <c r="BH1541" s="223">
        <f>IF(N1541="sníž. přenesená",J1541,0)</f>
        <v>0</v>
      </c>
      <c r="BI1541" s="223">
        <f>IF(N1541="nulová",J1541,0)</f>
        <v>0</v>
      </c>
      <c r="BJ1541" s="20" t="s">
        <v>86</v>
      </c>
      <c r="BK1541" s="223">
        <f>ROUND(I1541*H1541,2)</f>
        <v>0</v>
      </c>
      <c r="BL1541" s="20" t="s">
        <v>96</v>
      </c>
      <c r="BM1541" s="222" t="s">
        <v>1543</v>
      </c>
    </row>
    <row r="1542" s="2" customFormat="1">
      <c r="A1542" s="42"/>
      <c r="B1542" s="43"/>
      <c r="C1542" s="44"/>
      <c r="D1542" s="224" t="s">
        <v>219</v>
      </c>
      <c r="E1542" s="44"/>
      <c r="F1542" s="225" t="s">
        <v>1544</v>
      </c>
      <c r="G1542" s="44"/>
      <c r="H1542" s="44"/>
      <c r="I1542" s="226"/>
      <c r="J1542" s="44"/>
      <c r="K1542" s="44"/>
      <c r="L1542" s="48"/>
      <c r="M1542" s="227"/>
      <c r="N1542" s="228"/>
      <c r="O1542" s="88"/>
      <c r="P1542" s="88"/>
      <c r="Q1542" s="88"/>
      <c r="R1542" s="88"/>
      <c r="S1542" s="88"/>
      <c r="T1542" s="89"/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T1542" s="20" t="s">
        <v>219</v>
      </c>
      <c r="AU1542" s="20" t="s">
        <v>96</v>
      </c>
    </row>
    <row r="1543" s="14" customFormat="1">
      <c r="A1543" s="14"/>
      <c r="B1543" s="240"/>
      <c r="C1543" s="241"/>
      <c r="D1543" s="231" t="s">
        <v>221</v>
      </c>
      <c r="E1543" s="242" t="s">
        <v>32</v>
      </c>
      <c r="F1543" s="243" t="s">
        <v>1545</v>
      </c>
      <c r="G1543" s="241"/>
      <c r="H1543" s="244">
        <v>35502.419999999998</v>
      </c>
      <c r="I1543" s="245"/>
      <c r="J1543" s="241"/>
      <c r="K1543" s="241"/>
      <c r="L1543" s="246"/>
      <c r="M1543" s="247"/>
      <c r="N1543" s="248"/>
      <c r="O1543" s="248"/>
      <c r="P1543" s="248"/>
      <c r="Q1543" s="248"/>
      <c r="R1543" s="248"/>
      <c r="S1543" s="248"/>
      <c r="T1543" s="249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0" t="s">
        <v>221</v>
      </c>
      <c r="AU1543" s="250" t="s">
        <v>96</v>
      </c>
      <c r="AV1543" s="14" t="s">
        <v>88</v>
      </c>
      <c r="AW1543" s="14" t="s">
        <v>39</v>
      </c>
      <c r="AX1543" s="14" t="s">
        <v>78</v>
      </c>
      <c r="AY1543" s="250" t="s">
        <v>210</v>
      </c>
    </row>
    <row r="1544" s="15" customFormat="1">
      <c r="A1544" s="15"/>
      <c r="B1544" s="251"/>
      <c r="C1544" s="252"/>
      <c r="D1544" s="231" t="s">
        <v>221</v>
      </c>
      <c r="E1544" s="253" t="s">
        <v>32</v>
      </c>
      <c r="F1544" s="254" t="s">
        <v>224</v>
      </c>
      <c r="G1544" s="252"/>
      <c r="H1544" s="255">
        <v>35502.419999999998</v>
      </c>
      <c r="I1544" s="256"/>
      <c r="J1544" s="252"/>
      <c r="K1544" s="252"/>
      <c r="L1544" s="257"/>
      <c r="M1544" s="258"/>
      <c r="N1544" s="259"/>
      <c r="O1544" s="259"/>
      <c r="P1544" s="259"/>
      <c r="Q1544" s="259"/>
      <c r="R1544" s="259"/>
      <c r="S1544" s="259"/>
      <c r="T1544" s="260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1" t="s">
        <v>221</v>
      </c>
      <c r="AU1544" s="261" t="s">
        <v>96</v>
      </c>
      <c r="AV1544" s="15" t="s">
        <v>96</v>
      </c>
      <c r="AW1544" s="15" t="s">
        <v>39</v>
      </c>
      <c r="AX1544" s="15" t="s">
        <v>86</v>
      </c>
      <c r="AY1544" s="261" t="s">
        <v>210</v>
      </c>
    </row>
    <row r="1545" s="2" customFormat="1" ht="24.15" customHeight="1">
      <c r="A1545" s="42"/>
      <c r="B1545" s="43"/>
      <c r="C1545" s="211" t="s">
        <v>1546</v>
      </c>
      <c r="D1545" s="211" t="s">
        <v>213</v>
      </c>
      <c r="E1545" s="212" t="s">
        <v>1547</v>
      </c>
      <c r="F1545" s="213" t="s">
        <v>1548</v>
      </c>
      <c r="G1545" s="214" t="s">
        <v>112</v>
      </c>
      <c r="H1545" s="215">
        <v>591.70699999999999</v>
      </c>
      <c r="I1545" s="216"/>
      <c r="J1545" s="217">
        <f>ROUND(I1545*H1545,2)</f>
        <v>0</v>
      </c>
      <c r="K1545" s="213" t="s">
        <v>217</v>
      </c>
      <c r="L1545" s="48"/>
      <c r="M1545" s="218" t="s">
        <v>32</v>
      </c>
      <c r="N1545" s="219" t="s">
        <v>49</v>
      </c>
      <c r="O1545" s="88"/>
      <c r="P1545" s="220">
        <f>O1545*H1545</f>
        <v>0</v>
      </c>
      <c r="Q1545" s="220">
        <v>0</v>
      </c>
      <c r="R1545" s="220">
        <f>Q1545*H1545</f>
        <v>0</v>
      </c>
      <c r="S1545" s="220">
        <v>0</v>
      </c>
      <c r="T1545" s="221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22" t="s">
        <v>96</v>
      </c>
      <c r="AT1545" s="222" t="s">
        <v>213</v>
      </c>
      <c r="AU1545" s="222" t="s">
        <v>96</v>
      </c>
      <c r="AY1545" s="20" t="s">
        <v>210</v>
      </c>
      <c r="BE1545" s="223">
        <f>IF(N1545="základní",J1545,0)</f>
        <v>0</v>
      </c>
      <c r="BF1545" s="223">
        <f>IF(N1545="snížená",J1545,0)</f>
        <v>0</v>
      </c>
      <c r="BG1545" s="223">
        <f>IF(N1545="zákl. přenesená",J1545,0)</f>
        <v>0</v>
      </c>
      <c r="BH1545" s="223">
        <f>IF(N1545="sníž. přenesená",J1545,0)</f>
        <v>0</v>
      </c>
      <c r="BI1545" s="223">
        <f>IF(N1545="nulová",J1545,0)</f>
        <v>0</v>
      </c>
      <c r="BJ1545" s="20" t="s">
        <v>86</v>
      </c>
      <c r="BK1545" s="223">
        <f>ROUND(I1545*H1545,2)</f>
        <v>0</v>
      </c>
      <c r="BL1545" s="20" t="s">
        <v>96</v>
      </c>
      <c r="BM1545" s="222" t="s">
        <v>1549</v>
      </c>
    </row>
    <row r="1546" s="2" customFormat="1">
      <c r="A1546" s="42"/>
      <c r="B1546" s="43"/>
      <c r="C1546" s="44"/>
      <c r="D1546" s="224" t="s">
        <v>219</v>
      </c>
      <c r="E1546" s="44"/>
      <c r="F1546" s="225" t="s">
        <v>1550</v>
      </c>
      <c r="G1546" s="44"/>
      <c r="H1546" s="44"/>
      <c r="I1546" s="226"/>
      <c r="J1546" s="44"/>
      <c r="K1546" s="44"/>
      <c r="L1546" s="48"/>
      <c r="M1546" s="227"/>
      <c r="N1546" s="228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219</v>
      </c>
      <c r="AU1546" s="20" t="s">
        <v>96</v>
      </c>
    </row>
    <row r="1547" s="2" customFormat="1" ht="24.15" customHeight="1">
      <c r="A1547" s="42"/>
      <c r="B1547" s="43"/>
      <c r="C1547" s="211" t="s">
        <v>1551</v>
      </c>
      <c r="D1547" s="211" t="s">
        <v>213</v>
      </c>
      <c r="E1547" s="212" t="s">
        <v>1552</v>
      </c>
      <c r="F1547" s="213" t="s">
        <v>1553</v>
      </c>
      <c r="G1547" s="214" t="s">
        <v>112</v>
      </c>
      <c r="H1547" s="215">
        <v>44.984000000000002</v>
      </c>
      <c r="I1547" s="216"/>
      <c r="J1547" s="217">
        <f>ROUND(I1547*H1547,2)</f>
        <v>0</v>
      </c>
      <c r="K1547" s="213" t="s">
        <v>217</v>
      </c>
      <c r="L1547" s="48"/>
      <c r="M1547" s="218" t="s">
        <v>32</v>
      </c>
      <c r="N1547" s="219" t="s">
        <v>49</v>
      </c>
      <c r="O1547" s="88"/>
      <c r="P1547" s="220">
        <f>O1547*H1547</f>
        <v>0</v>
      </c>
      <c r="Q1547" s="220">
        <v>0</v>
      </c>
      <c r="R1547" s="220">
        <f>Q1547*H1547</f>
        <v>0</v>
      </c>
      <c r="S1547" s="220">
        <v>0</v>
      </c>
      <c r="T1547" s="221">
        <f>S1547*H1547</f>
        <v>0</v>
      </c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R1547" s="222" t="s">
        <v>96</v>
      </c>
      <c r="AT1547" s="222" t="s">
        <v>213</v>
      </c>
      <c r="AU1547" s="222" t="s">
        <v>96</v>
      </c>
      <c r="AY1547" s="20" t="s">
        <v>210</v>
      </c>
      <c r="BE1547" s="223">
        <f>IF(N1547="základní",J1547,0)</f>
        <v>0</v>
      </c>
      <c r="BF1547" s="223">
        <f>IF(N1547="snížená",J1547,0)</f>
        <v>0</v>
      </c>
      <c r="BG1547" s="223">
        <f>IF(N1547="zákl. přenesená",J1547,0)</f>
        <v>0</v>
      </c>
      <c r="BH1547" s="223">
        <f>IF(N1547="sníž. přenesená",J1547,0)</f>
        <v>0</v>
      </c>
      <c r="BI1547" s="223">
        <f>IF(N1547="nulová",J1547,0)</f>
        <v>0</v>
      </c>
      <c r="BJ1547" s="20" t="s">
        <v>86</v>
      </c>
      <c r="BK1547" s="223">
        <f>ROUND(I1547*H1547,2)</f>
        <v>0</v>
      </c>
      <c r="BL1547" s="20" t="s">
        <v>96</v>
      </c>
      <c r="BM1547" s="222" t="s">
        <v>1554</v>
      </c>
    </row>
    <row r="1548" s="2" customFormat="1">
      <c r="A1548" s="42"/>
      <c r="B1548" s="43"/>
      <c r="C1548" s="44"/>
      <c r="D1548" s="224" t="s">
        <v>219</v>
      </c>
      <c r="E1548" s="44"/>
      <c r="F1548" s="225" t="s">
        <v>1555</v>
      </c>
      <c r="G1548" s="44"/>
      <c r="H1548" s="44"/>
      <c r="I1548" s="226"/>
      <c r="J1548" s="44"/>
      <c r="K1548" s="44"/>
      <c r="L1548" s="48"/>
      <c r="M1548" s="227"/>
      <c r="N1548" s="228"/>
      <c r="O1548" s="88"/>
      <c r="P1548" s="88"/>
      <c r="Q1548" s="88"/>
      <c r="R1548" s="88"/>
      <c r="S1548" s="88"/>
      <c r="T1548" s="89"/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2"/>
      <c r="AE1548" s="42"/>
      <c r="AT1548" s="20" t="s">
        <v>219</v>
      </c>
      <c r="AU1548" s="20" t="s">
        <v>96</v>
      </c>
    </row>
    <row r="1549" s="2" customFormat="1" ht="24.15" customHeight="1">
      <c r="A1549" s="42"/>
      <c r="B1549" s="43"/>
      <c r="C1549" s="211" t="s">
        <v>1556</v>
      </c>
      <c r="D1549" s="211" t="s">
        <v>213</v>
      </c>
      <c r="E1549" s="212" t="s">
        <v>1557</v>
      </c>
      <c r="F1549" s="213" t="s">
        <v>1558</v>
      </c>
      <c r="G1549" s="214" t="s">
        <v>216</v>
      </c>
      <c r="H1549" s="215">
        <v>44.984000000000002</v>
      </c>
      <c r="I1549" s="216"/>
      <c r="J1549" s="217">
        <f>ROUND(I1549*H1549,2)</f>
        <v>0</v>
      </c>
      <c r="K1549" s="213" t="s">
        <v>217</v>
      </c>
      <c r="L1549" s="48"/>
      <c r="M1549" s="218" t="s">
        <v>32</v>
      </c>
      <c r="N1549" s="219" t="s">
        <v>49</v>
      </c>
      <c r="O1549" s="88"/>
      <c r="P1549" s="220">
        <f>O1549*H1549</f>
        <v>0</v>
      </c>
      <c r="Q1549" s="220">
        <v>0</v>
      </c>
      <c r="R1549" s="220">
        <f>Q1549*H1549</f>
        <v>0</v>
      </c>
      <c r="S1549" s="220">
        <v>0</v>
      </c>
      <c r="T1549" s="221">
        <f>S1549*H1549</f>
        <v>0</v>
      </c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  <c r="AR1549" s="222" t="s">
        <v>96</v>
      </c>
      <c r="AT1549" s="222" t="s">
        <v>213</v>
      </c>
      <c r="AU1549" s="222" t="s">
        <v>96</v>
      </c>
      <c r="AY1549" s="20" t="s">
        <v>210</v>
      </c>
      <c r="BE1549" s="223">
        <f>IF(N1549="základní",J1549,0)</f>
        <v>0</v>
      </c>
      <c r="BF1549" s="223">
        <f>IF(N1549="snížená",J1549,0)</f>
        <v>0</v>
      </c>
      <c r="BG1549" s="223">
        <f>IF(N1549="zákl. přenesená",J1549,0)</f>
        <v>0</v>
      </c>
      <c r="BH1549" s="223">
        <f>IF(N1549="sníž. přenesená",J1549,0)</f>
        <v>0</v>
      </c>
      <c r="BI1549" s="223">
        <f>IF(N1549="nulová",J1549,0)</f>
        <v>0</v>
      </c>
      <c r="BJ1549" s="20" t="s">
        <v>86</v>
      </c>
      <c r="BK1549" s="223">
        <f>ROUND(I1549*H1549,2)</f>
        <v>0</v>
      </c>
      <c r="BL1549" s="20" t="s">
        <v>96</v>
      </c>
      <c r="BM1549" s="222" t="s">
        <v>1559</v>
      </c>
    </row>
    <row r="1550" s="2" customFormat="1">
      <c r="A1550" s="42"/>
      <c r="B1550" s="43"/>
      <c r="C1550" s="44"/>
      <c r="D1550" s="224" t="s">
        <v>219</v>
      </c>
      <c r="E1550" s="44"/>
      <c r="F1550" s="225" t="s">
        <v>1560</v>
      </c>
      <c r="G1550" s="44"/>
      <c r="H1550" s="44"/>
      <c r="I1550" s="226"/>
      <c r="J1550" s="44"/>
      <c r="K1550" s="44"/>
      <c r="L1550" s="48"/>
      <c r="M1550" s="227"/>
      <c r="N1550" s="228"/>
      <c r="O1550" s="88"/>
      <c r="P1550" s="88"/>
      <c r="Q1550" s="88"/>
      <c r="R1550" s="88"/>
      <c r="S1550" s="88"/>
      <c r="T1550" s="89"/>
      <c r="U1550" s="42"/>
      <c r="V1550" s="42"/>
      <c r="W1550" s="42"/>
      <c r="X1550" s="42"/>
      <c r="Y1550" s="42"/>
      <c r="Z1550" s="42"/>
      <c r="AA1550" s="42"/>
      <c r="AB1550" s="42"/>
      <c r="AC1550" s="42"/>
      <c r="AD1550" s="42"/>
      <c r="AE1550" s="42"/>
      <c r="AT1550" s="20" t="s">
        <v>219</v>
      </c>
      <c r="AU1550" s="20" t="s">
        <v>96</v>
      </c>
    </row>
    <row r="1551" s="13" customFormat="1">
      <c r="A1551" s="13"/>
      <c r="B1551" s="229"/>
      <c r="C1551" s="230"/>
      <c r="D1551" s="231" t="s">
        <v>221</v>
      </c>
      <c r="E1551" s="232" t="s">
        <v>32</v>
      </c>
      <c r="F1551" s="233" t="s">
        <v>562</v>
      </c>
      <c r="G1551" s="230"/>
      <c r="H1551" s="232" t="s">
        <v>32</v>
      </c>
      <c r="I1551" s="234"/>
      <c r="J1551" s="230"/>
      <c r="K1551" s="230"/>
      <c r="L1551" s="235"/>
      <c r="M1551" s="236"/>
      <c r="N1551" s="237"/>
      <c r="O1551" s="237"/>
      <c r="P1551" s="237"/>
      <c r="Q1551" s="237"/>
      <c r="R1551" s="237"/>
      <c r="S1551" s="237"/>
      <c r="T1551" s="238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9" t="s">
        <v>221</v>
      </c>
      <c r="AU1551" s="239" t="s">
        <v>96</v>
      </c>
      <c r="AV1551" s="13" t="s">
        <v>86</v>
      </c>
      <c r="AW1551" s="13" t="s">
        <v>39</v>
      </c>
      <c r="AX1551" s="13" t="s">
        <v>78</v>
      </c>
      <c r="AY1551" s="239" t="s">
        <v>210</v>
      </c>
    </row>
    <row r="1552" s="13" customFormat="1">
      <c r="A1552" s="13"/>
      <c r="B1552" s="229"/>
      <c r="C1552" s="230"/>
      <c r="D1552" s="231" t="s">
        <v>221</v>
      </c>
      <c r="E1552" s="232" t="s">
        <v>32</v>
      </c>
      <c r="F1552" s="233" t="s">
        <v>1561</v>
      </c>
      <c r="G1552" s="230"/>
      <c r="H1552" s="232" t="s">
        <v>32</v>
      </c>
      <c r="I1552" s="234"/>
      <c r="J1552" s="230"/>
      <c r="K1552" s="230"/>
      <c r="L1552" s="235"/>
      <c r="M1552" s="236"/>
      <c r="N1552" s="237"/>
      <c r="O1552" s="237"/>
      <c r="P1552" s="237"/>
      <c r="Q1552" s="237"/>
      <c r="R1552" s="237"/>
      <c r="S1552" s="237"/>
      <c r="T1552" s="238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9" t="s">
        <v>221</v>
      </c>
      <c r="AU1552" s="239" t="s">
        <v>96</v>
      </c>
      <c r="AV1552" s="13" t="s">
        <v>86</v>
      </c>
      <c r="AW1552" s="13" t="s">
        <v>39</v>
      </c>
      <c r="AX1552" s="13" t="s">
        <v>78</v>
      </c>
      <c r="AY1552" s="239" t="s">
        <v>210</v>
      </c>
    </row>
    <row r="1553" s="13" customFormat="1">
      <c r="A1553" s="13"/>
      <c r="B1553" s="229"/>
      <c r="C1553" s="230"/>
      <c r="D1553" s="231" t="s">
        <v>221</v>
      </c>
      <c r="E1553" s="232" t="s">
        <v>32</v>
      </c>
      <c r="F1553" s="233" t="s">
        <v>1562</v>
      </c>
      <c r="G1553" s="230"/>
      <c r="H1553" s="232" t="s">
        <v>32</v>
      </c>
      <c r="I1553" s="234"/>
      <c r="J1553" s="230"/>
      <c r="K1553" s="230"/>
      <c r="L1553" s="235"/>
      <c r="M1553" s="236"/>
      <c r="N1553" s="237"/>
      <c r="O1553" s="237"/>
      <c r="P1553" s="237"/>
      <c r="Q1553" s="237"/>
      <c r="R1553" s="237"/>
      <c r="S1553" s="237"/>
      <c r="T1553" s="238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9" t="s">
        <v>221</v>
      </c>
      <c r="AU1553" s="239" t="s">
        <v>96</v>
      </c>
      <c r="AV1553" s="13" t="s">
        <v>86</v>
      </c>
      <c r="AW1553" s="13" t="s">
        <v>39</v>
      </c>
      <c r="AX1553" s="13" t="s">
        <v>78</v>
      </c>
      <c r="AY1553" s="239" t="s">
        <v>210</v>
      </c>
    </row>
    <row r="1554" s="13" customFormat="1">
      <c r="A1554" s="13"/>
      <c r="B1554" s="229"/>
      <c r="C1554" s="230"/>
      <c r="D1554" s="231" t="s">
        <v>221</v>
      </c>
      <c r="E1554" s="232" t="s">
        <v>32</v>
      </c>
      <c r="F1554" s="233" t="s">
        <v>1563</v>
      </c>
      <c r="G1554" s="230"/>
      <c r="H1554" s="232" t="s">
        <v>32</v>
      </c>
      <c r="I1554" s="234"/>
      <c r="J1554" s="230"/>
      <c r="K1554" s="230"/>
      <c r="L1554" s="235"/>
      <c r="M1554" s="236"/>
      <c r="N1554" s="237"/>
      <c r="O1554" s="237"/>
      <c r="P1554" s="237"/>
      <c r="Q1554" s="237"/>
      <c r="R1554" s="237"/>
      <c r="S1554" s="237"/>
      <c r="T1554" s="238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9" t="s">
        <v>221</v>
      </c>
      <c r="AU1554" s="239" t="s">
        <v>96</v>
      </c>
      <c r="AV1554" s="13" t="s">
        <v>86</v>
      </c>
      <c r="AW1554" s="13" t="s">
        <v>39</v>
      </c>
      <c r="AX1554" s="13" t="s">
        <v>78</v>
      </c>
      <c r="AY1554" s="239" t="s">
        <v>210</v>
      </c>
    </row>
    <row r="1555" s="14" customFormat="1">
      <c r="A1555" s="14"/>
      <c r="B1555" s="240"/>
      <c r="C1555" s="241"/>
      <c r="D1555" s="231" t="s">
        <v>221</v>
      </c>
      <c r="E1555" s="242" t="s">
        <v>32</v>
      </c>
      <c r="F1555" s="243" t="s">
        <v>1564</v>
      </c>
      <c r="G1555" s="241"/>
      <c r="H1555" s="244">
        <v>12.76</v>
      </c>
      <c r="I1555" s="245"/>
      <c r="J1555" s="241"/>
      <c r="K1555" s="241"/>
      <c r="L1555" s="246"/>
      <c r="M1555" s="247"/>
      <c r="N1555" s="248"/>
      <c r="O1555" s="248"/>
      <c r="P1555" s="248"/>
      <c r="Q1555" s="248"/>
      <c r="R1555" s="248"/>
      <c r="S1555" s="248"/>
      <c r="T1555" s="249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0" t="s">
        <v>221</v>
      </c>
      <c r="AU1555" s="250" t="s">
        <v>96</v>
      </c>
      <c r="AV1555" s="14" t="s">
        <v>88</v>
      </c>
      <c r="AW1555" s="14" t="s">
        <v>39</v>
      </c>
      <c r="AX1555" s="14" t="s">
        <v>78</v>
      </c>
      <c r="AY1555" s="250" t="s">
        <v>210</v>
      </c>
    </row>
    <row r="1556" s="13" customFormat="1">
      <c r="A1556" s="13"/>
      <c r="B1556" s="229"/>
      <c r="C1556" s="230"/>
      <c r="D1556" s="231" t="s">
        <v>221</v>
      </c>
      <c r="E1556" s="232" t="s">
        <v>32</v>
      </c>
      <c r="F1556" s="233" t="s">
        <v>1565</v>
      </c>
      <c r="G1556" s="230"/>
      <c r="H1556" s="232" t="s">
        <v>32</v>
      </c>
      <c r="I1556" s="234"/>
      <c r="J1556" s="230"/>
      <c r="K1556" s="230"/>
      <c r="L1556" s="235"/>
      <c r="M1556" s="236"/>
      <c r="N1556" s="237"/>
      <c r="O1556" s="237"/>
      <c r="P1556" s="237"/>
      <c r="Q1556" s="237"/>
      <c r="R1556" s="237"/>
      <c r="S1556" s="237"/>
      <c r="T1556" s="238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9" t="s">
        <v>221</v>
      </c>
      <c r="AU1556" s="239" t="s">
        <v>96</v>
      </c>
      <c r="AV1556" s="13" t="s">
        <v>86</v>
      </c>
      <c r="AW1556" s="13" t="s">
        <v>39</v>
      </c>
      <c r="AX1556" s="13" t="s">
        <v>78</v>
      </c>
      <c r="AY1556" s="239" t="s">
        <v>210</v>
      </c>
    </row>
    <row r="1557" s="14" customFormat="1">
      <c r="A1557" s="14"/>
      <c r="B1557" s="240"/>
      <c r="C1557" s="241"/>
      <c r="D1557" s="231" t="s">
        <v>221</v>
      </c>
      <c r="E1557" s="242" t="s">
        <v>32</v>
      </c>
      <c r="F1557" s="243" t="s">
        <v>1566</v>
      </c>
      <c r="G1557" s="241"/>
      <c r="H1557" s="244">
        <v>10.74</v>
      </c>
      <c r="I1557" s="245"/>
      <c r="J1557" s="241"/>
      <c r="K1557" s="241"/>
      <c r="L1557" s="246"/>
      <c r="M1557" s="247"/>
      <c r="N1557" s="248"/>
      <c r="O1557" s="248"/>
      <c r="P1557" s="248"/>
      <c r="Q1557" s="248"/>
      <c r="R1557" s="248"/>
      <c r="S1557" s="248"/>
      <c r="T1557" s="249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0" t="s">
        <v>221</v>
      </c>
      <c r="AU1557" s="250" t="s">
        <v>96</v>
      </c>
      <c r="AV1557" s="14" t="s">
        <v>88</v>
      </c>
      <c r="AW1557" s="14" t="s">
        <v>39</v>
      </c>
      <c r="AX1557" s="14" t="s">
        <v>78</v>
      </c>
      <c r="AY1557" s="250" t="s">
        <v>210</v>
      </c>
    </row>
    <row r="1558" s="14" customFormat="1">
      <c r="A1558" s="14"/>
      <c r="B1558" s="240"/>
      <c r="C1558" s="241"/>
      <c r="D1558" s="231" t="s">
        <v>221</v>
      </c>
      <c r="E1558" s="242" t="s">
        <v>32</v>
      </c>
      <c r="F1558" s="243" t="s">
        <v>1567</v>
      </c>
      <c r="G1558" s="241"/>
      <c r="H1558" s="244">
        <v>6.7199999999999998</v>
      </c>
      <c r="I1558" s="245"/>
      <c r="J1558" s="241"/>
      <c r="K1558" s="241"/>
      <c r="L1558" s="246"/>
      <c r="M1558" s="247"/>
      <c r="N1558" s="248"/>
      <c r="O1558" s="248"/>
      <c r="P1558" s="248"/>
      <c r="Q1558" s="248"/>
      <c r="R1558" s="248"/>
      <c r="S1558" s="248"/>
      <c r="T1558" s="249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0" t="s">
        <v>221</v>
      </c>
      <c r="AU1558" s="250" t="s">
        <v>96</v>
      </c>
      <c r="AV1558" s="14" t="s">
        <v>88</v>
      </c>
      <c r="AW1558" s="14" t="s">
        <v>39</v>
      </c>
      <c r="AX1558" s="14" t="s">
        <v>78</v>
      </c>
      <c r="AY1558" s="250" t="s">
        <v>210</v>
      </c>
    </row>
    <row r="1559" s="14" customFormat="1">
      <c r="A1559" s="14"/>
      <c r="B1559" s="240"/>
      <c r="C1559" s="241"/>
      <c r="D1559" s="231" t="s">
        <v>221</v>
      </c>
      <c r="E1559" s="242" t="s">
        <v>32</v>
      </c>
      <c r="F1559" s="243" t="s">
        <v>1568</v>
      </c>
      <c r="G1559" s="241"/>
      <c r="H1559" s="244">
        <v>7.2839999999999998</v>
      </c>
      <c r="I1559" s="245"/>
      <c r="J1559" s="241"/>
      <c r="K1559" s="241"/>
      <c r="L1559" s="246"/>
      <c r="M1559" s="247"/>
      <c r="N1559" s="248"/>
      <c r="O1559" s="248"/>
      <c r="P1559" s="248"/>
      <c r="Q1559" s="248"/>
      <c r="R1559" s="248"/>
      <c r="S1559" s="248"/>
      <c r="T1559" s="249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0" t="s">
        <v>221</v>
      </c>
      <c r="AU1559" s="250" t="s">
        <v>96</v>
      </c>
      <c r="AV1559" s="14" t="s">
        <v>88</v>
      </c>
      <c r="AW1559" s="14" t="s">
        <v>39</v>
      </c>
      <c r="AX1559" s="14" t="s">
        <v>78</v>
      </c>
      <c r="AY1559" s="250" t="s">
        <v>210</v>
      </c>
    </row>
    <row r="1560" s="14" customFormat="1">
      <c r="A1560" s="14"/>
      <c r="B1560" s="240"/>
      <c r="C1560" s="241"/>
      <c r="D1560" s="231" t="s">
        <v>221</v>
      </c>
      <c r="E1560" s="242" t="s">
        <v>32</v>
      </c>
      <c r="F1560" s="243" t="s">
        <v>1569</v>
      </c>
      <c r="G1560" s="241"/>
      <c r="H1560" s="244">
        <v>7.4800000000000004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0" t="s">
        <v>221</v>
      </c>
      <c r="AU1560" s="250" t="s">
        <v>96</v>
      </c>
      <c r="AV1560" s="14" t="s">
        <v>88</v>
      </c>
      <c r="AW1560" s="14" t="s">
        <v>39</v>
      </c>
      <c r="AX1560" s="14" t="s">
        <v>78</v>
      </c>
      <c r="AY1560" s="250" t="s">
        <v>210</v>
      </c>
    </row>
    <row r="1561" s="15" customFormat="1">
      <c r="A1561" s="15"/>
      <c r="B1561" s="251"/>
      <c r="C1561" s="252"/>
      <c r="D1561" s="231" t="s">
        <v>221</v>
      </c>
      <c r="E1561" s="253" t="s">
        <v>32</v>
      </c>
      <c r="F1561" s="254" t="s">
        <v>224</v>
      </c>
      <c r="G1561" s="252"/>
      <c r="H1561" s="255">
        <v>44.983999999999995</v>
      </c>
      <c r="I1561" s="256"/>
      <c r="J1561" s="252"/>
      <c r="K1561" s="252"/>
      <c r="L1561" s="257"/>
      <c r="M1561" s="258"/>
      <c r="N1561" s="259"/>
      <c r="O1561" s="259"/>
      <c r="P1561" s="259"/>
      <c r="Q1561" s="259"/>
      <c r="R1561" s="259"/>
      <c r="S1561" s="259"/>
      <c r="T1561" s="260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1" t="s">
        <v>221</v>
      </c>
      <c r="AU1561" s="261" t="s">
        <v>96</v>
      </c>
      <c r="AV1561" s="15" t="s">
        <v>96</v>
      </c>
      <c r="AW1561" s="15" t="s">
        <v>39</v>
      </c>
      <c r="AX1561" s="15" t="s">
        <v>86</v>
      </c>
      <c r="AY1561" s="261" t="s">
        <v>210</v>
      </c>
    </row>
    <row r="1562" s="2" customFormat="1" ht="24.15" customHeight="1">
      <c r="A1562" s="42"/>
      <c r="B1562" s="43"/>
      <c r="C1562" s="211" t="s">
        <v>1570</v>
      </c>
      <c r="D1562" s="211" t="s">
        <v>213</v>
      </c>
      <c r="E1562" s="212" t="s">
        <v>1571</v>
      </c>
      <c r="F1562" s="213" t="s">
        <v>1572</v>
      </c>
      <c r="G1562" s="214" t="s">
        <v>216</v>
      </c>
      <c r="H1562" s="215">
        <v>44.984000000000002</v>
      </c>
      <c r="I1562" s="216"/>
      <c r="J1562" s="217">
        <f>ROUND(I1562*H1562,2)</f>
        <v>0</v>
      </c>
      <c r="K1562" s="213" t="s">
        <v>217</v>
      </c>
      <c r="L1562" s="48"/>
      <c r="M1562" s="218" t="s">
        <v>32</v>
      </c>
      <c r="N1562" s="219" t="s">
        <v>49</v>
      </c>
      <c r="O1562" s="88"/>
      <c r="P1562" s="220">
        <f>O1562*H1562</f>
        <v>0</v>
      </c>
      <c r="Q1562" s="220">
        <v>0</v>
      </c>
      <c r="R1562" s="220">
        <f>Q1562*H1562</f>
        <v>0</v>
      </c>
      <c r="S1562" s="220">
        <v>0</v>
      </c>
      <c r="T1562" s="221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22" t="s">
        <v>96</v>
      </c>
      <c r="AT1562" s="222" t="s">
        <v>213</v>
      </c>
      <c r="AU1562" s="222" t="s">
        <v>96</v>
      </c>
      <c r="AY1562" s="20" t="s">
        <v>210</v>
      </c>
      <c r="BE1562" s="223">
        <f>IF(N1562="základní",J1562,0)</f>
        <v>0</v>
      </c>
      <c r="BF1562" s="223">
        <f>IF(N1562="snížená",J1562,0)</f>
        <v>0</v>
      </c>
      <c r="BG1562" s="223">
        <f>IF(N1562="zákl. přenesená",J1562,0)</f>
        <v>0</v>
      </c>
      <c r="BH1562" s="223">
        <f>IF(N1562="sníž. přenesená",J1562,0)</f>
        <v>0</v>
      </c>
      <c r="BI1562" s="223">
        <f>IF(N1562="nulová",J1562,0)</f>
        <v>0</v>
      </c>
      <c r="BJ1562" s="20" t="s">
        <v>86</v>
      </c>
      <c r="BK1562" s="223">
        <f>ROUND(I1562*H1562,2)</f>
        <v>0</v>
      </c>
      <c r="BL1562" s="20" t="s">
        <v>96</v>
      </c>
      <c r="BM1562" s="222" t="s">
        <v>1573</v>
      </c>
    </row>
    <row r="1563" s="2" customFormat="1">
      <c r="A1563" s="42"/>
      <c r="B1563" s="43"/>
      <c r="C1563" s="44"/>
      <c r="D1563" s="224" t="s">
        <v>219</v>
      </c>
      <c r="E1563" s="44"/>
      <c r="F1563" s="225" t="s">
        <v>1574</v>
      </c>
      <c r="G1563" s="44"/>
      <c r="H1563" s="44"/>
      <c r="I1563" s="226"/>
      <c r="J1563" s="44"/>
      <c r="K1563" s="44"/>
      <c r="L1563" s="48"/>
      <c r="M1563" s="227"/>
      <c r="N1563" s="228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219</v>
      </c>
      <c r="AU1563" s="20" t="s">
        <v>96</v>
      </c>
    </row>
    <row r="1564" s="2" customFormat="1" ht="24.15" customHeight="1">
      <c r="A1564" s="42"/>
      <c r="B1564" s="43"/>
      <c r="C1564" s="211" t="s">
        <v>1575</v>
      </c>
      <c r="D1564" s="211" t="s">
        <v>213</v>
      </c>
      <c r="E1564" s="212" t="s">
        <v>1576</v>
      </c>
      <c r="F1564" s="213" t="s">
        <v>1577</v>
      </c>
      <c r="G1564" s="214" t="s">
        <v>216</v>
      </c>
      <c r="H1564" s="215">
        <v>899.67999999999995</v>
      </c>
      <c r="I1564" s="216"/>
      <c r="J1564" s="217">
        <f>ROUND(I1564*H1564,2)</f>
        <v>0</v>
      </c>
      <c r="K1564" s="213" t="s">
        <v>217</v>
      </c>
      <c r="L1564" s="48"/>
      <c r="M1564" s="218" t="s">
        <v>32</v>
      </c>
      <c r="N1564" s="219" t="s">
        <v>49</v>
      </c>
      <c r="O1564" s="88"/>
      <c r="P1564" s="220">
        <f>O1564*H1564</f>
        <v>0</v>
      </c>
      <c r="Q1564" s="220">
        <v>0</v>
      </c>
      <c r="R1564" s="220">
        <f>Q1564*H1564</f>
        <v>0</v>
      </c>
      <c r="S1564" s="220">
        <v>0</v>
      </c>
      <c r="T1564" s="221">
        <f>S1564*H1564</f>
        <v>0</v>
      </c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R1564" s="222" t="s">
        <v>96</v>
      </c>
      <c r="AT1564" s="222" t="s">
        <v>213</v>
      </c>
      <c r="AU1564" s="222" t="s">
        <v>96</v>
      </c>
      <c r="AY1564" s="20" t="s">
        <v>210</v>
      </c>
      <c r="BE1564" s="223">
        <f>IF(N1564="základní",J1564,0)</f>
        <v>0</v>
      </c>
      <c r="BF1564" s="223">
        <f>IF(N1564="snížená",J1564,0)</f>
        <v>0</v>
      </c>
      <c r="BG1564" s="223">
        <f>IF(N1564="zákl. přenesená",J1564,0)</f>
        <v>0</v>
      </c>
      <c r="BH1564" s="223">
        <f>IF(N1564="sníž. přenesená",J1564,0)</f>
        <v>0</v>
      </c>
      <c r="BI1564" s="223">
        <f>IF(N1564="nulová",J1564,0)</f>
        <v>0</v>
      </c>
      <c r="BJ1564" s="20" t="s">
        <v>86</v>
      </c>
      <c r="BK1564" s="223">
        <f>ROUND(I1564*H1564,2)</f>
        <v>0</v>
      </c>
      <c r="BL1564" s="20" t="s">
        <v>96</v>
      </c>
      <c r="BM1564" s="222" t="s">
        <v>1578</v>
      </c>
    </row>
    <row r="1565" s="2" customFormat="1">
      <c r="A1565" s="42"/>
      <c r="B1565" s="43"/>
      <c r="C1565" s="44"/>
      <c r="D1565" s="224" t="s">
        <v>219</v>
      </c>
      <c r="E1565" s="44"/>
      <c r="F1565" s="225" t="s">
        <v>1579</v>
      </c>
      <c r="G1565" s="44"/>
      <c r="H1565" s="44"/>
      <c r="I1565" s="226"/>
      <c r="J1565" s="44"/>
      <c r="K1565" s="44"/>
      <c r="L1565" s="48"/>
      <c r="M1565" s="227"/>
      <c r="N1565" s="228"/>
      <c r="O1565" s="88"/>
      <c r="P1565" s="88"/>
      <c r="Q1565" s="88"/>
      <c r="R1565" s="88"/>
      <c r="S1565" s="88"/>
      <c r="T1565" s="89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T1565" s="20" t="s">
        <v>219</v>
      </c>
      <c r="AU1565" s="20" t="s">
        <v>96</v>
      </c>
    </row>
    <row r="1566" s="14" customFormat="1">
      <c r="A1566" s="14"/>
      <c r="B1566" s="240"/>
      <c r="C1566" s="241"/>
      <c r="D1566" s="231" t="s">
        <v>221</v>
      </c>
      <c r="E1566" s="242" t="s">
        <v>32</v>
      </c>
      <c r="F1566" s="243" t="s">
        <v>1580</v>
      </c>
      <c r="G1566" s="241"/>
      <c r="H1566" s="244">
        <v>899.67999999999995</v>
      </c>
      <c r="I1566" s="245"/>
      <c r="J1566" s="241"/>
      <c r="K1566" s="241"/>
      <c r="L1566" s="246"/>
      <c r="M1566" s="247"/>
      <c r="N1566" s="248"/>
      <c r="O1566" s="248"/>
      <c r="P1566" s="248"/>
      <c r="Q1566" s="248"/>
      <c r="R1566" s="248"/>
      <c r="S1566" s="248"/>
      <c r="T1566" s="249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0" t="s">
        <v>221</v>
      </c>
      <c r="AU1566" s="250" t="s">
        <v>96</v>
      </c>
      <c r="AV1566" s="14" t="s">
        <v>88</v>
      </c>
      <c r="AW1566" s="14" t="s">
        <v>39</v>
      </c>
      <c r="AX1566" s="14" t="s">
        <v>86</v>
      </c>
      <c r="AY1566" s="250" t="s">
        <v>210</v>
      </c>
    </row>
    <row r="1567" s="2" customFormat="1" ht="24.15" customHeight="1">
      <c r="A1567" s="42"/>
      <c r="B1567" s="43"/>
      <c r="C1567" s="211" t="s">
        <v>1581</v>
      </c>
      <c r="D1567" s="211" t="s">
        <v>213</v>
      </c>
      <c r="E1567" s="212" t="s">
        <v>1582</v>
      </c>
      <c r="F1567" s="213" t="s">
        <v>1583</v>
      </c>
      <c r="G1567" s="214" t="s">
        <v>112</v>
      </c>
      <c r="H1567" s="215">
        <v>371.44999999999999</v>
      </c>
      <c r="I1567" s="216"/>
      <c r="J1567" s="217">
        <f>ROUND(I1567*H1567,2)</f>
        <v>0</v>
      </c>
      <c r="K1567" s="213" t="s">
        <v>217</v>
      </c>
      <c r="L1567" s="48"/>
      <c r="M1567" s="218" t="s">
        <v>32</v>
      </c>
      <c r="N1567" s="219" t="s">
        <v>49</v>
      </c>
      <c r="O1567" s="88"/>
      <c r="P1567" s="220">
        <f>O1567*H1567</f>
        <v>0</v>
      </c>
      <c r="Q1567" s="220">
        <v>0.00012999999999999999</v>
      </c>
      <c r="R1567" s="220">
        <f>Q1567*H1567</f>
        <v>0.048288499999999991</v>
      </c>
      <c r="S1567" s="220">
        <v>0</v>
      </c>
      <c r="T1567" s="221">
        <f>S1567*H1567</f>
        <v>0</v>
      </c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42"/>
      <c r="AE1567" s="42"/>
      <c r="AR1567" s="222" t="s">
        <v>96</v>
      </c>
      <c r="AT1567" s="222" t="s">
        <v>213</v>
      </c>
      <c r="AU1567" s="222" t="s">
        <v>96</v>
      </c>
      <c r="AY1567" s="20" t="s">
        <v>210</v>
      </c>
      <c r="BE1567" s="223">
        <f>IF(N1567="základní",J1567,0)</f>
        <v>0</v>
      </c>
      <c r="BF1567" s="223">
        <f>IF(N1567="snížená",J1567,0)</f>
        <v>0</v>
      </c>
      <c r="BG1567" s="223">
        <f>IF(N1567="zákl. přenesená",J1567,0)</f>
        <v>0</v>
      </c>
      <c r="BH1567" s="223">
        <f>IF(N1567="sníž. přenesená",J1567,0)</f>
        <v>0</v>
      </c>
      <c r="BI1567" s="223">
        <f>IF(N1567="nulová",J1567,0)</f>
        <v>0</v>
      </c>
      <c r="BJ1567" s="20" t="s">
        <v>86</v>
      </c>
      <c r="BK1567" s="223">
        <f>ROUND(I1567*H1567,2)</f>
        <v>0</v>
      </c>
      <c r="BL1567" s="20" t="s">
        <v>96</v>
      </c>
      <c r="BM1567" s="222" t="s">
        <v>1584</v>
      </c>
    </row>
    <row r="1568" s="2" customFormat="1">
      <c r="A1568" s="42"/>
      <c r="B1568" s="43"/>
      <c r="C1568" s="44"/>
      <c r="D1568" s="224" t="s">
        <v>219</v>
      </c>
      <c r="E1568" s="44"/>
      <c r="F1568" s="225" t="s">
        <v>1585</v>
      </c>
      <c r="G1568" s="44"/>
      <c r="H1568" s="44"/>
      <c r="I1568" s="226"/>
      <c r="J1568" s="44"/>
      <c r="K1568" s="44"/>
      <c r="L1568" s="48"/>
      <c r="M1568" s="227"/>
      <c r="N1568" s="228"/>
      <c r="O1568" s="88"/>
      <c r="P1568" s="88"/>
      <c r="Q1568" s="88"/>
      <c r="R1568" s="88"/>
      <c r="S1568" s="88"/>
      <c r="T1568" s="89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T1568" s="20" t="s">
        <v>219</v>
      </c>
      <c r="AU1568" s="20" t="s">
        <v>96</v>
      </c>
    </row>
    <row r="1569" s="13" customFormat="1">
      <c r="A1569" s="13"/>
      <c r="B1569" s="229"/>
      <c r="C1569" s="230"/>
      <c r="D1569" s="231" t="s">
        <v>221</v>
      </c>
      <c r="E1569" s="232" t="s">
        <v>32</v>
      </c>
      <c r="F1569" s="233" t="s">
        <v>380</v>
      </c>
      <c r="G1569" s="230"/>
      <c r="H1569" s="232" t="s">
        <v>32</v>
      </c>
      <c r="I1569" s="234"/>
      <c r="J1569" s="230"/>
      <c r="K1569" s="230"/>
      <c r="L1569" s="235"/>
      <c r="M1569" s="236"/>
      <c r="N1569" s="237"/>
      <c r="O1569" s="237"/>
      <c r="P1569" s="237"/>
      <c r="Q1569" s="237"/>
      <c r="R1569" s="237"/>
      <c r="S1569" s="237"/>
      <c r="T1569" s="238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9" t="s">
        <v>221</v>
      </c>
      <c r="AU1569" s="239" t="s">
        <v>96</v>
      </c>
      <c r="AV1569" s="13" t="s">
        <v>86</v>
      </c>
      <c r="AW1569" s="13" t="s">
        <v>39</v>
      </c>
      <c r="AX1569" s="13" t="s">
        <v>78</v>
      </c>
      <c r="AY1569" s="239" t="s">
        <v>210</v>
      </c>
    </row>
    <row r="1570" s="13" customFormat="1">
      <c r="A1570" s="13"/>
      <c r="B1570" s="229"/>
      <c r="C1570" s="230"/>
      <c r="D1570" s="231" t="s">
        <v>221</v>
      </c>
      <c r="E1570" s="232" t="s">
        <v>32</v>
      </c>
      <c r="F1570" s="233" t="s">
        <v>562</v>
      </c>
      <c r="G1570" s="230"/>
      <c r="H1570" s="232" t="s">
        <v>32</v>
      </c>
      <c r="I1570" s="234"/>
      <c r="J1570" s="230"/>
      <c r="K1570" s="230"/>
      <c r="L1570" s="235"/>
      <c r="M1570" s="236"/>
      <c r="N1570" s="237"/>
      <c r="O1570" s="237"/>
      <c r="P1570" s="237"/>
      <c r="Q1570" s="237"/>
      <c r="R1570" s="237"/>
      <c r="S1570" s="237"/>
      <c r="T1570" s="23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9" t="s">
        <v>221</v>
      </c>
      <c r="AU1570" s="239" t="s">
        <v>96</v>
      </c>
      <c r="AV1570" s="13" t="s">
        <v>86</v>
      </c>
      <c r="AW1570" s="13" t="s">
        <v>39</v>
      </c>
      <c r="AX1570" s="13" t="s">
        <v>78</v>
      </c>
      <c r="AY1570" s="239" t="s">
        <v>210</v>
      </c>
    </row>
    <row r="1571" s="13" customFormat="1">
      <c r="A1571" s="13"/>
      <c r="B1571" s="229"/>
      <c r="C1571" s="230"/>
      <c r="D1571" s="231" t="s">
        <v>221</v>
      </c>
      <c r="E1571" s="232" t="s">
        <v>32</v>
      </c>
      <c r="F1571" s="233" t="s">
        <v>594</v>
      </c>
      <c r="G1571" s="230"/>
      <c r="H1571" s="232" t="s">
        <v>32</v>
      </c>
      <c r="I1571" s="234"/>
      <c r="J1571" s="230"/>
      <c r="K1571" s="230"/>
      <c r="L1571" s="235"/>
      <c r="M1571" s="236"/>
      <c r="N1571" s="237"/>
      <c r="O1571" s="237"/>
      <c r="P1571" s="237"/>
      <c r="Q1571" s="237"/>
      <c r="R1571" s="237"/>
      <c r="S1571" s="237"/>
      <c r="T1571" s="238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9" t="s">
        <v>221</v>
      </c>
      <c r="AU1571" s="239" t="s">
        <v>96</v>
      </c>
      <c r="AV1571" s="13" t="s">
        <v>86</v>
      </c>
      <c r="AW1571" s="13" t="s">
        <v>39</v>
      </c>
      <c r="AX1571" s="13" t="s">
        <v>78</v>
      </c>
      <c r="AY1571" s="239" t="s">
        <v>210</v>
      </c>
    </row>
    <row r="1572" s="13" customFormat="1">
      <c r="A1572" s="13"/>
      <c r="B1572" s="229"/>
      <c r="C1572" s="230"/>
      <c r="D1572" s="231" t="s">
        <v>221</v>
      </c>
      <c r="E1572" s="232" t="s">
        <v>32</v>
      </c>
      <c r="F1572" s="233" t="s">
        <v>1012</v>
      </c>
      <c r="G1572" s="230"/>
      <c r="H1572" s="232" t="s">
        <v>32</v>
      </c>
      <c r="I1572" s="234"/>
      <c r="J1572" s="230"/>
      <c r="K1572" s="230"/>
      <c r="L1572" s="235"/>
      <c r="M1572" s="236"/>
      <c r="N1572" s="237"/>
      <c r="O1572" s="237"/>
      <c r="P1572" s="237"/>
      <c r="Q1572" s="237"/>
      <c r="R1572" s="237"/>
      <c r="S1572" s="237"/>
      <c r="T1572" s="23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9" t="s">
        <v>221</v>
      </c>
      <c r="AU1572" s="239" t="s">
        <v>96</v>
      </c>
      <c r="AV1572" s="13" t="s">
        <v>86</v>
      </c>
      <c r="AW1572" s="13" t="s">
        <v>39</v>
      </c>
      <c r="AX1572" s="13" t="s">
        <v>78</v>
      </c>
      <c r="AY1572" s="239" t="s">
        <v>210</v>
      </c>
    </row>
    <row r="1573" s="14" customFormat="1">
      <c r="A1573" s="14"/>
      <c r="B1573" s="240"/>
      <c r="C1573" s="241"/>
      <c r="D1573" s="231" t="s">
        <v>221</v>
      </c>
      <c r="E1573" s="242" t="s">
        <v>32</v>
      </c>
      <c r="F1573" s="243" t="s">
        <v>1586</v>
      </c>
      <c r="G1573" s="241"/>
      <c r="H1573" s="244">
        <v>152.25</v>
      </c>
      <c r="I1573" s="245"/>
      <c r="J1573" s="241"/>
      <c r="K1573" s="241"/>
      <c r="L1573" s="246"/>
      <c r="M1573" s="247"/>
      <c r="N1573" s="248"/>
      <c r="O1573" s="248"/>
      <c r="P1573" s="248"/>
      <c r="Q1573" s="248"/>
      <c r="R1573" s="248"/>
      <c r="S1573" s="248"/>
      <c r="T1573" s="24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0" t="s">
        <v>221</v>
      </c>
      <c r="AU1573" s="250" t="s">
        <v>96</v>
      </c>
      <c r="AV1573" s="14" t="s">
        <v>88</v>
      </c>
      <c r="AW1573" s="14" t="s">
        <v>39</v>
      </c>
      <c r="AX1573" s="14" t="s">
        <v>78</v>
      </c>
      <c r="AY1573" s="250" t="s">
        <v>210</v>
      </c>
    </row>
    <row r="1574" s="14" customFormat="1">
      <c r="A1574" s="14"/>
      <c r="B1574" s="240"/>
      <c r="C1574" s="241"/>
      <c r="D1574" s="231" t="s">
        <v>221</v>
      </c>
      <c r="E1574" s="242" t="s">
        <v>32</v>
      </c>
      <c r="F1574" s="243" t="s">
        <v>1587</v>
      </c>
      <c r="G1574" s="241"/>
      <c r="H1574" s="244">
        <v>75.180000000000007</v>
      </c>
      <c r="I1574" s="245"/>
      <c r="J1574" s="241"/>
      <c r="K1574" s="241"/>
      <c r="L1574" s="246"/>
      <c r="M1574" s="247"/>
      <c r="N1574" s="248"/>
      <c r="O1574" s="248"/>
      <c r="P1574" s="248"/>
      <c r="Q1574" s="248"/>
      <c r="R1574" s="248"/>
      <c r="S1574" s="248"/>
      <c r="T1574" s="249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0" t="s">
        <v>221</v>
      </c>
      <c r="AU1574" s="250" t="s">
        <v>96</v>
      </c>
      <c r="AV1574" s="14" t="s">
        <v>88</v>
      </c>
      <c r="AW1574" s="14" t="s">
        <v>39</v>
      </c>
      <c r="AX1574" s="14" t="s">
        <v>78</v>
      </c>
      <c r="AY1574" s="250" t="s">
        <v>210</v>
      </c>
    </row>
    <row r="1575" s="14" customFormat="1">
      <c r="A1575" s="14"/>
      <c r="B1575" s="240"/>
      <c r="C1575" s="241"/>
      <c r="D1575" s="231" t="s">
        <v>221</v>
      </c>
      <c r="E1575" s="242" t="s">
        <v>32</v>
      </c>
      <c r="F1575" s="243" t="s">
        <v>1588</v>
      </c>
      <c r="G1575" s="241"/>
      <c r="H1575" s="244">
        <v>47.719999999999999</v>
      </c>
      <c r="I1575" s="245"/>
      <c r="J1575" s="241"/>
      <c r="K1575" s="241"/>
      <c r="L1575" s="246"/>
      <c r="M1575" s="247"/>
      <c r="N1575" s="248"/>
      <c r="O1575" s="248"/>
      <c r="P1575" s="248"/>
      <c r="Q1575" s="248"/>
      <c r="R1575" s="248"/>
      <c r="S1575" s="248"/>
      <c r="T1575" s="249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0" t="s">
        <v>221</v>
      </c>
      <c r="AU1575" s="250" t="s">
        <v>96</v>
      </c>
      <c r="AV1575" s="14" t="s">
        <v>88</v>
      </c>
      <c r="AW1575" s="14" t="s">
        <v>39</v>
      </c>
      <c r="AX1575" s="14" t="s">
        <v>78</v>
      </c>
      <c r="AY1575" s="250" t="s">
        <v>210</v>
      </c>
    </row>
    <row r="1576" s="16" customFormat="1">
      <c r="A1576" s="16"/>
      <c r="B1576" s="262"/>
      <c r="C1576" s="263"/>
      <c r="D1576" s="231" t="s">
        <v>221</v>
      </c>
      <c r="E1576" s="264" t="s">
        <v>32</v>
      </c>
      <c r="F1576" s="265" t="s">
        <v>247</v>
      </c>
      <c r="G1576" s="263"/>
      <c r="H1576" s="266">
        <v>275.14999999999998</v>
      </c>
      <c r="I1576" s="267"/>
      <c r="J1576" s="263"/>
      <c r="K1576" s="263"/>
      <c r="L1576" s="268"/>
      <c r="M1576" s="269"/>
      <c r="N1576" s="270"/>
      <c r="O1576" s="270"/>
      <c r="P1576" s="270"/>
      <c r="Q1576" s="270"/>
      <c r="R1576" s="270"/>
      <c r="S1576" s="270"/>
      <c r="T1576" s="271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T1576" s="272" t="s">
        <v>221</v>
      </c>
      <c r="AU1576" s="272" t="s">
        <v>96</v>
      </c>
      <c r="AV1576" s="16" t="s">
        <v>93</v>
      </c>
      <c r="AW1576" s="16" t="s">
        <v>39</v>
      </c>
      <c r="AX1576" s="16" t="s">
        <v>78</v>
      </c>
      <c r="AY1576" s="272" t="s">
        <v>210</v>
      </c>
    </row>
    <row r="1577" s="13" customFormat="1">
      <c r="A1577" s="13"/>
      <c r="B1577" s="229"/>
      <c r="C1577" s="230"/>
      <c r="D1577" s="231" t="s">
        <v>221</v>
      </c>
      <c r="E1577" s="232" t="s">
        <v>32</v>
      </c>
      <c r="F1577" s="233" t="s">
        <v>1014</v>
      </c>
      <c r="G1577" s="230"/>
      <c r="H1577" s="232" t="s">
        <v>32</v>
      </c>
      <c r="I1577" s="234"/>
      <c r="J1577" s="230"/>
      <c r="K1577" s="230"/>
      <c r="L1577" s="235"/>
      <c r="M1577" s="236"/>
      <c r="N1577" s="237"/>
      <c r="O1577" s="237"/>
      <c r="P1577" s="237"/>
      <c r="Q1577" s="237"/>
      <c r="R1577" s="237"/>
      <c r="S1577" s="237"/>
      <c r="T1577" s="238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9" t="s">
        <v>221</v>
      </c>
      <c r="AU1577" s="239" t="s">
        <v>96</v>
      </c>
      <c r="AV1577" s="13" t="s">
        <v>86</v>
      </c>
      <c r="AW1577" s="13" t="s">
        <v>39</v>
      </c>
      <c r="AX1577" s="13" t="s">
        <v>78</v>
      </c>
      <c r="AY1577" s="239" t="s">
        <v>210</v>
      </c>
    </row>
    <row r="1578" s="14" customFormat="1">
      <c r="A1578" s="14"/>
      <c r="B1578" s="240"/>
      <c r="C1578" s="241"/>
      <c r="D1578" s="231" t="s">
        <v>221</v>
      </c>
      <c r="E1578" s="242" t="s">
        <v>32</v>
      </c>
      <c r="F1578" s="243" t="s">
        <v>1589</v>
      </c>
      <c r="G1578" s="241"/>
      <c r="H1578" s="244">
        <v>96.299999999999997</v>
      </c>
      <c r="I1578" s="245"/>
      <c r="J1578" s="241"/>
      <c r="K1578" s="241"/>
      <c r="L1578" s="246"/>
      <c r="M1578" s="247"/>
      <c r="N1578" s="248"/>
      <c r="O1578" s="248"/>
      <c r="P1578" s="248"/>
      <c r="Q1578" s="248"/>
      <c r="R1578" s="248"/>
      <c r="S1578" s="248"/>
      <c r="T1578" s="249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0" t="s">
        <v>221</v>
      </c>
      <c r="AU1578" s="250" t="s">
        <v>96</v>
      </c>
      <c r="AV1578" s="14" t="s">
        <v>88</v>
      </c>
      <c r="AW1578" s="14" t="s">
        <v>39</v>
      </c>
      <c r="AX1578" s="14" t="s">
        <v>78</v>
      </c>
      <c r="AY1578" s="250" t="s">
        <v>210</v>
      </c>
    </row>
    <row r="1579" s="15" customFormat="1">
      <c r="A1579" s="15"/>
      <c r="B1579" s="251"/>
      <c r="C1579" s="252"/>
      <c r="D1579" s="231" t="s">
        <v>221</v>
      </c>
      <c r="E1579" s="253" t="s">
        <v>32</v>
      </c>
      <c r="F1579" s="254" t="s">
        <v>224</v>
      </c>
      <c r="G1579" s="252"/>
      <c r="H1579" s="255">
        <v>371.44999999999999</v>
      </c>
      <c r="I1579" s="256"/>
      <c r="J1579" s="252"/>
      <c r="K1579" s="252"/>
      <c r="L1579" s="257"/>
      <c r="M1579" s="258"/>
      <c r="N1579" s="259"/>
      <c r="O1579" s="259"/>
      <c r="P1579" s="259"/>
      <c r="Q1579" s="259"/>
      <c r="R1579" s="259"/>
      <c r="S1579" s="259"/>
      <c r="T1579" s="260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1" t="s">
        <v>221</v>
      </c>
      <c r="AU1579" s="261" t="s">
        <v>96</v>
      </c>
      <c r="AV1579" s="15" t="s">
        <v>96</v>
      </c>
      <c r="AW1579" s="15" t="s">
        <v>39</v>
      </c>
      <c r="AX1579" s="15" t="s">
        <v>86</v>
      </c>
      <c r="AY1579" s="261" t="s">
        <v>210</v>
      </c>
    </row>
    <row r="1580" s="2" customFormat="1" ht="24.15" customHeight="1">
      <c r="A1580" s="42"/>
      <c r="B1580" s="43"/>
      <c r="C1580" s="211" t="s">
        <v>1590</v>
      </c>
      <c r="D1580" s="211" t="s">
        <v>213</v>
      </c>
      <c r="E1580" s="212" t="s">
        <v>1591</v>
      </c>
      <c r="F1580" s="213" t="s">
        <v>1592</v>
      </c>
      <c r="G1580" s="214" t="s">
        <v>112</v>
      </c>
      <c r="H1580" s="215">
        <v>152.25</v>
      </c>
      <c r="I1580" s="216"/>
      <c r="J1580" s="217">
        <f>ROUND(I1580*H1580,2)</f>
        <v>0</v>
      </c>
      <c r="K1580" s="213" t="s">
        <v>217</v>
      </c>
      <c r="L1580" s="48"/>
      <c r="M1580" s="218" t="s">
        <v>32</v>
      </c>
      <c r="N1580" s="219" t="s">
        <v>49</v>
      </c>
      <c r="O1580" s="88"/>
      <c r="P1580" s="220">
        <f>O1580*H1580</f>
        <v>0</v>
      </c>
      <c r="Q1580" s="220">
        <v>0.00021000000000000001</v>
      </c>
      <c r="R1580" s="220">
        <f>Q1580*H1580</f>
        <v>0.031972500000000001</v>
      </c>
      <c r="S1580" s="220">
        <v>0</v>
      </c>
      <c r="T1580" s="221">
        <f>S1580*H1580</f>
        <v>0</v>
      </c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R1580" s="222" t="s">
        <v>96</v>
      </c>
      <c r="AT1580" s="222" t="s">
        <v>213</v>
      </c>
      <c r="AU1580" s="222" t="s">
        <v>96</v>
      </c>
      <c r="AY1580" s="20" t="s">
        <v>210</v>
      </c>
      <c r="BE1580" s="223">
        <f>IF(N1580="základní",J1580,0)</f>
        <v>0</v>
      </c>
      <c r="BF1580" s="223">
        <f>IF(N1580="snížená",J1580,0)</f>
        <v>0</v>
      </c>
      <c r="BG1580" s="223">
        <f>IF(N1580="zákl. přenesená",J1580,0)</f>
        <v>0</v>
      </c>
      <c r="BH1580" s="223">
        <f>IF(N1580="sníž. přenesená",J1580,0)</f>
        <v>0</v>
      </c>
      <c r="BI1580" s="223">
        <f>IF(N1580="nulová",J1580,0)</f>
        <v>0</v>
      </c>
      <c r="BJ1580" s="20" t="s">
        <v>86</v>
      </c>
      <c r="BK1580" s="223">
        <f>ROUND(I1580*H1580,2)</f>
        <v>0</v>
      </c>
      <c r="BL1580" s="20" t="s">
        <v>96</v>
      </c>
      <c r="BM1580" s="222" t="s">
        <v>1593</v>
      </c>
    </row>
    <row r="1581" s="2" customFormat="1">
      <c r="A1581" s="42"/>
      <c r="B1581" s="43"/>
      <c r="C1581" s="44"/>
      <c r="D1581" s="224" t="s">
        <v>219</v>
      </c>
      <c r="E1581" s="44"/>
      <c r="F1581" s="225" t="s">
        <v>1594</v>
      </c>
      <c r="G1581" s="44"/>
      <c r="H1581" s="44"/>
      <c r="I1581" s="226"/>
      <c r="J1581" s="44"/>
      <c r="K1581" s="44"/>
      <c r="L1581" s="48"/>
      <c r="M1581" s="227"/>
      <c r="N1581" s="228"/>
      <c r="O1581" s="88"/>
      <c r="P1581" s="88"/>
      <c r="Q1581" s="88"/>
      <c r="R1581" s="88"/>
      <c r="S1581" s="88"/>
      <c r="T1581" s="89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T1581" s="20" t="s">
        <v>219</v>
      </c>
      <c r="AU1581" s="20" t="s">
        <v>96</v>
      </c>
    </row>
    <row r="1582" s="13" customFormat="1">
      <c r="A1582" s="13"/>
      <c r="B1582" s="229"/>
      <c r="C1582" s="230"/>
      <c r="D1582" s="231" t="s">
        <v>221</v>
      </c>
      <c r="E1582" s="232" t="s">
        <v>32</v>
      </c>
      <c r="F1582" s="233" t="s">
        <v>1014</v>
      </c>
      <c r="G1582" s="230"/>
      <c r="H1582" s="232" t="s">
        <v>32</v>
      </c>
      <c r="I1582" s="234"/>
      <c r="J1582" s="230"/>
      <c r="K1582" s="230"/>
      <c r="L1582" s="235"/>
      <c r="M1582" s="236"/>
      <c r="N1582" s="237"/>
      <c r="O1582" s="237"/>
      <c r="P1582" s="237"/>
      <c r="Q1582" s="237"/>
      <c r="R1582" s="237"/>
      <c r="S1582" s="237"/>
      <c r="T1582" s="238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9" t="s">
        <v>221</v>
      </c>
      <c r="AU1582" s="239" t="s">
        <v>96</v>
      </c>
      <c r="AV1582" s="13" t="s">
        <v>86</v>
      </c>
      <c r="AW1582" s="13" t="s">
        <v>39</v>
      </c>
      <c r="AX1582" s="13" t="s">
        <v>78</v>
      </c>
      <c r="AY1582" s="239" t="s">
        <v>210</v>
      </c>
    </row>
    <row r="1583" s="14" customFormat="1">
      <c r="A1583" s="14"/>
      <c r="B1583" s="240"/>
      <c r="C1583" s="241"/>
      <c r="D1583" s="231" t="s">
        <v>221</v>
      </c>
      <c r="E1583" s="242" t="s">
        <v>32</v>
      </c>
      <c r="F1583" s="243" t="s">
        <v>1595</v>
      </c>
      <c r="G1583" s="241"/>
      <c r="H1583" s="244">
        <v>152.25</v>
      </c>
      <c r="I1583" s="245"/>
      <c r="J1583" s="241"/>
      <c r="K1583" s="241"/>
      <c r="L1583" s="246"/>
      <c r="M1583" s="247"/>
      <c r="N1583" s="248"/>
      <c r="O1583" s="248"/>
      <c r="P1583" s="248"/>
      <c r="Q1583" s="248"/>
      <c r="R1583" s="248"/>
      <c r="S1583" s="248"/>
      <c r="T1583" s="249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0" t="s">
        <v>221</v>
      </c>
      <c r="AU1583" s="250" t="s">
        <v>96</v>
      </c>
      <c r="AV1583" s="14" t="s">
        <v>88</v>
      </c>
      <c r="AW1583" s="14" t="s">
        <v>39</v>
      </c>
      <c r="AX1583" s="14" t="s">
        <v>78</v>
      </c>
      <c r="AY1583" s="250" t="s">
        <v>210</v>
      </c>
    </row>
    <row r="1584" s="15" customFormat="1">
      <c r="A1584" s="15"/>
      <c r="B1584" s="251"/>
      <c r="C1584" s="252"/>
      <c r="D1584" s="231" t="s">
        <v>221</v>
      </c>
      <c r="E1584" s="253" t="s">
        <v>32</v>
      </c>
      <c r="F1584" s="254" t="s">
        <v>224</v>
      </c>
      <c r="G1584" s="252"/>
      <c r="H1584" s="255">
        <v>152.25</v>
      </c>
      <c r="I1584" s="256"/>
      <c r="J1584" s="252"/>
      <c r="K1584" s="252"/>
      <c r="L1584" s="257"/>
      <c r="M1584" s="258"/>
      <c r="N1584" s="259"/>
      <c r="O1584" s="259"/>
      <c r="P1584" s="259"/>
      <c r="Q1584" s="259"/>
      <c r="R1584" s="259"/>
      <c r="S1584" s="259"/>
      <c r="T1584" s="260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61" t="s">
        <v>221</v>
      </c>
      <c r="AU1584" s="261" t="s">
        <v>96</v>
      </c>
      <c r="AV1584" s="15" t="s">
        <v>96</v>
      </c>
      <c r="AW1584" s="15" t="s">
        <v>39</v>
      </c>
      <c r="AX1584" s="15" t="s">
        <v>86</v>
      </c>
      <c r="AY1584" s="261" t="s">
        <v>210</v>
      </c>
    </row>
    <row r="1585" s="12" customFormat="1" ht="20.88" customHeight="1">
      <c r="A1585" s="12"/>
      <c r="B1585" s="195"/>
      <c r="C1585" s="196"/>
      <c r="D1585" s="197" t="s">
        <v>77</v>
      </c>
      <c r="E1585" s="209" t="s">
        <v>1215</v>
      </c>
      <c r="F1585" s="209" t="s">
        <v>1596</v>
      </c>
      <c r="G1585" s="196"/>
      <c r="H1585" s="196"/>
      <c r="I1585" s="199"/>
      <c r="J1585" s="210">
        <f>BK1585</f>
        <v>0</v>
      </c>
      <c r="K1585" s="196"/>
      <c r="L1585" s="201"/>
      <c r="M1585" s="202"/>
      <c r="N1585" s="203"/>
      <c r="O1585" s="203"/>
      <c r="P1585" s="204">
        <f>SUM(P1586:P1638)</f>
        <v>0</v>
      </c>
      <c r="Q1585" s="203"/>
      <c r="R1585" s="204">
        <f>SUM(R1586:R1638)</f>
        <v>2.3753894799999999</v>
      </c>
      <c r="S1585" s="203"/>
      <c r="T1585" s="205">
        <f>SUM(T1586:T1638)</f>
        <v>0.22519999999999998</v>
      </c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R1585" s="206" t="s">
        <v>86</v>
      </c>
      <c r="AT1585" s="207" t="s">
        <v>77</v>
      </c>
      <c r="AU1585" s="207" t="s">
        <v>88</v>
      </c>
      <c r="AY1585" s="206" t="s">
        <v>210</v>
      </c>
      <c r="BK1585" s="208">
        <f>SUM(BK1586:BK1638)</f>
        <v>0</v>
      </c>
    </row>
    <row r="1586" s="2" customFormat="1" ht="24.15" customHeight="1">
      <c r="A1586" s="42"/>
      <c r="B1586" s="43"/>
      <c r="C1586" s="211" t="s">
        <v>1597</v>
      </c>
      <c r="D1586" s="211" t="s">
        <v>213</v>
      </c>
      <c r="E1586" s="212" t="s">
        <v>1598</v>
      </c>
      <c r="F1586" s="213" t="s">
        <v>1599</v>
      </c>
      <c r="G1586" s="214" t="s">
        <v>216</v>
      </c>
      <c r="H1586" s="215">
        <v>0.78800000000000003</v>
      </c>
      <c r="I1586" s="216"/>
      <c r="J1586" s="217">
        <f>ROUND(I1586*H1586,2)</f>
        <v>0</v>
      </c>
      <c r="K1586" s="213" t="s">
        <v>952</v>
      </c>
      <c r="L1586" s="48"/>
      <c r="M1586" s="218" t="s">
        <v>32</v>
      </c>
      <c r="N1586" s="219" t="s">
        <v>49</v>
      </c>
      <c r="O1586" s="88"/>
      <c r="P1586" s="220">
        <f>O1586*H1586</f>
        <v>0</v>
      </c>
      <c r="Q1586" s="220">
        <v>2.62771</v>
      </c>
      <c r="R1586" s="220">
        <f>Q1586*H1586</f>
        <v>2.07063548</v>
      </c>
      <c r="S1586" s="220">
        <v>0</v>
      </c>
      <c r="T1586" s="221">
        <f>S1586*H1586</f>
        <v>0</v>
      </c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R1586" s="222" t="s">
        <v>96</v>
      </c>
      <c r="AT1586" s="222" t="s">
        <v>213</v>
      </c>
      <c r="AU1586" s="222" t="s">
        <v>93</v>
      </c>
      <c r="AY1586" s="20" t="s">
        <v>210</v>
      </c>
      <c r="BE1586" s="223">
        <f>IF(N1586="základní",J1586,0)</f>
        <v>0</v>
      </c>
      <c r="BF1586" s="223">
        <f>IF(N1586="snížená",J1586,0)</f>
        <v>0</v>
      </c>
      <c r="BG1586" s="223">
        <f>IF(N1586="zákl. přenesená",J1586,0)</f>
        <v>0</v>
      </c>
      <c r="BH1586" s="223">
        <f>IF(N1586="sníž. přenesená",J1586,0)</f>
        <v>0</v>
      </c>
      <c r="BI1586" s="223">
        <f>IF(N1586="nulová",J1586,0)</f>
        <v>0</v>
      </c>
      <c r="BJ1586" s="20" t="s">
        <v>86</v>
      </c>
      <c r="BK1586" s="223">
        <f>ROUND(I1586*H1586,2)</f>
        <v>0</v>
      </c>
      <c r="BL1586" s="20" t="s">
        <v>96</v>
      </c>
      <c r="BM1586" s="222" t="s">
        <v>1600</v>
      </c>
    </row>
    <row r="1587" s="13" customFormat="1">
      <c r="A1587" s="13"/>
      <c r="B1587" s="229"/>
      <c r="C1587" s="230"/>
      <c r="D1587" s="231" t="s">
        <v>221</v>
      </c>
      <c r="E1587" s="232" t="s">
        <v>32</v>
      </c>
      <c r="F1587" s="233" t="s">
        <v>1601</v>
      </c>
      <c r="G1587" s="230"/>
      <c r="H1587" s="232" t="s">
        <v>32</v>
      </c>
      <c r="I1587" s="234"/>
      <c r="J1587" s="230"/>
      <c r="K1587" s="230"/>
      <c r="L1587" s="235"/>
      <c r="M1587" s="236"/>
      <c r="N1587" s="237"/>
      <c r="O1587" s="237"/>
      <c r="P1587" s="237"/>
      <c r="Q1587" s="237"/>
      <c r="R1587" s="237"/>
      <c r="S1587" s="237"/>
      <c r="T1587" s="238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9" t="s">
        <v>221</v>
      </c>
      <c r="AU1587" s="239" t="s">
        <v>93</v>
      </c>
      <c r="AV1587" s="13" t="s">
        <v>86</v>
      </c>
      <c r="AW1587" s="13" t="s">
        <v>39</v>
      </c>
      <c r="AX1587" s="13" t="s">
        <v>78</v>
      </c>
      <c r="AY1587" s="239" t="s">
        <v>210</v>
      </c>
    </row>
    <row r="1588" s="13" customFormat="1">
      <c r="A1588" s="13"/>
      <c r="B1588" s="229"/>
      <c r="C1588" s="230"/>
      <c r="D1588" s="231" t="s">
        <v>221</v>
      </c>
      <c r="E1588" s="232" t="s">
        <v>32</v>
      </c>
      <c r="F1588" s="233" t="s">
        <v>1602</v>
      </c>
      <c r="G1588" s="230"/>
      <c r="H1588" s="232" t="s">
        <v>32</v>
      </c>
      <c r="I1588" s="234"/>
      <c r="J1588" s="230"/>
      <c r="K1588" s="230"/>
      <c r="L1588" s="235"/>
      <c r="M1588" s="236"/>
      <c r="N1588" s="237"/>
      <c r="O1588" s="237"/>
      <c r="P1588" s="237"/>
      <c r="Q1588" s="237"/>
      <c r="R1588" s="237"/>
      <c r="S1588" s="237"/>
      <c r="T1588" s="238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9" t="s">
        <v>221</v>
      </c>
      <c r="AU1588" s="239" t="s">
        <v>93</v>
      </c>
      <c r="AV1588" s="13" t="s">
        <v>86</v>
      </c>
      <c r="AW1588" s="13" t="s">
        <v>39</v>
      </c>
      <c r="AX1588" s="13" t="s">
        <v>78</v>
      </c>
      <c r="AY1588" s="239" t="s">
        <v>210</v>
      </c>
    </row>
    <row r="1589" s="13" customFormat="1">
      <c r="A1589" s="13"/>
      <c r="B1589" s="229"/>
      <c r="C1589" s="230"/>
      <c r="D1589" s="231" t="s">
        <v>221</v>
      </c>
      <c r="E1589" s="232" t="s">
        <v>32</v>
      </c>
      <c r="F1589" s="233" t="s">
        <v>1603</v>
      </c>
      <c r="G1589" s="230"/>
      <c r="H1589" s="232" t="s">
        <v>32</v>
      </c>
      <c r="I1589" s="234"/>
      <c r="J1589" s="230"/>
      <c r="K1589" s="230"/>
      <c r="L1589" s="235"/>
      <c r="M1589" s="236"/>
      <c r="N1589" s="237"/>
      <c r="O1589" s="237"/>
      <c r="P1589" s="237"/>
      <c r="Q1589" s="237"/>
      <c r="R1589" s="237"/>
      <c r="S1589" s="237"/>
      <c r="T1589" s="238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9" t="s">
        <v>221</v>
      </c>
      <c r="AU1589" s="239" t="s">
        <v>93</v>
      </c>
      <c r="AV1589" s="13" t="s">
        <v>86</v>
      </c>
      <c r="AW1589" s="13" t="s">
        <v>39</v>
      </c>
      <c r="AX1589" s="13" t="s">
        <v>78</v>
      </c>
      <c r="AY1589" s="239" t="s">
        <v>210</v>
      </c>
    </row>
    <row r="1590" s="13" customFormat="1">
      <c r="A1590" s="13"/>
      <c r="B1590" s="229"/>
      <c r="C1590" s="230"/>
      <c r="D1590" s="231" t="s">
        <v>221</v>
      </c>
      <c r="E1590" s="232" t="s">
        <v>32</v>
      </c>
      <c r="F1590" s="233" t="s">
        <v>1604</v>
      </c>
      <c r="G1590" s="230"/>
      <c r="H1590" s="232" t="s">
        <v>32</v>
      </c>
      <c r="I1590" s="234"/>
      <c r="J1590" s="230"/>
      <c r="K1590" s="230"/>
      <c r="L1590" s="235"/>
      <c r="M1590" s="236"/>
      <c r="N1590" s="237"/>
      <c r="O1590" s="237"/>
      <c r="P1590" s="237"/>
      <c r="Q1590" s="237"/>
      <c r="R1590" s="237"/>
      <c r="S1590" s="237"/>
      <c r="T1590" s="238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9" t="s">
        <v>221</v>
      </c>
      <c r="AU1590" s="239" t="s">
        <v>93</v>
      </c>
      <c r="AV1590" s="13" t="s">
        <v>86</v>
      </c>
      <c r="AW1590" s="13" t="s">
        <v>39</v>
      </c>
      <c r="AX1590" s="13" t="s">
        <v>78</v>
      </c>
      <c r="AY1590" s="239" t="s">
        <v>210</v>
      </c>
    </row>
    <row r="1591" s="14" customFormat="1">
      <c r="A1591" s="14"/>
      <c r="B1591" s="240"/>
      <c r="C1591" s="241"/>
      <c r="D1591" s="231" t="s">
        <v>221</v>
      </c>
      <c r="E1591" s="242" t="s">
        <v>32</v>
      </c>
      <c r="F1591" s="243" t="s">
        <v>1605</v>
      </c>
      <c r="G1591" s="241"/>
      <c r="H1591" s="244">
        <v>0.59399999999999997</v>
      </c>
      <c r="I1591" s="245"/>
      <c r="J1591" s="241"/>
      <c r="K1591" s="241"/>
      <c r="L1591" s="246"/>
      <c r="M1591" s="247"/>
      <c r="N1591" s="248"/>
      <c r="O1591" s="248"/>
      <c r="P1591" s="248"/>
      <c r="Q1591" s="248"/>
      <c r="R1591" s="248"/>
      <c r="S1591" s="248"/>
      <c r="T1591" s="249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0" t="s">
        <v>221</v>
      </c>
      <c r="AU1591" s="250" t="s">
        <v>93</v>
      </c>
      <c r="AV1591" s="14" t="s">
        <v>88</v>
      </c>
      <c r="AW1591" s="14" t="s">
        <v>39</v>
      </c>
      <c r="AX1591" s="14" t="s">
        <v>78</v>
      </c>
      <c r="AY1591" s="250" t="s">
        <v>210</v>
      </c>
    </row>
    <row r="1592" s="13" customFormat="1">
      <c r="A1592" s="13"/>
      <c r="B1592" s="229"/>
      <c r="C1592" s="230"/>
      <c r="D1592" s="231" t="s">
        <v>221</v>
      </c>
      <c r="E1592" s="232" t="s">
        <v>32</v>
      </c>
      <c r="F1592" s="233" t="s">
        <v>1606</v>
      </c>
      <c r="G1592" s="230"/>
      <c r="H1592" s="232" t="s">
        <v>32</v>
      </c>
      <c r="I1592" s="234"/>
      <c r="J1592" s="230"/>
      <c r="K1592" s="230"/>
      <c r="L1592" s="235"/>
      <c r="M1592" s="236"/>
      <c r="N1592" s="237"/>
      <c r="O1592" s="237"/>
      <c r="P1592" s="237"/>
      <c r="Q1592" s="237"/>
      <c r="R1592" s="237"/>
      <c r="S1592" s="237"/>
      <c r="T1592" s="238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9" t="s">
        <v>221</v>
      </c>
      <c r="AU1592" s="239" t="s">
        <v>93</v>
      </c>
      <c r="AV1592" s="13" t="s">
        <v>86</v>
      </c>
      <c r="AW1592" s="13" t="s">
        <v>39</v>
      </c>
      <c r="AX1592" s="13" t="s">
        <v>78</v>
      </c>
      <c r="AY1592" s="239" t="s">
        <v>210</v>
      </c>
    </row>
    <row r="1593" s="14" customFormat="1">
      <c r="A1593" s="14"/>
      <c r="B1593" s="240"/>
      <c r="C1593" s="241"/>
      <c r="D1593" s="231" t="s">
        <v>221</v>
      </c>
      <c r="E1593" s="242" t="s">
        <v>32</v>
      </c>
      <c r="F1593" s="243" t="s">
        <v>1607</v>
      </c>
      <c r="G1593" s="241"/>
      <c r="H1593" s="244">
        <v>0.19400000000000001</v>
      </c>
      <c r="I1593" s="245"/>
      <c r="J1593" s="241"/>
      <c r="K1593" s="241"/>
      <c r="L1593" s="246"/>
      <c r="M1593" s="247"/>
      <c r="N1593" s="248"/>
      <c r="O1593" s="248"/>
      <c r="P1593" s="248"/>
      <c r="Q1593" s="248"/>
      <c r="R1593" s="248"/>
      <c r="S1593" s="248"/>
      <c r="T1593" s="249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0" t="s">
        <v>221</v>
      </c>
      <c r="AU1593" s="250" t="s">
        <v>93</v>
      </c>
      <c r="AV1593" s="14" t="s">
        <v>88</v>
      </c>
      <c r="AW1593" s="14" t="s">
        <v>39</v>
      </c>
      <c r="AX1593" s="14" t="s">
        <v>78</v>
      </c>
      <c r="AY1593" s="250" t="s">
        <v>210</v>
      </c>
    </row>
    <row r="1594" s="15" customFormat="1">
      <c r="A1594" s="15"/>
      <c r="B1594" s="251"/>
      <c r="C1594" s="252"/>
      <c r="D1594" s="231" t="s">
        <v>221</v>
      </c>
      <c r="E1594" s="253" t="s">
        <v>32</v>
      </c>
      <c r="F1594" s="254" t="s">
        <v>224</v>
      </c>
      <c r="G1594" s="252"/>
      <c r="H1594" s="255">
        <v>0.78800000000000003</v>
      </c>
      <c r="I1594" s="256"/>
      <c r="J1594" s="252"/>
      <c r="K1594" s="252"/>
      <c r="L1594" s="257"/>
      <c r="M1594" s="258"/>
      <c r="N1594" s="259"/>
      <c r="O1594" s="259"/>
      <c r="P1594" s="259"/>
      <c r="Q1594" s="259"/>
      <c r="R1594" s="259"/>
      <c r="S1594" s="259"/>
      <c r="T1594" s="260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61" t="s">
        <v>221</v>
      </c>
      <c r="AU1594" s="261" t="s">
        <v>93</v>
      </c>
      <c r="AV1594" s="15" t="s">
        <v>96</v>
      </c>
      <c r="AW1594" s="15" t="s">
        <v>39</v>
      </c>
      <c r="AX1594" s="15" t="s">
        <v>86</v>
      </c>
      <c r="AY1594" s="261" t="s">
        <v>210</v>
      </c>
    </row>
    <row r="1595" s="2" customFormat="1" ht="24.15" customHeight="1">
      <c r="A1595" s="42"/>
      <c r="B1595" s="43"/>
      <c r="C1595" s="211" t="s">
        <v>1608</v>
      </c>
      <c r="D1595" s="211" t="s">
        <v>213</v>
      </c>
      <c r="E1595" s="212" t="s">
        <v>1609</v>
      </c>
      <c r="F1595" s="213" t="s">
        <v>1610</v>
      </c>
      <c r="G1595" s="214" t="s">
        <v>540</v>
      </c>
      <c r="H1595" s="215">
        <v>1</v>
      </c>
      <c r="I1595" s="216"/>
      <c r="J1595" s="217">
        <f>ROUND(I1595*H1595,2)</f>
        <v>0</v>
      </c>
      <c r="K1595" s="213" t="s">
        <v>952</v>
      </c>
      <c r="L1595" s="48"/>
      <c r="M1595" s="218" t="s">
        <v>32</v>
      </c>
      <c r="N1595" s="219" t="s">
        <v>49</v>
      </c>
      <c r="O1595" s="88"/>
      <c r="P1595" s="220">
        <f>O1595*H1595</f>
        <v>0</v>
      </c>
      <c r="Q1595" s="220">
        <v>0.22417999999999999</v>
      </c>
      <c r="R1595" s="220">
        <f>Q1595*H1595</f>
        <v>0.22417999999999999</v>
      </c>
      <c r="S1595" s="220">
        <v>0.17299999999999999</v>
      </c>
      <c r="T1595" s="221">
        <f>S1595*H1595</f>
        <v>0.17299999999999999</v>
      </c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R1595" s="222" t="s">
        <v>96</v>
      </c>
      <c r="AT1595" s="222" t="s">
        <v>213</v>
      </c>
      <c r="AU1595" s="222" t="s">
        <v>93</v>
      </c>
      <c r="AY1595" s="20" t="s">
        <v>210</v>
      </c>
      <c r="BE1595" s="223">
        <f>IF(N1595="základní",J1595,0)</f>
        <v>0</v>
      </c>
      <c r="BF1595" s="223">
        <f>IF(N1595="snížená",J1595,0)</f>
        <v>0</v>
      </c>
      <c r="BG1595" s="223">
        <f>IF(N1595="zákl. přenesená",J1595,0)</f>
        <v>0</v>
      </c>
      <c r="BH1595" s="223">
        <f>IF(N1595="sníž. přenesená",J1595,0)</f>
        <v>0</v>
      </c>
      <c r="BI1595" s="223">
        <f>IF(N1595="nulová",J1595,0)</f>
        <v>0</v>
      </c>
      <c r="BJ1595" s="20" t="s">
        <v>86</v>
      </c>
      <c r="BK1595" s="223">
        <f>ROUND(I1595*H1595,2)</f>
        <v>0</v>
      </c>
      <c r="BL1595" s="20" t="s">
        <v>96</v>
      </c>
      <c r="BM1595" s="222" t="s">
        <v>1611</v>
      </c>
    </row>
    <row r="1596" s="13" customFormat="1">
      <c r="A1596" s="13"/>
      <c r="B1596" s="229"/>
      <c r="C1596" s="230"/>
      <c r="D1596" s="231" t="s">
        <v>221</v>
      </c>
      <c r="E1596" s="232" t="s">
        <v>32</v>
      </c>
      <c r="F1596" s="233" t="s">
        <v>1612</v>
      </c>
      <c r="G1596" s="230"/>
      <c r="H1596" s="232" t="s">
        <v>32</v>
      </c>
      <c r="I1596" s="234"/>
      <c r="J1596" s="230"/>
      <c r="K1596" s="230"/>
      <c r="L1596" s="235"/>
      <c r="M1596" s="236"/>
      <c r="N1596" s="237"/>
      <c r="O1596" s="237"/>
      <c r="P1596" s="237"/>
      <c r="Q1596" s="237"/>
      <c r="R1596" s="237"/>
      <c r="S1596" s="237"/>
      <c r="T1596" s="23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9" t="s">
        <v>221</v>
      </c>
      <c r="AU1596" s="239" t="s">
        <v>93</v>
      </c>
      <c r="AV1596" s="13" t="s">
        <v>86</v>
      </c>
      <c r="AW1596" s="13" t="s">
        <v>39</v>
      </c>
      <c r="AX1596" s="13" t="s">
        <v>78</v>
      </c>
      <c r="AY1596" s="239" t="s">
        <v>210</v>
      </c>
    </row>
    <row r="1597" s="14" customFormat="1">
      <c r="A1597" s="14"/>
      <c r="B1597" s="240"/>
      <c r="C1597" s="241"/>
      <c r="D1597" s="231" t="s">
        <v>221</v>
      </c>
      <c r="E1597" s="242" t="s">
        <v>32</v>
      </c>
      <c r="F1597" s="243" t="s">
        <v>86</v>
      </c>
      <c r="G1597" s="241"/>
      <c r="H1597" s="244">
        <v>1</v>
      </c>
      <c r="I1597" s="245"/>
      <c r="J1597" s="241"/>
      <c r="K1597" s="241"/>
      <c r="L1597" s="246"/>
      <c r="M1597" s="247"/>
      <c r="N1597" s="248"/>
      <c r="O1597" s="248"/>
      <c r="P1597" s="248"/>
      <c r="Q1597" s="248"/>
      <c r="R1597" s="248"/>
      <c r="S1597" s="248"/>
      <c r="T1597" s="24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0" t="s">
        <v>221</v>
      </c>
      <c r="AU1597" s="250" t="s">
        <v>93</v>
      </c>
      <c r="AV1597" s="14" t="s">
        <v>88</v>
      </c>
      <c r="AW1597" s="14" t="s">
        <v>39</v>
      </c>
      <c r="AX1597" s="14" t="s">
        <v>78</v>
      </c>
      <c r="AY1597" s="250" t="s">
        <v>210</v>
      </c>
    </row>
    <row r="1598" s="15" customFormat="1">
      <c r="A1598" s="15"/>
      <c r="B1598" s="251"/>
      <c r="C1598" s="252"/>
      <c r="D1598" s="231" t="s">
        <v>221</v>
      </c>
      <c r="E1598" s="253" t="s">
        <v>32</v>
      </c>
      <c r="F1598" s="254" t="s">
        <v>224</v>
      </c>
      <c r="G1598" s="252"/>
      <c r="H1598" s="255">
        <v>1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61" t="s">
        <v>221</v>
      </c>
      <c r="AU1598" s="261" t="s">
        <v>93</v>
      </c>
      <c r="AV1598" s="15" t="s">
        <v>96</v>
      </c>
      <c r="AW1598" s="15" t="s">
        <v>39</v>
      </c>
      <c r="AX1598" s="15" t="s">
        <v>86</v>
      </c>
      <c r="AY1598" s="261" t="s">
        <v>210</v>
      </c>
    </row>
    <row r="1599" s="2" customFormat="1" ht="24.15" customHeight="1">
      <c r="A1599" s="42"/>
      <c r="B1599" s="43"/>
      <c r="C1599" s="211" t="s">
        <v>1613</v>
      </c>
      <c r="D1599" s="211" t="s">
        <v>213</v>
      </c>
      <c r="E1599" s="212" t="s">
        <v>1614</v>
      </c>
      <c r="F1599" s="213" t="s">
        <v>1615</v>
      </c>
      <c r="G1599" s="214" t="s">
        <v>525</v>
      </c>
      <c r="H1599" s="215">
        <v>21</v>
      </c>
      <c r="I1599" s="216"/>
      <c r="J1599" s="217">
        <f>ROUND(I1599*H1599,2)</f>
        <v>0</v>
      </c>
      <c r="K1599" s="213" t="s">
        <v>952</v>
      </c>
      <c r="L1599" s="48"/>
      <c r="M1599" s="218" t="s">
        <v>32</v>
      </c>
      <c r="N1599" s="219" t="s">
        <v>49</v>
      </c>
      <c r="O1599" s="88"/>
      <c r="P1599" s="220">
        <f>O1599*H1599</f>
        <v>0</v>
      </c>
      <c r="Q1599" s="220">
        <v>4.0000000000000003E-05</v>
      </c>
      <c r="R1599" s="220">
        <f>Q1599*H1599</f>
        <v>0.00084000000000000003</v>
      </c>
      <c r="S1599" s="220">
        <v>0</v>
      </c>
      <c r="T1599" s="221">
        <f>S1599*H1599</f>
        <v>0</v>
      </c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R1599" s="222" t="s">
        <v>96</v>
      </c>
      <c r="AT1599" s="222" t="s">
        <v>213</v>
      </c>
      <c r="AU1599" s="222" t="s">
        <v>93</v>
      </c>
      <c r="AY1599" s="20" t="s">
        <v>210</v>
      </c>
      <c r="BE1599" s="223">
        <f>IF(N1599="základní",J1599,0)</f>
        <v>0</v>
      </c>
      <c r="BF1599" s="223">
        <f>IF(N1599="snížená",J1599,0)</f>
        <v>0</v>
      </c>
      <c r="BG1599" s="223">
        <f>IF(N1599="zákl. přenesená",J1599,0)</f>
        <v>0</v>
      </c>
      <c r="BH1599" s="223">
        <f>IF(N1599="sníž. přenesená",J1599,0)</f>
        <v>0</v>
      </c>
      <c r="BI1599" s="223">
        <f>IF(N1599="nulová",J1599,0)</f>
        <v>0</v>
      </c>
      <c r="BJ1599" s="20" t="s">
        <v>86</v>
      </c>
      <c r="BK1599" s="223">
        <f>ROUND(I1599*H1599,2)</f>
        <v>0</v>
      </c>
      <c r="BL1599" s="20" t="s">
        <v>96</v>
      </c>
      <c r="BM1599" s="222" t="s">
        <v>1616</v>
      </c>
    </row>
    <row r="1600" s="13" customFormat="1">
      <c r="A1600" s="13"/>
      <c r="B1600" s="229"/>
      <c r="C1600" s="230"/>
      <c r="D1600" s="231" t="s">
        <v>221</v>
      </c>
      <c r="E1600" s="232" t="s">
        <v>32</v>
      </c>
      <c r="F1600" s="233" t="s">
        <v>1617</v>
      </c>
      <c r="G1600" s="230"/>
      <c r="H1600" s="232" t="s">
        <v>32</v>
      </c>
      <c r="I1600" s="234"/>
      <c r="J1600" s="230"/>
      <c r="K1600" s="230"/>
      <c r="L1600" s="235"/>
      <c r="M1600" s="236"/>
      <c r="N1600" s="237"/>
      <c r="O1600" s="237"/>
      <c r="P1600" s="237"/>
      <c r="Q1600" s="237"/>
      <c r="R1600" s="237"/>
      <c r="S1600" s="237"/>
      <c r="T1600" s="238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9" t="s">
        <v>221</v>
      </c>
      <c r="AU1600" s="239" t="s">
        <v>93</v>
      </c>
      <c r="AV1600" s="13" t="s">
        <v>86</v>
      </c>
      <c r="AW1600" s="13" t="s">
        <v>39</v>
      </c>
      <c r="AX1600" s="13" t="s">
        <v>78</v>
      </c>
      <c r="AY1600" s="239" t="s">
        <v>210</v>
      </c>
    </row>
    <row r="1601" s="13" customFormat="1">
      <c r="A1601" s="13"/>
      <c r="B1601" s="229"/>
      <c r="C1601" s="230"/>
      <c r="D1601" s="231" t="s">
        <v>221</v>
      </c>
      <c r="E1601" s="232" t="s">
        <v>32</v>
      </c>
      <c r="F1601" s="233" t="s">
        <v>1618</v>
      </c>
      <c r="G1601" s="230"/>
      <c r="H1601" s="232" t="s">
        <v>32</v>
      </c>
      <c r="I1601" s="234"/>
      <c r="J1601" s="230"/>
      <c r="K1601" s="230"/>
      <c r="L1601" s="235"/>
      <c r="M1601" s="236"/>
      <c r="N1601" s="237"/>
      <c r="O1601" s="237"/>
      <c r="P1601" s="237"/>
      <c r="Q1601" s="237"/>
      <c r="R1601" s="237"/>
      <c r="S1601" s="237"/>
      <c r="T1601" s="238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9" t="s">
        <v>221</v>
      </c>
      <c r="AU1601" s="239" t="s">
        <v>93</v>
      </c>
      <c r="AV1601" s="13" t="s">
        <v>86</v>
      </c>
      <c r="AW1601" s="13" t="s">
        <v>39</v>
      </c>
      <c r="AX1601" s="13" t="s">
        <v>78</v>
      </c>
      <c r="AY1601" s="239" t="s">
        <v>210</v>
      </c>
    </row>
    <row r="1602" s="14" customFormat="1">
      <c r="A1602" s="14"/>
      <c r="B1602" s="240"/>
      <c r="C1602" s="241"/>
      <c r="D1602" s="231" t="s">
        <v>221</v>
      </c>
      <c r="E1602" s="242" t="s">
        <v>32</v>
      </c>
      <c r="F1602" s="243" t="s">
        <v>1619</v>
      </c>
      <c r="G1602" s="241"/>
      <c r="H1602" s="244">
        <v>16</v>
      </c>
      <c r="I1602" s="245"/>
      <c r="J1602" s="241"/>
      <c r="K1602" s="241"/>
      <c r="L1602" s="246"/>
      <c r="M1602" s="247"/>
      <c r="N1602" s="248"/>
      <c r="O1602" s="248"/>
      <c r="P1602" s="248"/>
      <c r="Q1602" s="248"/>
      <c r="R1602" s="248"/>
      <c r="S1602" s="248"/>
      <c r="T1602" s="249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0" t="s">
        <v>221</v>
      </c>
      <c r="AU1602" s="250" t="s">
        <v>93</v>
      </c>
      <c r="AV1602" s="14" t="s">
        <v>88</v>
      </c>
      <c r="AW1602" s="14" t="s">
        <v>39</v>
      </c>
      <c r="AX1602" s="14" t="s">
        <v>78</v>
      </c>
      <c r="AY1602" s="250" t="s">
        <v>210</v>
      </c>
    </row>
    <row r="1603" s="13" customFormat="1">
      <c r="A1603" s="13"/>
      <c r="B1603" s="229"/>
      <c r="C1603" s="230"/>
      <c r="D1603" s="231" t="s">
        <v>221</v>
      </c>
      <c r="E1603" s="232" t="s">
        <v>32</v>
      </c>
      <c r="F1603" s="233" t="s">
        <v>1620</v>
      </c>
      <c r="G1603" s="230"/>
      <c r="H1603" s="232" t="s">
        <v>32</v>
      </c>
      <c r="I1603" s="234"/>
      <c r="J1603" s="230"/>
      <c r="K1603" s="230"/>
      <c r="L1603" s="235"/>
      <c r="M1603" s="236"/>
      <c r="N1603" s="237"/>
      <c r="O1603" s="237"/>
      <c r="P1603" s="237"/>
      <c r="Q1603" s="237"/>
      <c r="R1603" s="237"/>
      <c r="S1603" s="237"/>
      <c r="T1603" s="238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9" t="s">
        <v>221</v>
      </c>
      <c r="AU1603" s="239" t="s">
        <v>93</v>
      </c>
      <c r="AV1603" s="13" t="s">
        <v>86</v>
      </c>
      <c r="AW1603" s="13" t="s">
        <v>39</v>
      </c>
      <c r="AX1603" s="13" t="s">
        <v>78</v>
      </c>
      <c r="AY1603" s="239" t="s">
        <v>210</v>
      </c>
    </row>
    <row r="1604" s="14" customFormat="1">
      <c r="A1604" s="14"/>
      <c r="B1604" s="240"/>
      <c r="C1604" s="241"/>
      <c r="D1604" s="231" t="s">
        <v>221</v>
      </c>
      <c r="E1604" s="242" t="s">
        <v>32</v>
      </c>
      <c r="F1604" s="243" t="s">
        <v>1621</v>
      </c>
      <c r="G1604" s="241"/>
      <c r="H1604" s="244">
        <v>5</v>
      </c>
      <c r="I1604" s="245"/>
      <c r="J1604" s="241"/>
      <c r="K1604" s="241"/>
      <c r="L1604" s="246"/>
      <c r="M1604" s="247"/>
      <c r="N1604" s="248"/>
      <c r="O1604" s="248"/>
      <c r="P1604" s="248"/>
      <c r="Q1604" s="248"/>
      <c r="R1604" s="248"/>
      <c r="S1604" s="248"/>
      <c r="T1604" s="249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0" t="s">
        <v>221</v>
      </c>
      <c r="AU1604" s="250" t="s">
        <v>93</v>
      </c>
      <c r="AV1604" s="14" t="s">
        <v>88</v>
      </c>
      <c r="AW1604" s="14" t="s">
        <v>39</v>
      </c>
      <c r="AX1604" s="14" t="s">
        <v>78</v>
      </c>
      <c r="AY1604" s="250" t="s">
        <v>210</v>
      </c>
    </row>
    <row r="1605" s="15" customFormat="1">
      <c r="A1605" s="15"/>
      <c r="B1605" s="251"/>
      <c r="C1605" s="252"/>
      <c r="D1605" s="231" t="s">
        <v>221</v>
      </c>
      <c r="E1605" s="253" t="s">
        <v>32</v>
      </c>
      <c r="F1605" s="254" t="s">
        <v>224</v>
      </c>
      <c r="G1605" s="252"/>
      <c r="H1605" s="255">
        <v>21</v>
      </c>
      <c r="I1605" s="256"/>
      <c r="J1605" s="252"/>
      <c r="K1605" s="252"/>
      <c r="L1605" s="257"/>
      <c r="M1605" s="258"/>
      <c r="N1605" s="259"/>
      <c r="O1605" s="259"/>
      <c r="P1605" s="259"/>
      <c r="Q1605" s="259"/>
      <c r="R1605" s="259"/>
      <c r="S1605" s="259"/>
      <c r="T1605" s="260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61" t="s">
        <v>221</v>
      </c>
      <c r="AU1605" s="261" t="s">
        <v>93</v>
      </c>
      <c r="AV1605" s="15" t="s">
        <v>96</v>
      </c>
      <c r="AW1605" s="15" t="s">
        <v>39</v>
      </c>
      <c r="AX1605" s="15" t="s">
        <v>86</v>
      </c>
      <c r="AY1605" s="261" t="s">
        <v>210</v>
      </c>
    </row>
    <row r="1606" s="2" customFormat="1" ht="16.5" customHeight="1">
      <c r="A1606" s="42"/>
      <c r="B1606" s="43"/>
      <c r="C1606" s="211" t="s">
        <v>1622</v>
      </c>
      <c r="D1606" s="211" t="s">
        <v>213</v>
      </c>
      <c r="E1606" s="212" t="s">
        <v>1623</v>
      </c>
      <c r="F1606" s="213" t="s">
        <v>1624</v>
      </c>
      <c r="G1606" s="214" t="s">
        <v>525</v>
      </c>
      <c r="H1606" s="215">
        <v>56</v>
      </c>
      <c r="I1606" s="216"/>
      <c r="J1606" s="217">
        <f>ROUND(I1606*H1606,2)</f>
        <v>0</v>
      </c>
      <c r="K1606" s="213" t="s">
        <v>952</v>
      </c>
      <c r="L1606" s="48"/>
      <c r="M1606" s="218" t="s">
        <v>32</v>
      </c>
      <c r="N1606" s="219" t="s">
        <v>49</v>
      </c>
      <c r="O1606" s="88"/>
      <c r="P1606" s="220">
        <f>O1606*H1606</f>
        <v>0</v>
      </c>
      <c r="Q1606" s="220">
        <v>2.0000000000000002E-05</v>
      </c>
      <c r="R1606" s="220">
        <f>Q1606*H1606</f>
        <v>0.0011200000000000001</v>
      </c>
      <c r="S1606" s="220">
        <v>0</v>
      </c>
      <c r="T1606" s="221">
        <f>S1606*H1606</f>
        <v>0</v>
      </c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R1606" s="222" t="s">
        <v>96</v>
      </c>
      <c r="AT1606" s="222" t="s">
        <v>213</v>
      </c>
      <c r="AU1606" s="222" t="s">
        <v>93</v>
      </c>
      <c r="AY1606" s="20" t="s">
        <v>210</v>
      </c>
      <c r="BE1606" s="223">
        <f>IF(N1606="základní",J1606,0)</f>
        <v>0</v>
      </c>
      <c r="BF1606" s="223">
        <f>IF(N1606="snížená",J1606,0)</f>
        <v>0</v>
      </c>
      <c r="BG1606" s="223">
        <f>IF(N1606="zákl. přenesená",J1606,0)</f>
        <v>0</v>
      </c>
      <c r="BH1606" s="223">
        <f>IF(N1606="sníž. přenesená",J1606,0)</f>
        <v>0</v>
      </c>
      <c r="BI1606" s="223">
        <f>IF(N1606="nulová",J1606,0)</f>
        <v>0</v>
      </c>
      <c r="BJ1606" s="20" t="s">
        <v>86</v>
      </c>
      <c r="BK1606" s="223">
        <f>ROUND(I1606*H1606,2)</f>
        <v>0</v>
      </c>
      <c r="BL1606" s="20" t="s">
        <v>96</v>
      </c>
      <c r="BM1606" s="222" t="s">
        <v>1625</v>
      </c>
    </row>
    <row r="1607" s="13" customFormat="1">
      <c r="A1607" s="13"/>
      <c r="B1607" s="229"/>
      <c r="C1607" s="230"/>
      <c r="D1607" s="231" t="s">
        <v>221</v>
      </c>
      <c r="E1607" s="232" t="s">
        <v>32</v>
      </c>
      <c r="F1607" s="233" t="s">
        <v>309</v>
      </c>
      <c r="G1607" s="230"/>
      <c r="H1607" s="232" t="s">
        <v>32</v>
      </c>
      <c r="I1607" s="234"/>
      <c r="J1607" s="230"/>
      <c r="K1607" s="230"/>
      <c r="L1607" s="235"/>
      <c r="M1607" s="236"/>
      <c r="N1607" s="237"/>
      <c r="O1607" s="237"/>
      <c r="P1607" s="237"/>
      <c r="Q1607" s="237"/>
      <c r="R1607" s="237"/>
      <c r="S1607" s="237"/>
      <c r="T1607" s="238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9" t="s">
        <v>221</v>
      </c>
      <c r="AU1607" s="239" t="s">
        <v>93</v>
      </c>
      <c r="AV1607" s="13" t="s">
        <v>86</v>
      </c>
      <c r="AW1607" s="13" t="s">
        <v>39</v>
      </c>
      <c r="AX1607" s="13" t="s">
        <v>78</v>
      </c>
      <c r="AY1607" s="239" t="s">
        <v>210</v>
      </c>
    </row>
    <row r="1608" s="13" customFormat="1">
      <c r="A1608" s="13"/>
      <c r="B1608" s="229"/>
      <c r="C1608" s="230"/>
      <c r="D1608" s="231" t="s">
        <v>221</v>
      </c>
      <c r="E1608" s="232" t="s">
        <v>32</v>
      </c>
      <c r="F1608" s="233" t="s">
        <v>1626</v>
      </c>
      <c r="G1608" s="230"/>
      <c r="H1608" s="232" t="s">
        <v>32</v>
      </c>
      <c r="I1608" s="234"/>
      <c r="J1608" s="230"/>
      <c r="K1608" s="230"/>
      <c r="L1608" s="235"/>
      <c r="M1608" s="236"/>
      <c r="N1608" s="237"/>
      <c r="O1608" s="237"/>
      <c r="P1608" s="237"/>
      <c r="Q1608" s="237"/>
      <c r="R1608" s="237"/>
      <c r="S1608" s="237"/>
      <c r="T1608" s="238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9" t="s">
        <v>221</v>
      </c>
      <c r="AU1608" s="239" t="s">
        <v>93</v>
      </c>
      <c r="AV1608" s="13" t="s">
        <v>86</v>
      </c>
      <c r="AW1608" s="13" t="s">
        <v>39</v>
      </c>
      <c r="AX1608" s="13" t="s">
        <v>78</v>
      </c>
      <c r="AY1608" s="239" t="s">
        <v>210</v>
      </c>
    </row>
    <row r="1609" s="13" customFormat="1">
      <c r="A1609" s="13"/>
      <c r="B1609" s="229"/>
      <c r="C1609" s="230"/>
      <c r="D1609" s="231" t="s">
        <v>221</v>
      </c>
      <c r="E1609" s="232" t="s">
        <v>32</v>
      </c>
      <c r="F1609" s="233" t="s">
        <v>311</v>
      </c>
      <c r="G1609" s="230"/>
      <c r="H1609" s="232" t="s">
        <v>32</v>
      </c>
      <c r="I1609" s="234"/>
      <c r="J1609" s="230"/>
      <c r="K1609" s="230"/>
      <c r="L1609" s="235"/>
      <c r="M1609" s="236"/>
      <c r="N1609" s="237"/>
      <c r="O1609" s="237"/>
      <c r="P1609" s="237"/>
      <c r="Q1609" s="237"/>
      <c r="R1609" s="237"/>
      <c r="S1609" s="237"/>
      <c r="T1609" s="238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9" t="s">
        <v>221</v>
      </c>
      <c r="AU1609" s="239" t="s">
        <v>93</v>
      </c>
      <c r="AV1609" s="13" t="s">
        <v>86</v>
      </c>
      <c r="AW1609" s="13" t="s">
        <v>39</v>
      </c>
      <c r="AX1609" s="13" t="s">
        <v>78</v>
      </c>
      <c r="AY1609" s="239" t="s">
        <v>210</v>
      </c>
    </row>
    <row r="1610" s="13" customFormat="1">
      <c r="A1610" s="13"/>
      <c r="B1610" s="229"/>
      <c r="C1610" s="230"/>
      <c r="D1610" s="231" t="s">
        <v>221</v>
      </c>
      <c r="E1610" s="232" t="s">
        <v>32</v>
      </c>
      <c r="F1610" s="233" t="s">
        <v>1627</v>
      </c>
      <c r="G1610" s="230"/>
      <c r="H1610" s="232" t="s">
        <v>32</v>
      </c>
      <c r="I1610" s="234"/>
      <c r="J1610" s="230"/>
      <c r="K1610" s="230"/>
      <c r="L1610" s="235"/>
      <c r="M1610" s="236"/>
      <c r="N1610" s="237"/>
      <c r="O1610" s="237"/>
      <c r="P1610" s="237"/>
      <c r="Q1610" s="237"/>
      <c r="R1610" s="237"/>
      <c r="S1610" s="237"/>
      <c r="T1610" s="238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9" t="s">
        <v>221</v>
      </c>
      <c r="AU1610" s="239" t="s">
        <v>93</v>
      </c>
      <c r="AV1610" s="13" t="s">
        <v>86</v>
      </c>
      <c r="AW1610" s="13" t="s">
        <v>39</v>
      </c>
      <c r="AX1610" s="13" t="s">
        <v>78</v>
      </c>
      <c r="AY1610" s="239" t="s">
        <v>210</v>
      </c>
    </row>
    <row r="1611" s="13" customFormat="1">
      <c r="A1611" s="13"/>
      <c r="B1611" s="229"/>
      <c r="C1611" s="230"/>
      <c r="D1611" s="231" t="s">
        <v>221</v>
      </c>
      <c r="E1611" s="232" t="s">
        <v>32</v>
      </c>
      <c r="F1611" s="233" t="s">
        <v>1628</v>
      </c>
      <c r="G1611" s="230"/>
      <c r="H1611" s="232" t="s">
        <v>32</v>
      </c>
      <c r="I1611" s="234"/>
      <c r="J1611" s="230"/>
      <c r="K1611" s="230"/>
      <c r="L1611" s="235"/>
      <c r="M1611" s="236"/>
      <c r="N1611" s="237"/>
      <c r="O1611" s="237"/>
      <c r="P1611" s="237"/>
      <c r="Q1611" s="237"/>
      <c r="R1611" s="237"/>
      <c r="S1611" s="237"/>
      <c r="T1611" s="238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9" t="s">
        <v>221</v>
      </c>
      <c r="AU1611" s="239" t="s">
        <v>93</v>
      </c>
      <c r="AV1611" s="13" t="s">
        <v>86</v>
      </c>
      <c r="AW1611" s="13" t="s">
        <v>39</v>
      </c>
      <c r="AX1611" s="13" t="s">
        <v>78</v>
      </c>
      <c r="AY1611" s="239" t="s">
        <v>210</v>
      </c>
    </row>
    <row r="1612" s="14" customFormat="1">
      <c r="A1612" s="14"/>
      <c r="B1612" s="240"/>
      <c r="C1612" s="241"/>
      <c r="D1612" s="231" t="s">
        <v>221</v>
      </c>
      <c r="E1612" s="242" t="s">
        <v>32</v>
      </c>
      <c r="F1612" s="243" t="s">
        <v>1629</v>
      </c>
      <c r="G1612" s="241"/>
      <c r="H1612" s="244">
        <v>28</v>
      </c>
      <c r="I1612" s="245"/>
      <c r="J1612" s="241"/>
      <c r="K1612" s="241"/>
      <c r="L1612" s="246"/>
      <c r="M1612" s="247"/>
      <c r="N1612" s="248"/>
      <c r="O1612" s="248"/>
      <c r="P1612" s="248"/>
      <c r="Q1612" s="248"/>
      <c r="R1612" s="248"/>
      <c r="S1612" s="248"/>
      <c r="T1612" s="249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0" t="s">
        <v>221</v>
      </c>
      <c r="AU1612" s="250" t="s">
        <v>93</v>
      </c>
      <c r="AV1612" s="14" t="s">
        <v>88</v>
      </c>
      <c r="AW1612" s="14" t="s">
        <v>39</v>
      </c>
      <c r="AX1612" s="14" t="s">
        <v>78</v>
      </c>
      <c r="AY1612" s="250" t="s">
        <v>210</v>
      </c>
    </row>
    <row r="1613" s="13" customFormat="1">
      <c r="A1613" s="13"/>
      <c r="B1613" s="229"/>
      <c r="C1613" s="230"/>
      <c r="D1613" s="231" t="s">
        <v>221</v>
      </c>
      <c r="E1613" s="232" t="s">
        <v>32</v>
      </c>
      <c r="F1613" s="233" t="s">
        <v>1563</v>
      </c>
      <c r="G1613" s="230"/>
      <c r="H1613" s="232" t="s">
        <v>32</v>
      </c>
      <c r="I1613" s="234"/>
      <c r="J1613" s="230"/>
      <c r="K1613" s="230"/>
      <c r="L1613" s="235"/>
      <c r="M1613" s="236"/>
      <c r="N1613" s="237"/>
      <c r="O1613" s="237"/>
      <c r="P1613" s="237"/>
      <c r="Q1613" s="237"/>
      <c r="R1613" s="237"/>
      <c r="S1613" s="237"/>
      <c r="T1613" s="238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9" t="s">
        <v>221</v>
      </c>
      <c r="AU1613" s="239" t="s">
        <v>93</v>
      </c>
      <c r="AV1613" s="13" t="s">
        <v>86</v>
      </c>
      <c r="AW1613" s="13" t="s">
        <v>39</v>
      </c>
      <c r="AX1613" s="13" t="s">
        <v>78</v>
      </c>
      <c r="AY1613" s="239" t="s">
        <v>210</v>
      </c>
    </row>
    <row r="1614" s="13" customFormat="1">
      <c r="A1614" s="13"/>
      <c r="B1614" s="229"/>
      <c r="C1614" s="230"/>
      <c r="D1614" s="231" t="s">
        <v>221</v>
      </c>
      <c r="E1614" s="232" t="s">
        <v>32</v>
      </c>
      <c r="F1614" s="233" t="s">
        <v>1630</v>
      </c>
      <c r="G1614" s="230"/>
      <c r="H1614" s="232" t="s">
        <v>32</v>
      </c>
      <c r="I1614" s="234"/>
      <c r="J1614" s="230"/>
      <c r="K1614" s="230"/>
      <c r="L1614" s="235"/>
      <c r="M1614" s="236"/>
      <c r="N1614" s="237"/>
      <c r="O1614" s="237"/>
      <c r="P1614" s="237"/>
      <c r="Q1614" s="237"/>
      <c r="R1614" s="237"/>
      <c r="S1614" s="237"/>
      <c r="T1614" s="238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9" t="s">
        <v>221</v>
      </c>
      <c r="AU1614" s="239" t="s">
        <v>93</v>
      </c>
      <c r="AV1614" s="13" t="s">
        <v>86</v>
      </c>
      <c r="AW1614" s="13" t="s">
        <v>39</v>
      </c>
      <c r="AX1614" s="13" t="s">
        <v>78</v>
      </c>
      <c r="AY1614" s="239" t="s">
        <v>210</v>
      </c>
    </row>
    <row r="1615" s="14" customFormat="1">
      <c r="A1615" s="14"/>
      <c r="B1615" s="240"/>
      <c r="C1615" s="241"/>
      <c r="D1615" s="231" t="s">
        <v>221</v>
      </c>
      <c r="E1615" s="242" t="s">
        <v>32</v>
      </c>
      <c r="F1615" s="243" t="s">
        <v>1631</v>
      </c>
      <c r="G1615" s="241"/>
      <c r="H1615" s="244">
        <v>28</v>
      </c>
      <c r="I1615" s="245"/>
      <c r="J1615" s="241"/>
      <c r="K1615" s="241"/>
      <c r="L1615" s="246"/>
      <c r="M1615" s="247"/>
      <c r="N1615" s="248"/>
      <c r="O1615" s="248"/>
      <c r="P1615" s="248"/>
      <c r="Q1615" s="248"/>
      <c r="R1615" s="248"/>
      <c r="S1615" s="248"/>
      <c r="T1615" s="249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0" t="s">
        <v>221</v>
      </c>
      <c r="AU1615" s="250" t="s">
        <v>93</v>
      </c>
      <c r="AV1615" s="14" t="s">
        <v>88</v>
      </c>
      <c r="AW1615" s="14" t="s">
        <v>39</v>
      </c>
      <c r="AX1615" s="14" t="s">
        <v>78</v>
      </c>
      <c r="AY1615" s="250" t="s">
        <v>210</v>
      </c>
    </row>
    <row r="1616" s="15" customFormat="1">
      <c r="A1616" s="15"/>
      <c r="B1616" s="251"/>
      <c r="C1616" s="252"/>
      <c r="D1616" s="231" t="s">
        <v>221</v>
      </c>
      <c r="E1616" s="253" t="s">
        <v>32</v>
      </c>
      <c r="F1616" s="254" t="s">
        <v>224</v>
      </c>
      <c r="G1616" s="252"/>
      <c r="H1616" s="255">
        <v>56</v>
      </c>
      <c r="I1616" s="256"/>
      <c r="J1616" s="252"/>
      <c r="K1616" s="252"/>
      <c r="L1616" s="257"/>
      <c r="M1616" s="258"/>
      <c r="N1616" s="259"/>
      <c r="O1616" s="259"/>
      <c r="P1616" s="259"/>
      <c r="Q1616" s="259"/>
      <c r="R1616" s="259"/>
      <c r="S1616" s="259"/>
      <c r="T1616" s="260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1" t="s">
        <v>221</v>
      </c>
      <c r="AU1616" s="261" t="s">
        <v>93</v>
      </c>
      <c r="AV1616" s="15" t="s">
        <v>96</v>
      </c>
      <c r="AW1616" s="15" t="s">
        <v>39</v>
      </c>
      <c r="AX1616" s="15" t="s">
        <v>86</v>
      </c>
      <c r="AY1616" s="261" t="s">
        <v>210</v>
      </c>
    </row>
    <row r="1617" s="2" customFormat="1" ht="24.15" customHeight="1">
      <c r="A1617" s="42"/>
      <c r="B1617" s="43"/>
      <c r="C1617" s="211" t="s">
        <v>1632</v>
      </c>
      <c r="D1617" s="211" t="s">
        <v>213</v>
      </c>
      <c r="E1617" s="212" t="s">
        <v>1633</v>
      </c>
      <c r="F1617" s="213" t="s">
        <v>1634</v>
      </c>
      <c r="G1617" s="214" t="s">
        <v>525</v>
      </c>
      <c r="H1617" s="215">
        <v>60</v>
      </c>
      <c r="I1617" s="216"/>
      <c r="J1617" s="217">
        <f>ROUND(I1617*H1617,2)</f>
        <v>0</v>
      </c>
      <c r="K1617" s="213" t="s">
        <v>952</v>
      </c>
      <c r="L1617" s="48"/>
      <c r="M1617" s="218" t="s">
        <v>32</v>
      </c>
      <c r="N1617" s="219" t="s">
        <v>49</v>
      </c>
      <c r="O1617" s="88"/>
      <c r="P1617" s="220">
        <f>O1617*H1617</f>
        <v>0</v>
      </c>
      <c r="Q1617" s="220">
        <v>0.00017000000000000001</v>
      </c>
      <c r="R1617" s="220">
        <f>Q1617*H1617</f>
        <v>0.010200000000000001</v>
      </c>
      <c r="S1617" s="220">
        <v>0</v>
      </c>
      <c r="T1617" s="221">
        <f>S1617*H1617</f>
        <v>0</v>
      </c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R1617" s="222" t="s">
        <v>96</v>
      </c>
      <c r="AT1617" s="222" t="s">
        <v>213</v>
      </c>
      <c r="AU1617" s="222" t="s">
        <v>93</v>
      </c>
      <c r="AY1617" s="20" t="s">
        <v>210</v>
      </c>
      <c r="BE1617" s="223">
        <f>IF(N1617="základní",J1617,0)</f>
        <v>0</v>
      </c>
      <c r="BF1617" s="223">
        <f>IF(N1617="snížená",J1617,0)</f>
        <v>0</v>
      </c>
      <c r="BG1617" s="223">
        <f>IF(N1617="zákl. přenesená",J1617,0)</f>
        <v>0</v>
      </c>
      <c r="BH1617" s="223">
        <f>IF(N1617="sníž. přenesená",J1617,0)</f>
        <v>0</v>
      </c>
      <c r="BI1617" s="223">
        <f>IF(N1617="nulová",J1617,0)</f>
        <v>0</v>
      </c>
      <c r="BJ1617" s="20" t="s">
        <v>86</v>
      </c>
      <c r="BK1617" s="223">
        <f>ROUND(I1617*H1617,2)</f>
        <v>0</v>
      </c>
      <c r="BL1617" s="20" t="s">
        <v>96</v>
      </c>
      <c r="BM1617" s="222" t="s">
        <v>1635</v>
      </c>
    </row>
    <row r="1618" s="2" customFormat="1">
      <c r="A1618" s="42"/>
      <c r="B1618" s="43"/>
      <c r="C1618" s="44"/>
      <c r="D1618" s="231" t="s">
        <v>1073</v>
      </c>
      <c r="E1618" s="44"/>
      <c r="F1618" s="283" t="s">
        <v>1636</v>
      </c>
      <c r="G1618" s="44"/>
      <c r="H1618" s="44"/>
      <c r="I1618" s="226"/>
      <c r="J1618" s="44"/>
      <c r="K1618" s="44"/>
      <c r="L1618" s="48"/>
      <c r="M1618" s="227"/>
      <c r="N1618" s="228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1073</v>
      </c>
      <c r="AU1618" s="20" t="s">
        <v>93</v>
      </c>
    </row>
    <row r="1619" s="13" customFormat="1">
      <c r="A1619" s="13"/>
      <c r="B1619" s="229"/>
      <c r="C1619" s="230"/>
      <c r="D1619" s="231" t="s">
        <v>221</v>
      </c>
      <c r="E1619" s="232" t="s">
        <v>32</v>
      </c>
      <c r="F1619" s="233" t="s">
        <v>309</v>
      </c>
      <c r="G1619" s="230"/>
      <c r="H1619" s="232" t="s">
        <v>32</v>
      </c>
      <c r="I1619" s="234"/>
      <c r="J1619" s="230"/>
      <c r="K1619" s="230"/>
      <c r="L1619" s="235"/>
      <c r="M1619" s="236"/>
      <c r="N1619" s="237"/>
      <c r="O1619" s="237"/>
      <c r="P1619" s="237"/>
      <c r="Q1619" s="237"/>
      <c r="R1619" s="237"/>
      <c r="S1619" s="237"/>
      <c r="T1619" s="238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9" t="s">
        <v>221</v>
      </c>
      <c r="AU1619" s="239" t="s">
        <v>93</v>
      </c>
      <c r="AV1619" s="13" t="s">
        <v>86</v>
      </c>
      <c r="AW1619" s="13" t="s">
        <v>39</v>
      </c>
      <c r="AX1619" s="13" t="s">
        <v>78</v>
      </c>
      <c r="AY1619" s="239" t="s">
        <v>210</v>
      </c>
    </row>
    <row r="1620" s="13" customFormat="1">
      <c r="A1620" s="13"/>
      <c r="B1620" s="229"/>
      <c r="C1620" s="230"/>
      <c r="D1620" s="231" t="s">
        <v>221</v>
      </c>
      <c r="E1620" s="232" t="s">
        <v>32</v>
      </c>
      <c r="F1620" s="233" t="s">
        <v>574</v>
      </c>
      <c r="G1620" s="230"/>
      <c r="H1620" s="232" t="s">
        <v>32</v>
      </c>
      <c r="I1620" s="234"/>
      <c r="J1620" s="230"/>
      <c r="K1620" s="230"/>
      <c r="L1620" s="235"/>
      <c r="M1620" s="236"/>
      <c r="N1620" s="237"/>
      <c r="O1620" s="237"/>
      <c r="P1620" s="237"/>
      <c r="Q1620" s="237"/>
      <c r="R1620" s="237"/>
      <c r="S1620" s="237"/>
      <c r="T1620" s="238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9" t="s">
        <v>221</v>
      </c>
      <c r="AU1620" s="239" t="s">
        <v>93</v>
      </c>
      <c r="AV1620" s="13" t="s">
        <v>86</v>
      </c>
      <c r="AW1620" s="13" t="s">
        <v>39</v>
      </c>
      <c r="AX1620" s="13" t="s">
        <v>78</v>
      </c>
      <c r="AY1620" s="239" t="s">
        <v>210</v>
      </c>
    </row>
    <row r="1621" s="13" customFormat="1">
      <c r="A1621" s="13"/>
      <c r="B1621" s="229"/>
      <c r="C1621" s="230"/>
      <c r="D1621" s="231" t="s">
        <v>221</v>
      </c>
      <c r="E1621" s="232" t="s">
        <v>32</v>
      </c>
      <c r="F1621" s="233" t="s">
        <v>310</v>
      </c>
      <c r="G1621" s="230"/>
      <c r="H1621" s="232" t="s">
        <v>32</v>
      </c>
      <c r="I1621" s="234"/>
      <c r="J1621" s="230"/>
      <c r="K1621" s="230"/>
      <c r="L1621" s="235"/>
      <c r="M1621" s="236"/>
      <c r="N1621" s="237"/>
      <c r="O1621" s="237"/>
      <c r="P1621" s="237"/>
      <c r="Q1621" s="237"/>
      <c r="R1621" s="237"/>
      <c r="S1621" s="237"/>
      <c r="T1621" s="238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9" t="s">
        <v>221</v>
      </c>
      <c r="AU1621" s="239" t="s">
        <v>93</v>
      </c>
      <c r="AV1621" s="13" t="s">
        <v>86</v>
      </c>
      <c r="AW1621" s="13" t="s">
        <v>39</v>
      </c>
      <c r="AX1621" s="13" t="s">
        <v>78</v>
      </c>
      <c r="AY1621" s="239" t="s">
        <v>210</v>
      </c>
    </row>
    <row r="1622" s="13" customFormat="1">
      <c r="A1622" s="13"/>
      <c r="B1622" s="229"/>
      <c r="C1622" s="230"/>
      <c r="D1622" s="231" t="s">
        <v>221</v>
      </c>
      <c r="E1622" s="232" t="s">
        <v>32</v>
      </c>
      <c r="F1622" s="233" t="s">
        <v>311</v>
      </c>
      <c r="G1622" s="230"/>
      <c r="H1622" s="232" t="s">
        <v>32</v>
      </c>
      <c r="I1622" s="234"/>
      <c r="J1622" s="230"/>
      <c r="K1622" s="230"/>
      <c r="L1622" s="235"/>
      <c r="M1622" s="236"/>
      <c r="N1622" s="237"/>
      <c r="O1622" s="237"/>
      <c r="P1622" s="237"/>
      <c r="Q1622" s="237"/>
      <c r="R1622" s="237"/>
      <c r="S1622" s="237"/>
      <c r="T1622" s="238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9" t="s">
        <v>221</v>
      </c>
      <c r="AU1622" s="239" t="s">
        <v>93</v>
      </c>
      <c r="AV1622" s="13" t="s">
        <v>86</v>
      </c>
      <c r="AW1622" s="13" t="s">
        <v>39</v>
      </c>
      <c r="AX1622" s="13" t="s">
        <v>78</v>
      </c>
      <c r="AY1622" s="239" t="s">
        <v>210</v>
      </c>
    </row>
    <row r="1623" s="13" customFormat="1">
      <c r="A1623" s="13"/>
      <c r="B1623" s="229"/>
      <c r="C1623" s="230"/>
      <c r="D1623" s="231" t="s">
        <v>221</v>
      </c>
      <c r="E1623" s="232" t="s">
        <v>32</v>
      </c>
      <c r="F1623" s="233" t="s">
        <v>1637</v>
      </c>
      <c r="G1623" s="230"/>
      <c r="H1623" s="232" t="s">
        <v>32</v>
      </c>
      <c r="I1623" s="234"/>
      <c r="J1623" s="230"/>
      <c r="K1623" s="230"/>
      <c r="L1623" s="235"/>
      <c r="M1623" s="236"/>
      <c r="N1623" s="237"/>
      <c r="O1623" s="237"/>
      <c r="P1623" s="237"/>
      <c r="Q1623" s="237"/>
      <c r="R1623" s="237"/>
      <c r="S1623" s="237"/>
      <c r="T1623" s="238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9" t="s">
        <v>221</v>
      </c>
      <c r="AU1623" s="239" t="s">
        <v>93</v>
      </c>
      <c r="AV1623" s="13" t="s">
        <v>86</v>
      </c>
      <c r="AW1623" s="13" t="s">
        <v>39</v>
      </c>
      <c r="AX1623" s="13" t="s">
        <v>78</v>
      </c>
      <c r="AY1623" s="239" t="s">
        <v>210</v>
      </c>
    </row>
    <row r="1624" s="13" customFormat="1">
      <c r="A1624" s="13"/>
      <c r="B1624" s="229"/>
      <c r="C1624" s="230"/>
      <c r="D1624" s="231" t="s">
        <v>221</v>
      </c>
      <c r="E1624" s="232" t="s">
        <v>32</v>
      </c>
      <c r="F1624" s="233" t="s">
        <v>1638</v>
      </c>
      <c r="G1624" s="230"/>
      <c r="H1624" s="232" t="s">
        <v>32</v>
      </c>
      <c r="I1624" s="234"/>
      <c r="J1624" s="230"/>
      <c r="K1624" s="230"/>
      <c r="L1624" s="235"/>
      <c r="M1624" s="236"/>
      <c r="N1624" s="237"/>
      <c r="O1624" s="237"/>
      <c r="P1624" s="237"/>
      <c r="Q1624" s="237"/>
      <c r="R1624" s="237"/>
      <c r="S1624" s="237"/>
      <c r="T1624" s="23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9" t="s">
        <v>221</v>
      </c>
      <c r="AU1624" s="239" t="s">
        <v>93</v>
      </c>
      <c r="AV1624" s="13" t="s">
        <v>86</v>
      </c>
      <c r="AW1624" s="13" t="s">
        <v>39</v>
      </c>
      <c r="AX1624" s="13" t="s">
        <v>78</v>
      </c>
      <c r="AY1624" s="239" t="s">
        <v>210</v>
      </c>
    </row>
    <row r="1625" s="14" customFormat="1">
      <c r="A1625" s="14"/>
      <c r="B1625" s="240"/>
      <c r="C1625" s="241"/>
      <c r="D1625" s="231" t="s">
        <v>221</v>
      </c>
      <c r="E1625" s="242" t="s">
        <v>32</v>
      </c>
      <c r="F1625" s="243" t="s">
        <v>1639</v>
      </c>
      <c r="G1625" s="241"/>
      <c r="H1625" s="244">
        <v>60</v>
      </c>
      <c r="I1625" s="245"/>
      <c r="J1625" s="241"/>
      <c r="K1625" s="241"/>
      <c r="L1625" s="246"/>
      <c r="M1625" s="247"/>
      <c r="N1625" s="248"/>
      <c r="O1625" s="248"/>
      <c r="P1625" s="248"/>
      <c r="Q1625" s="248"/>
      <c r="R1625" s="248"/>
      <c r="S1625" s="248"/>
      <c r="T1625" s="249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0" t="s">
        <v>221</v>
      </c>
      <c r="AU1625" s="250" t="s">
        <v>93</v>
      </c>
      <c r="AV1625" s="14" t="s">
        <v>88</v>
      </c>
      <c r="AW1625" s="14" t="s">
        <v>39</v>
      </c>
      <c r="AX1625" s="14" t="s">
        <v>78</v>
      </c>
      <c r="AY1625" s="250" t="s">
        <v>210</v>
      </c>
    </row>
    <row r="1626" s="15" customFormat="1">
      <c r="A1626" s="15"/>
      <c r="B1626" s="251"/>
      <c r="C1626" s="252"/>
      <c r="D1626" s="231" t="s">
        <v>221</v>
      </c>
      <c r="E1626" s="253" t="s">
        <v>32</v>
      </c>
      <c r="F1626" s="254" t="s">
        <v>224</v>
      </c>
      <c r="G1626" s="252"/>
      <c r="H1626" s="255">
        <v>60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1" t="s">
        <v>221</v>
      </c>
      <c r="AU1626" s="261" t="s">
        <v>93</v>
      </c>
      <c r="AV1626" s="15" t="s">
        <v>96</v>
      </c>
      <c r="AW1626" s="15" t="s">
        <v>39</v>
      </c>
      <c r="AX1626" s="15" t="s">
        <v>86</v>
      </c>
      <c r="AY1626" s="261" t="s">
        <v>210</v>
      </c>
    </row>
    <row r="1627" s="2" customFormat="1" ht="21.75" customHeight="1">
      <c r="A1627" s="42"/>
      <c r="B1627" s="43"/>
      <c r="C1627" s="211" t="s">
        <v>1640</v>
      </c>
      <c r="D1627" s="211" t="s">
        <v>213</v>
      </c>
      <c r="E1627" s="212" t="s">
        <v>1641</v>
      </c>
      <c r="F1627" s="213" t="s">
        <v>1642</v>
      </c>
      <c r="G1627" s="214" t="s">
        <v>525</v>
      </c>
      <c r="H1627" s="215">
        <v>60</v>
      </c>
      <c r="I1627" s="216"/>
      <c r="J1627" s="217">
        <f>ROUND(I1627*H1627,2)</f>
        <v>0</v>
      </c>
      <c r="K1627" s="213" t="s">
        <v>952</v>
      </c>
      <c r="L1627" s="48"/>
      <c r="M1627" s="218" t="s">
        <v>32</v>
      </c>
      <c r="N1627" s="219" t="s">
        <v>49</v>
      </c>
      <c r="O1627" s="88"/>
      <c r="P1627" s="220">
        <f>O1627*H1627</f>
        <v>0</v>
      </c>
      <c r="Q1627" s="220">
        <v>0.00017000000000000001</v>
      </c>
      <c r="R1627" s="220">
        <f>Q1627*H1627</f>
        <v>0.010200000000000001</v>
      </c>
      <c r="S1627" s="220">
        <v>0</v>
      </c>
      <c r="T1627" s="221">
        <f>S1627*H1627</f>
        <v>0</v>
      </c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R1627" s="222" t="s">
        <v>96</v>
      </c>
      <c r="AT1627" s="222" t="s">
        <v>213</v>
      </c>
      <c r="AU1627" s="222" t="s">
        <v>93</v>
      </c>
      <c r="AY1627" s="20" t="s">
        <v>210</v>
      </c>
      <c r="BE1627" s="223">
        <f>IF(N1627="základní",J1627,0)</f>
        <v>0</v>
      </c>
      <c r="BF1627" s="223">
        <f>IF(N1627="snížená",J1627,0)</f>
        <v>0</v>
      </c>
      <c r="BG1627" s="223">
        <f>IF(N1627="zákl. přenesená",J1627,0)</f>
        <v>0</v>
      </c>
      <c r="BH1627" s="223">
        <f>IF(N1627="sníž. přenesená",J1627,0)</f>
        <v>0</v>
      </c>
      <c r="BI1627" s="223">
        <f>IF(N1627="nulová",J1627,0)</f>
        <v>0</v>
      </c>
      <c r="BJ1627" s="20" t="s">
        <v>86</v>
      </c>
      <c r="BK1627" s="223">
        <f>ROUND(I1627*H1627,2)</f>
        <v>0</v>
      </c>
      <c r="BL1627" s="20" t="s">
        <v>96</v>
      </c>
      <c r="BM1627" s="222" t="s">
        <v>1643</v>
      </c>
    </row>
    <row r="1628" s="2" customFormat="1">
      <c r="A1628" s="42"/>
      <c r="B1628" s="43"/>
      <c r="C1628" s="44"/>
      <c r="D1628" s="231" t="s">
        <v>1073</v>
      </c>
      <c r="E1628" s="44"/>
      <c r="F1628" s="283" t="s">
        <v>1644</v>
      </c>
      <c r="G1628" s="44"/>
      <c r="H1628" s="44"/>
      <c r="I1628" s="226"/>
      <c r="J1628" s="44"/>
      <c r="K1628" s="44"/>
      <c r="L1628" s="48"/>
      <c r="M1628" s="227"/>
      <c r="N1628" s="228"/>
      <c r="O1628" s="88"/>
      <c r="P1628" s="88"/>
      <c r="Q1628" s="88"/>
      <c r="R1628" s="88"/>
      <c r="S1628" s="88"/>
      <c r="T1628" s="89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T1628" s="20" t="s">
        <v>1073</v>
      </c>
      <c r="AU1628" s="20" t="s">
        <v>93</v>
      </c>
    </row>
    <row r="1629" s="2" customFormat="1" ht="21.75" customHeight="1">
      <c r="A1629" s="42"/>
      <c r="B1629" s="43"/>
      <c r="C1629" s="211" t="s">
        <v>1645</v>
      </c>
      <c r="D1629" s="211" t="s">
        <v>213</v>
      </c>
      <c r="E1629" s="212" t="s">
        <v>1646</v>
      </c>
      <c r="F1629" s="213" t="s">
        <v>1647</v>
      </c>
      <c r="G1629" s="214" t="s">
        <v>525</v>
      </c>
      <c r="H1629" s="215">
        <v>46</v>
      </c>
      <c r="I1629" s="216"/>
      <c r="J1629" s="217">
        <f>ROUND(I1629*H1629,2)</f>
        <v>0</v>
      </c>
      <c r="K1629" s="213" t="s">
        <v>952</v>
      </c>
      <c r="L1629" s="48"/>
      <c r="M1629" s="218" t="s">
        <v>32</v>
      </c>
      <c r="N1629" s="219" t="s">
        <v>49</v>
      </c>
      <c r="O1629" s="88"/>
      <c r="P1629" s="220">
        <f>O1629*H1629</f>
        <v>0</v>
      </c>
      <c r="Q1629" s="220">
        <v>0.00020000000000000001</v>
      </c>
      <c r="R1629" s="220">
        <f>Q1629*H1629</f>
        <v>0.0091999999999999998</v>
      </c>
      <c r="S1629" s="220">
        <v>0</v>
      </c>
      <c r="T1629" s="221">
        <f>S1629*H1629</f>
        <v>0</v>
      </c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R1629" s="222" t="s">
        <v>96</v>
      </c>
      <c r="AT1629" s="222" t="s">
        <v>213</v>
      </c>
      <c r="AU1629" s="222" t="s">
        <v>93</v>
      </c>
      <c r="AY1629" s="20" t="s">
        <v>210</v>
      </c>
      <c r="BE1629" s="223">
        <f>IF(N1629="základní",J1629,0)</f>
        <v>0</v>
      </c>
      <c r="BF1629" s="223">
        <f>IF(N1629="snížená",J1629,0)</f>
        <v>0</v>
      </c>
      <c r="BG1629" s="223">
        <f>IF(N1629="zákl. přenesená",J1629,0)</f>
        <v>0</v>
      </c>
      <c r="BH1629" s="223">
        <f>IF(N1629="sníž. přenesená",J1629,0)</f>
        <v>0</v>
      </c>
      <c r="BI1629" s="223">
        <f>IF(N1629="nulová",J1629,0)</f>
        <v>0</v>
      </c>
      <c r="BJ1629" s="20" t="s">
        <v>86</v>
      </c>
      <c r="BK1629" s="223">
        <f>ROUND(I1629*H1629,2)</f>
        <v>0</v>
      </c>
      <c r="BL1629" s="20" t="s">
        <v>96</v>
      </c>
      <c r="BM1629" s="222" t="s">
        <v>1648</v>
      </c>
    </row>
    <row r="1630" s="2" customFormat="1">
      <c r="A1630" s="42"/>
      <c r="B1630" s="43"/>
      <c r="C1630" s="44"/>
      <c r="D1630" s="231" t="s">
        <v>1073</v>
      </c>
      <c r="E1630" s="44"/>
      <c r="F1630" s="283" t="s">
        <v>1644</v>
      </c>
      <c r="G1630" s="44"/>
      <c r="H1630" s="44"/>
      <c r="I1630" s="226"/>
      <c r="J1630" s="44"/>
      <c r="K1630" s="44"/>
      <c r="L1630" s="48"/>
      <c r="M1630" s="227"/>
      <c r="N1630" s="228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1073</v>
      </c>
      <c r="AU1630" s="20" t="s">
        <v>93</v>
      </c>
    </row>
    <row r="1631" s="2" customFormat="1" ht="21.75" customHeight="1">
      <c r="A1631" s="42"/>
      <c r="B1631" s="43"/>
      <c r="C1631" s="211" t="s">
        <v>1649</v>
      </c>
      <c r="D1631" s="211" t="s">
        <v>213</v>
      </c>
      <c r="E1631" s="212" t="s">
        <v>1650</v>
      </c>
      <c r="F1631" s="213" t="s">
        <v>1651</v>
      </c>
      <c r="G1631" s="214" t="s">
        <v>525</v>
      </c>
      <c r="H1631" s="215">
        <v>21</v>
      </c>
      <c r="I1631" s="216"/>
      <c r="J1631" s="217">
        <f>ROUND(I1631*H1631,2)</f>
        <v>0</v>
      </c>
      <c r="K1631" s="213" t="s">
        <v>952</v>
      </c>
      <c r="L1631" s="48"/>
      <c r="M1631" s="218" t="s">
        <v>32</v>
      </c>
      <c r="N1631" s="219" t="s">
        <v>49</v>
      </c>
      <c r="O1631" s="88"/>
      <c r="P1631" s="220">
        <f>O1631*H1631</f>
        <v>0</v>
      </c>
      <c r="Q1631" s="220">
        <v>0.00042000000000000002</v>
      </c>
      <c r="R1631" s="220">
        <f>Q1631*H1631</f>
        <v>0.0088199999999999997</v>
      </c>
      <c r="S1631" s="220">
        <v>0</v>
      </c>
      <c r="T1631" s="221">
        <f>S1631*H1631</f>
        <v>0</v>
      </c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R1631" s="222" t="s">
        <v>96</v>
      </c>
      <c r="AT1631" s="222" t="s">
        <v>213</v>
      </c>
      <c r="AU1631" s="222" t="s">
        <v>93</v>
      </c>
      <c r="AY1631" s="20" t="s">
        <v>210</v>
      </c>
      <c r="BE1631" s="223">
        <f>IF(N1631="základní",J1631,0)</f>
        <v>0</v>
      </c>
      <c r="BF1631" s="223">
        <f>IF(N1631="snížená",J1631,0)</f>
        <v>0</v>
      </c>
      <c r="BG1631" s="223">
        <f>IF(N1631="zákl. přenesená",J1631,0)</f>
        <v>0</v>
      </c>
      <c r="BH1631" s="223">
        <f>IF(N1631="sníž. přenesená",J1631,0)</f>
        <v>0</v>
      </c>
      <c r="BI1631" s="223">
        <f>IF(N1631="nulová",J1631,0)</f>
        <v>0</v>
      </c>
      <c r="BJ1631" s="20" t="s">
        <v>86</v>
      </c>
      <c r="BK1631" s="223">
        <f>ROUND(I1631*H1631,2)</f>
        <v>0</v>
      </c>
      <c r="BL1631" s="20" t="s">
        <v>96</v>
      </c>
      <c r="BM1631" s="222" t="s">
        <v>1652</v>
      </c>
    </row>
    <row r="1632" s="2" customFormat="1" ht="37.8" customHeight="1">
      <c r="A1632" s="42"/>
      <c r="B1632" s="43"/>
      <c r="C1632" s="211" t="s">
        <v>1653</v>
      </c>
      <c r="D1632" s="211" t="s">
        <v>213</v>
      </c>
      <c r="E1632" s="212" t="s">
        <v>1654</v>
      </c>
      <c r="F1632" s="213" t="s">
        <v>1655</v>
      </c>
      <c r="G1632" s="214" t="s">
        <v>104</v>
      </c>
      <c r="H1632" s="215">
        <v>52.200000000000003</v>
      </c>
      <c r="I1632" s="216"/>
      <c r="J1632" s="217">
        <f>ROUND(I1632*H1632,2)</f>
        <v>0</v>
      </c>
      <c r="K1632" s="213" t="s">
        <v>952</v>
      </c>
      <c r="L1632" s="48"/>
      <c r="M1632" s="218" t="s">
        <v>32</v>
      </c>
      <c r="N1632" s="219" t="s">
        <v>49</v>
      </c>
      <c r="O1632" s="88"/>
      <c r="P1632" s="220">
        <f>O1632*H1632</f>
        <v>0</v>
      </c>
      <c r="Q1632" s="220">
        <v>0.00076999999999999996</v>
      </c>
      <c r="R1632" s="220">
        <f>Q1632*H1632</f>
        <v>0.040194000000000001</v>
      </c>
      <c r="S1632" s="220">
        <v>0.001</v>
      </c>
      <c r="T1632" s="221">
        <f>S1632*H1632</f>
        <v>0.052200000000000003</v>
      </c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R1632" s="222" t="s">
        <v>96</v>
      </c>
      <c r="AT1632" s="222" t="s">
        <v>213</v>
      </c>
      <c r="AU1632" s="222" t="s">
        <v>93</v>
      </c>
      <c r="AY1632" s="20" t="s">
        <v>210</v>
      </c>
      <c r="BE1632" s="223">
        <f>IF(N1632="základní",J1632,0)</f>
        <v>0</v>
      </c>
      <c r="BF1632" s="223">
        <f>IF(N1632="snížená",J1632,0)</f>
        <v>0</v>
      </c>
      <c r="BG1632" s="223">
        <f>IF(N1632="zákl. přenesená",J1632,0)</f>
        <v>0</v>
      </c>
      <c r="BH1632" s="223">
        <f>IF(N1632="sníž. přenesená",J1632,0)</f>
        <v>0</v>
      </c>
      <c r="BI1632" s="223">
        <f>IF(N1632="nulová",J1632,0)</f>
        <v>0</v>
      </c>
      <c r="BJ1632" s="20" t="s">
        <v>86</v>
      </c>
      <c r="BK1632" s="223">
        <f>ROUND(I1632*H1632,2)</f>
        <v>0</v>
      </c>
      <c r="BL1632" s="20" t="s">
        <v>96</v>
      </c>
      <c r="BM1632" s="222" t="s">
        <v>1656</v>
      </c>
    </row>
    <row r="1633" s="2" customFormat="1">
      <c r="A1633" s="42"/>
      <c r="B1633" s="43"/>
      <c r="C1633" s="44"/>
      <c r="D1633" s="231" t="s">
        <v>1073</v>
      </c>
      <c r="E1633" s="44"/>
      <c r="F1633" s="283" t="s">
        <v>1657</v>
      </c>
      <c r="G1633" s="44"/>
      <c r="H1633" s="44"/>
      <c r="I1633" s="226"/>
      <c r="J1633" s="44"/>
      <c r="K1633" s="44"/>
      <c r="L1633" s="48"/>
      <c r="M1633" s="227"/>
      <c r="N1633" s="228"/>
      <c r="O1633" s="88"/>
      <c r="P1633" s="88"/>
      <c r="Q1633" s="88"/>
      <c r="R1633" s="88"/>
      <c r="S1633" s="88"/>
      <c r="T1633" s="89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T1633" s="20" t="s">
        <v>1073</v>
      </c>
      <c r="AU1633" s="20" t="s">
        <v>93</v>
      </c>
    </row>
    <row r="1634" s="13" customFormat="1">
      <c r="A1634" s="13"/>
      <c r="B1634" s="229"/>
      <c r="C1634" s="230"/>
      <c r="D1634" s="231" t="s">
        <v>221</v>
      </c>
      <c r="E1634" s="232" t="s">
        <v>32</v>
      </c>
      <c r="F1634" s="233" t="s">
        <v>1658</v>
      </c>
      <c r="G1634" s="230"/>
      <c r="H1634" s="232" t="s">
        <v>32</v>
      </c>
      <c r="I1634" s="234"/>
      <c r="J1634" s="230"/>
      <c r="K1634" s="230"/>
      <c r="L1634" s="235"/>
      <c r="M1634" s="236"/>
      <c r="N1634" s="237"/>
      <c r="O1634" s="237"/>
      <c r="P1634" s="237"/>
      <c r="Q1634" s="237"/>
      <c r="R1634" s="237"/>
      <c r="S1634" s="237"/>
      <c r="T1634" s="238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9" t="s">
        <v>221</v>
      </c>
      <c r="AU1634" s="239" t="s">
        <v>93</v>
      </c>
      <c r="AV1634" s="13" t="s">
        <v>86</v>
      </c>
      <c r="AW1634" s="13" t="s">
        <v>39</v>
      </c>
      <c r="AX1634" s="13" t="s">
        <v>78</v>
      </c>
      <c r="AY1634" s="239" t="s">
        <v>210</v>
      </c>
    </row>
    <row r="1635" s="14" customFormat="1">
      <c r="A1635" s="14"/>
      <c r="B1635" s="240"/>
      <c r="C1635" s="241"/>
      <c r="D1635" s="231" t="s">
        <v>221</v>
      </c>
      <c r="E1635" s="242" t="s">
        <v>32</v>
      </c>
      <c r="F1635" s="243" t="s">
        <v>1659</v>
      </c>
      <c r="G1635" s="241"/>
      <c r="H1635" s="244">
        <v>27</v>
      </c>
      <c r="I1635" s="245"/>
      <c r="J1635" s="241"/>
      <c r="K1635" s="241"/>
      <c r="L1635" s="246"/>
      <c r="M1635" s="247"/>
      <c r="N1635" s="248"/>
      <c r="O1635" s="248"/>
      <c r="P1635" s="248"/>
      <c r="Q1635" s="248"/>
      <c r="R1635" s="248"/>
      <c r="S1635" s="248"/>
      <c r="T1635" s="249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0" t="s">
        <v>221</v>
      </c>
      <c r="AU1635" s="250" t="s">
        <v>93</v>
      </c>
      <c r="AV1635" s="14" t="s">
        <v>88</v>
      </c>
      <c r="AW1635" s="14" t="s">
        <v>39</v>
      </c>
      <c r="AX1635" s="14" t="s">
        <v>78</v>
      </c>
      <c r="AY1635" s="250" t="s">
        <v>210</v>
      </c>
    </row>
    <row r="1636" s="13" customFormat="1">
      <c r="A1636" s="13"/>
      <c r="B1636" s="229"/>
      <c r="C1636" s="230"/>
      <c r="D1636" s="231" t="s">
        <v>221</v>
      </c>
      <c r="E1636" s="232" t="s">
        <v>32</v>
      </c>
      <c r="F1636" s="233" t="s">
        <v>1660</v>
      </c>
      <c r="G1636" s="230"/>
      <c r="H1636" s="232" t="s">
        <v>32</v>
      </c>
      <c r="I1636" s="234"/>
      <c r="J1636" s="230"/>
      <c r="K1636" s="230"/>
      <c r="L1636" s="235"/>
      <c r="M1636" s="236"/>
      <c r="N1636" s="237"/>
      <c r="O1636" s="237"/>
      <c r="P1636" s="237"/>
      <c r="Q1636" s="237"/>
      <c r="R1636" s="237"/>
      <c r="S1636" s="237"/>
      <c r="T1636" s="238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9" t="s">
        <v>221</v>
      </c>
      <c r="AU1636" s="239" t="s">
        <v>93</v>
      </c>
      <c r="AV1636" s="13" t="s">
        <v>86</v>
      </c>
      <c r="AW1636" s="13" t="s">
        <v>39</v>
      </c>
      <c r="AX1636" s="13" t="s">
        <v>78</v>
      </c>
      <c r="AY1636" s="239" t="s">
        <v>210</v>
      </c>
    </row>
    <row r="1637" s="14" customFormat="1">
      <c r="A1637" s="14"/>
      <c r="B1637" s="240"/>
      <c r="C1637" s="241"/>
      <c r="D1637" s="231" t="s">
        <v>221</v>
      </c>
      <c r="E1637" s="242" t="s">
        <v>32</v>
      </c>
      <c r="F1637" s="243" t="s">
        <v>1661</v>
      </c>
      <c r="G1637" s="241"/>
      <c r="H1637" s="244">
        <v>25.199999999999999</v>
      </c>
      <c r="I1637" s="245"/>
      <c r="J1637" s="241"/>
      <c r="K1637" s="241"/>
      <c r="L1637" s="246"/>
      <c r="M1637" s="247"/>
      <c r="N1637" s="248"/>
      <c r="O1637" s="248"/>
      <c r="P1637" s="248"/>
      <c r="Q1637" s="248"/>
      <c r="R1637" s="248"/>
      <c r="S1637" s="248"/>
      <c r="T1637" s="249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0" t="s">
        <v>221</v>
      </c>
      <c r="AU1637" s="250" t="s">
        <v>93</v>
      </c>
      <c r="AV1637" s="14" t="s">
        <v>88</v>
      </c>
      <c r="AW1637" s="14" t="s">
        <v>39</v>
      </c>
      <c r="AX1637" s="14" t="s">
        <v>78</v>
      </c>
      <c r="AY1637" s="250" t="s">
        <v>210</v>
      </c>
    </row>
    <row r="1638" s="15" customFormat="1">
      <c r="A1638" s="15"/>
      <c r="B1638" s="251"/>
      <c r="C1638" s="252"/>
      <c r="D1638" s="231" t="s">
        <v>221</v>
      </c>
      <c r="E1638" s="253" t="s">
        <v>32</v>
      </c>
      <c r="F1638" s="254" t="s">
        <v>224</v>
      </c>
      <c r="G1638" s="252"/>
      <c r="H1638" s="255">
        <v>52.200000000000003</v>
      </c>
      <c r="I1638" s="256"/>
      <c r="J1638" s="252"/>
      <c r="K1638" s="252"/>
      <c r="L1638" s="257"/>
      <c r="M1638" s="258"/>
      <c r="N1638" s="259"/>
      <c r="O1638" s="259"/>
      <c r="P1638" s="259"/>
      <c r="Q1638" s="259"/>
      <c r="R1638" s="259"/>
      <c r="S1638" s="259"/>
      <c r="T1638" s="260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61" t="s">
        <v>221</v>
      </c>
      <c r="AU1638" s="261" t="s">
        <v>93</v>
      </c>
      <c r="AV1638" s="15" t="s">
        <v>96</v>
      </c>
      <c r="AW1638" s="15" t="s">
        <v>39</v>
      </c>
      <c r="AX1638" s="15" t="s">
        <v>86</v>
      </c>
      <c r="AY1638" s="261" t="s">
        <v>210</v>
      </c>
    </row>
    <row r="1639" s="12" customFormat="1" ht="22.8" customHeight="1">
      <c r="A1639" s="12"/>
      <c r="B1639" s="195"/>
      <c r="C1639" s="196"/>
      <c r="D1639" s="197" t="s">
        <v>77</v>
      </c>
      <c r="E1639" s="209" t="s">
        <v>1246</v>
      </c>
      <c r="F1639" s="209" t="s">
        <v>1662</v>
      </c>
      <c r="G1639" s="196"/>
      <c r="H1639" s="196"/>
      <c r="I1639" s="199"/>
      <c r="J1639" s="210">
        <f>BK1639</f>
        <v>0</v>
      </c>
      <c r="K1639" s="196"/>
      <c r="L1639" s="201"/>
      <c r="M1639" s="202"/>
      <c r="N1639" s="203"/>
      <c r="O1639" s="203"/>
      <c r="P1639" s="204">
        <f>SUM(P1640:P1684)</f>
        <v>0</v>
      </c>
      <c r="Q1639" s="203"/>
      <c r="R1639" s="204">
        <f>SUM(R1640:R1684)</f>
        <v>0.0053200000000000001</v>
      </c>
      <c r="S1639" s="203"/>
      <c r="T1639" s="205">
        <f>SUM(T1640:T1684)</f>
        <v>0.61760000000000004</v>
      </c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R1639" s="206" t="s">
        <v>86</v>
      </c>
      <c r="AT1639" s="207" t="s">
        <v>77</v>
      </c>
      <c r="AU1639" s="207" t="s">
        <v>86</v>
      </c>
      <c r="AY1639" s="206" t="s">
        <v>210</v>
      </c>
      <c r="BK1639" s="208">
        <f>SUM(BK1640:BK1684)</f>
        <v>0</v>
      </c>
    </row>
    <row r="1640" s="2" customFormat="1" ht="24.15" customHeight="1">
      <c r="A1640" s="42"/>
      <c r="B1640" s="43"/>
      <c r="C1640" s="211" t="s">
        <v>1663</v>
      </c>
      <c r="D1640" s="211" t="s">
        <v>213</v>
      </c>
      <c r="E1640" s="212" t="s">
        <v>1664</v>
      </c>
      <c r="F1640" s="213" t="s">
        <v>1665</v>
      </c>
      <c r="G1640" s="214" t="s">
        <v>525</v>
      </c>
      <c r="H1640" s="215">
        <v>2</v>
      </c>
      <c r="I1640" s="216"/>
      <c r="J1640" s="217">
        <f>ROUND(I1640*H1640,2)</f>
        <v>0</v>
      </c>
      <c r="K1640" s="213" t="s">
        <v>952</v>
      </c>
      <c r="L1640" s="48"/>
      <c r="M1640" s="218" t="s">
        <v>32</v>
      </c>
      <c r="N1640" s="219" t="s">
        <v>49</v>
      </c>
      <c r="O1640" s="88"/>
      <c r="P1640" s="220">
        <f>O1640*H1640</f>
        <v>0</v>
      </c>
      <c r="Q1640" s="220">
        <v>0</v>
      </c>
      <c r="R1640" s="220">
        <f>Q1640*H1640</f>
        <v>0</v>
      </c>
      <c r="S1640" s="220">
        <v>0.076999999999999999</v>
      </c>
      <c r="T1640" s="221">
        <f>S1640*H1640</f>
        <v>0.154</v>
      </c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R1640" s="222" t="s">
        <v>96</v>
      </c>
      <c r="AT1640" s="222" t="s">
        <v>213</v>
      </c>
      <c r="AU1640" s="222" t="s">
        <v>88</v>
      </c>
      <c r="AY1640" s="20" t="s">
        <v>210</v>
      </c>
      <c r="BE1640" s="223">
        <f>IF(N1640="základní",J1640,0)</f>
        <v>0</v>
      </c>
      <c r="BF1640" s="223">
        <f>IF(N1640="snížená",J1640,0)</f>
        <v>0</v>
      </c>
      <c r="BG1640" s="223">
        <f>IF(N1640="zákl. přenesená",J1640,0)</f>
        <v>0</v>
      </c>
      <c r="BH1640" s="223">
        <f>IF(N1640="sníž. přenesená",J1640,0)</f>
        <v>0</v>
      </c>
      <c r="BI1640" s="223">
        <f>IF(N1640="nulová",J1640,0)</f>
        <v>0</v>
      </c>
      <c r="BJ1640" s="20" t="s">
        <v>86</v>
      </c>
      <c r="BK1640" s="223">
        <f>ROUND(I1640*H1640,2)</f>
        <v>0</v>
      </c>
      <c r="BL1640" s="20" t="s">
        <v>96</v>
      </c>
      <c r="BM1640" s="222" t="s">
        <v>1666</v>
      </c>
    </row>
    <row r="1641" s="13" customFormat="1">
      <c r="A1641" s="13"/>
      <c r="B1641" s="229"/>
      <c r="C1641" s="230"/>
      <c r="D1641" s="231" t="s">
        <v>221</v>
      </c>
      <c r="E1641" s="232" t="s">
        <v>32</v>
      </c>
      <c r="F1641" s="233" t="s">
        <v>235</v>
      </c>
      <c r="G1641" s="230"/>
      <c r="H1641" s="232" t="s">
        <v>32</v>
      </c>
      <c r="I1641" s="234"/>
      <c r="J1641" s="230"/>
      <c r="K1641" s="230"/>
      <c r="L1641" s="235"/>
      <c r="M1641" s="236"/>
      <c r="N1641" s="237"/>
      <c r="O1641" s="237"/>
      <c r="P1641" s="237"/>
      <c r="Q1641" s="237"/>
      <c r="R1641" s="237"/>
      <c r="S1641" s="237"/>
      <c r="T1641" s="238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9" t="s">
        <v>221</v>
      </c>
      <c r="AU1641" s="239" t="s">
        <v>88</v>
      </c>
      <c r="AV1641" s="13" t="s">
        <v>86</v>
      </c>
      <c r="AW1641" s="13" t="s">
        <v>39</v>
      </c>
      <c r="AX1641" s="13" t="s">
        <v>78</v>
      </c>
      <c r="AY1641" s="239" t="s">
        <v>210</v>
      </c>
    </row>
    <row r="1642" s="13" customFormat="1">
      <c r="A1642" s="13"/>
      <c r="B1642" s="229"/>
      <c r="C1642" s="230"/>
      <c r="D1642" s="231" t="s">
        <v>221</v>
      </c>
      <c r="E1642" s="232" t="s">
        <v>32</v>
      </c>
      <c r="F1642" s="233" t="s">
        <v>236</v>
      </c>
      <c r="G1642" s="230"/>
      <c r="H1642" s="232" t="s">
        <v>32</v>
      </c>
      <c r="I1642" s="234"/>
      <c r="J1642" s="230"/>
      <c r="K1642" s="230"/>
      <c r="L1642" s="235"/>
      <c r="M1642" s="236"/>
      <c r="N1642" s="237"/>
      <c r="O1642" s="237"/>
      <c r="P1642" s="237"/>
      <c r="Q1642" s="237"/>
      <c r="R1642" s="237"/>
      <c r="S1642" s="237"/>
      <c r="T1642" s="238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9" t="s">
        <v>221</v>
      </c>
      <c r="AU1642" s="239" t="s">
        <v>88</v>
      </c>
      <c r="AV1642" s="13" t="s">
        <v>86</v>
      </c>
      <c r="AW1642" s="13" t="s">
        <v>39</v>
      </c>
      <c r="AX1642" s="13" t="s">
        <v>78</v>
      </c>
      <c r="AY1642" s="239" t="s">
        <v>210</v>
      </c>
    </row>
    <row r="1643" s="13" customFormat="1">
      <c r="A1643" s="13"/>
      <c r="B1643" s="229"/>
      <c r="C1643" s="230"/>
      <c r="D1643" s="231" t="s">
        <v>221</v>
      </c>
      <c r="E1643" s="232" t="s">
        <v>32</v>
      </c>
      <c r="F1643" s="233" t="s">
        <v>237</v>
      </c>
      <c r="G1643" s="230"/>
      <c r="H1643" s="232" t="s">
        <v>32</v>
      </c>
      <c r="I1643" s="234"/>
      <c r="J1643" s="230"/>
      <c r="K1643" s="230"/>
      <c r="L1643" s="235"/>
      <c r="M1643" s="236"/>
      <c r="N1643" s="237"/>
      <c r="O1643" s="237"/>
      <c r="P1643" s="237"/>
      <c r="Q1643" s="237"/>
      <c r="R1643" s="237"/>
      <c r="S1643" s="237"/>
      <c r="T1643" s="238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9" t="s">
        <v>221</v>
      </c>
      <c r="AU1643" s="239" t="s">
        <v>88</v>
      </c>
      <c r="AV1643" s="13" t="s">
        <v>86</v>
      </c>
      <c r="AW1643" s="13" t="s">
        <v>39</v>
      </c>
      <c r="AX1643" s="13" t="s">
        <v>78</v>
      </c>
      <c r="AY1643" s="239" t="s">
        <v>210</v>
      </c>
    </row>
    <row r="1644" s="13" customFormat="1">
      <c r="A1644" s="13"/>
      <c r="B1644" s="229"/>
      <c r="C1644" s="230"/>
      <c r="D1644" s="231" t="s">
        <v>221</v>
      </c>
      <c r="E1644" s="232" t="s">
        <v>32</v>
      </c>
      <c r="F1644" s="233" t="s">
        <v>608</v>
      </c>
      <c r="G1644" s="230"/>
      <c r="H1644" s="232" t="s">
        <v>32</v>
      </c>
      <c r="I1644" s="234"/>
      <c r="J1644" s="230"/>
      <c r="K1644" s="230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9" t="s">
        <v>221</v>
      </c>
      <c r="AU1644" s="239" t="s">
        <v>88</v>
      </c>
      <c r="AV1644" s="13" t="s">
        <v>86</v>
      </c>
      <c r="AW1644" s="13" t="s">
        <v>39</v>
      </c>
      <c r="AX1644" s="13" t="s">
        <v>78</v>
      </c>
      <c r="AY1644" s="239" t="s">
        <v>210</v>
      </c>
    </row>
    <row r="1645" s="14" customFormat="1">
      <c r="A1645" s="14"/>
      <c r="B1645" s="240"/>
      <c r="C1645" s="241"/>
      <c r="D1645" s="231" t="s">
        <v>221</v>
      </c>
      <c r="E1645" s="242" t="s">
        <v>32</v>
      </c>
      <c r="F1645" s="243" t="s">
        <v>609</v>
      </c>
      <c r="G1645" s="241"/>
      <c r="H1645" s="244">
        <v>2</v>
      </c>
      <c r="I1645" s="245"/>
      <c r="J1645" s="241"/>
      <c r="K1645" s="241"/>
      <c r="L1645" s="246"/>
      <c r="M1645" s="247"/>
      <c r="N1645" s="248"/>
      <c r="O1645" s="248"/>
      <c r="P1645" s="248"/>
      <c r="Q1645" s="248"/>
      <c r="R1645" s="248"/>
      <c r="S1645" s="248"/>
      <c r="T1645" s="249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0" t="s">
        <v>221</v>
      </c>
      <c r="AU1645" s="250" t="s">
        <v>88</v>
      </c>
      <c r="AV1645" s="14" t="s">
        <v>88</v>
      </c>
      <c r="AW1645" s="14" t="s">
        <v>39</v>
      </c>
      <c r="AX1645" s="14" t="s">
        <v>78</v>
      </c>
      <c r="AY1645" s="250" t="s">
        <v>210</v>
      </c>
    </row>
    <row r="1646" s="15" customFormat="1">
      <c r="A1646" s="15"/>
      <c r="B1646" s="251"/>
      <c r="C1646" s="252"/>
      <c r="D1646" s="231" t="s">
        <v>221</v>
      </c>
      <c r="E1646" s="253" t="s">
        <v>32</v>
      </c>
      <c r="F1646" s="254" t="s">
        <v>224</v>
      </c>
      <c r="G1646" s="252"/>
      <c r="H1646" s="255">
        <v>2</v>
      </c>
      <c r="I1646" s="256"/>
      <c r="J1646" s="252"/>
      <c r="K1646" s="252"/>
      <c r="L1646" s="257"/>
      <c r="M1646" s="258"/>
      <c r="N1646" s="259"/>
      <c r="O1646" s="259"/>
      <c r="P1646" s="259"/>
      <c r="Q1646" s="259"/>
      <c r="R1646" s="259"/>
      <c r="S1646" s="259"/>
      <c r="T1646" s="260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1" t="s">
        <v>221</v>
      </c>
      <c r="AU1646" s="261" t="s">
        <v>88</v>
      </c>
      <c r="AV1646" s="15" t="s">
        <v>96</v>
      </c>
      <c r="AW1646" s="15" t="s">
        <v>39</v>
      </c>
      <c r="AX1646" s="15" t="s">
        <v>86</v>
      </c>
      <c r="AY1646" s="261" t="s">
        <v>210</v>
      </c>
    </row>
    <row r="1647" s="2" customFormat="1" ht="24.15" customHeight="1">
      <c r="A1647" s="42"/>
      <c r="B1647" s="43"/>
      <c r="C1647" s="211" t="s">
        <v>1667</v>
      </c>
      <c r="D1647" s="211" t="s">
        <v>213</v>
      </c>
      <c r="E1647" s="212" t="s">
        <v>1668</v>
      </c>
      <c r="F1647" s="213" t="s">
        <v>1669</v>
      </c>
      <c r="G1647" s="214" t="s">
        <v>104</v>
      </c>
      <c r="H1647" s="215">
        <v>16.739999999999998</v>
      </c>
      <c r="I1647" s="216"/>
      <c r="J1647" s="217">
        <f>ROUND(I1647*H1647,2)</f>
        <v>0</v>
      </c>
      <c r="K1647" s="213" t="s">
        <v>952</v>
      </c>
      <c r="L1647" s="48"/>
      <c r="M1647" s="218" t="s">
        <v>32</v>
      </c>
      <c r="N1647" s="219" t="s">
        <v>49</v>
      </c>
      <c r="O1647" s="88"/>
      <c r="P1647" s="220">
        <f>O1647*H1647</f>
        <v>0</v>
      </c>
      <c r="Q1647" s="220">
        <v>0</v>
      </c>
      <c r="R1647" s="220">
        <f>Q1647*H1647</f>
        <v>0</v>
      </c>
      <c r="S1647" s="220">
        <v>0.0070000000000000001</v>
      </c>
      <c r="T1647" s="221">
        <f>S1647*H1647</f>
        <v>0.11717999999999999</v>
      </c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R1647" s="222" t="s">
        <v>96</v>
      </c>
      <c r="AT1647" s="222" t="s">
        <v>213</v>
      </c>
      <c r="AU1647" s="222" t="s">
        <v>88</v>
      </c>
      <c r="AY1647" s="20" t="s">
        <v>210</v>
      </c>
      <c r="BE1647" s="223">
        <f>IF(N1647="základní",J1647,0)</f>
        <v>0</v>
      </c>
      <c r="BF1647" s="223">
        <f>IF(N1647="snížená",J1647,0)</f>
        <v>0</v>
      </c>
      <c r="BG1647" s="223">
        <f>IF(N1647="zákl. přenesená",J1647,0)</f>
        <v>0</v>
      </c>
      <c r="BH1647" s="223">
        <f>IF(N1647="sníž. přenesená",J1647,0)</f>
        <v>0</v>
      </c>
      <c r="BI1647" s="223">
        <f>IF(N1647="nulová",J1647,0)</f>
        <v>0</v>
      </c>
      <c r="BJ1647" s="20" t="s">
        <v>86</v>
      </c>
      <c r="BK1647" s="223">
        <f>ROUND(I1647*H1647,2)</f>
        <v>0</v>
      </c>
      <c r="BL1647" s="20" t="s">
        <v>96</v>
      </c>
      <c r="BM1647" s="222" t="s">
        <v>1670</v>
      </c>
    </row>
    <row r="1648" s="13" customFormat="1">
      <c r="A1648" s="13"/>
      <c r="B1648" s="229"/>
      <c r="C1648" s="230"/>
      <c r="D1648" s="231" t="s">
        <v>221</v>
      </c>
      <c r="E1648" s="232" t="s">
        <v>32</v>
      </c>
      <c r="F1648" s="233" t="s">
        <v>309</v>
      </c>
      <c r="G1648" s="230"/>
      <c r="H1648" s="232" t="s">
        <v>32</v>
      </c>
      <c r="I1648" s="234"/>
      <c r="J1648" s="230"/>
      <c r="K1648" s="230"/>
      <c r="L1648" s="235"/>
      <c r="M1648" s="236"/>
      <c r="N1648" s="237"/>
      <c r="O1648" s="237"/>
      <c r="P1648" s="237"/>
      <c r="Q1648" s="237"/>
      <c r="R1648" s="237"/>
      <c r="S1648" s="237"/>
      <c r="T1648" s="23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9" t="s">
        <v>221</v>
      </c>
      <c r="AU1648" s="239" t="s">
        <v>88</v>
      </c>
      <c r="AV1648" s="13" t="s">
        <v>86</v>
      </c>
      <c r="AW1648" s="13" t="s">
        <v>39</v>
      </c>
      <c r="AX1648" s="13" t="s">
        <v>78</v>
      </c>
      <c r="AY1648" s="239" t="s">
        <v>210</v>
      </c>
    </row>
    <row r="1649" s="13" customFormat="1">
      <c r="A1649" s="13"/>
      <c r="B1649" s="229"/>
      <c r="C1649" s="230"/>
      <c r="D1649" s="231" t="s">
        <v>221</v>
      </c>
      <c r="E1649" s="232" t="s">
        <v>32</v>
      </c>
      <c r="F1649" s="233" t="s">
        <v>1626</v>
      </c>
      <c r="G1649" s="230"/>
      <c r="H1649" s="232" t="s">
        <v>32</v>
      </c>
      <c r="I1649" s="234"/>
      <c r="J1649" s="230"/>
      <c r="K1649" s="230"/>
      <c r="L1649" s="235"/>
      <c r="M1649" s="236"/>
      <c r="N1649" s="237"/>
      <c r="O1649" s="237"/>
      <c r="P1649" s="237"/>
      <c r="Q1649" s="237"/>
      <c r="R1649" s="237"/>
      <c r="S1649" s="237"/>
      <c r="T1649" s="238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9" t="s">
        <v>221</v>
      </c>
      <c r="AU1649" s="239" t="s">
        <v>88</v>
      </c>
      <c r="AV1649" s="13" t="s">
        <v>86</v>
      </c>
      <c r="AW1649" s="13" t="s">
        <v>39</v>
      </c>
      <c r="AX1649" s="13" t="s">
        <v>78</v>
      </c>
      <c r="AY1649" s="239" t="s">
        <v>210</v>
      </c>
    </row>
    <row r="1650" s="14" customFormat="1">
      <c r="A1650" s="14"/>
      <c r="B1650" s="240"/>
      <c r="C1650" s="241"/>
      <c r="D1650" s="231" t="s">
        <v>221</v>
      </c>
      <c r="E1650" s="242" t="s">
        <v>32</v>
      </c>
      <c r="F1650" s="243" t="s">
        <v>1671</v>
      </c>
      <c r="G1650" s="241"/>
      <c r="H1650" s="244">
        <v>16.739999999999998</v>
      </c>
      <c r="I1650" s="245"/>
      <c r="J1650" s="241"/>
      <c r="K1650" s="241"/>
      <c r="L1650" s="246"/>
      <c r="M1650" s="247"/>
      <c r="N1650" s="248"/>
      <c r="O1650" s="248"/>
      <c r="P1650" s="248"/>
      <c r="Q1650" s="248"/>
      <c r="R1650" s="248"/>
      <c r="S1650" s="248"/>
      <c r="T1650" s="249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0" t="s">
        <v>221</v>
      </c>
      <c r="AU1650" s="250" t="s">
        <v>88</v>
      </c>
      <c r="AV1650" s="14" t="s">
        <v>88</v>
      </c>
      <c r="AW1650" s="14" t="s">
        <v>39</v>
      </c>
      <c r="AX1650" s="14" t="s">
        <v>78</v>
      </c>
      <c r="AY1650" s="250" t="s">
        <v>210</v>
      </c>
    </row>
    <row r="1651" s="15" customFormat="1">
      <c r="A1651" s="15"/>
      <c r="B1651" s="251"/>
      <c r="C1651" s="252"/>
      <c r="D1651" s="231" t="s">
        <v>221</v>
      </c>
      <c r="E1651" s="253" t="s">
        <v>32</v>
      </c>
      <c r="F1651" s="254" t="s">
        <v>224</v>
      </c>
      <c r="G1651" s="252"/>
      <c r="H1651" s="255">
        <v>16.739999999999998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1" t="s">
        <v>221</v>
      </c>
      <c r="AU1651" s="261" t="s">
        <v>88</v>
      </c>
      <c r="AV1651" s="15" t="s">
        <v>96</v>
      </c>
      <c r="AW1651" s="15" t="s">
        <v>39</v>
      </c>
      <c r="AX1651" s="15" t="s">
        <v>86</v>
      </c>
      <c r="AY1651" s="261" t="s">
        <v>210</v>
      </c>
    </row>
    <row r="1652" s="2" customFormat="1" ht="24.15" customHeight="1">
      <c r="A1652" s="42"/>
      <c r="B1652" s="43"/>
      <c r="C1652" s="211" t="s">
        <v>1672</v>
      </c>
      <c r="D1652" s="211" t="s">
        <v>213</v>
      </c>
      <c r="E1652" s="212" t="s">
        <v>1673</v>
      </c>
      <c r="F1652" s="213" t="s">
        <v>1674</v>
      </c>
      <c r="G1652" s="214" t="s">
        <v>104</v>
      </c>
      <c r="H1652" s="215">
        <v>5</v>
      </c>
      <c r="I1652" s="216"/>
      <c r="J1652" s="217">
        <f>ROUND(I1652*H1652,2)</f>
        <v>0</v>
      </c>
      <c r="K1652" s="213" t="s">
        <v>952</v>
      </c>
      <c r="L1652" s="48"/>
      <c r="M1652" s="218" t="s">
        <v>32</v>
      </c>
      <c r="N1652" s="219" t="s">
        <v>49</v>
      </c>
      <c r="O1652" s="88"/>
      <c r="P1652" s="220">
        <f>O1652*H1652</f>
        <v>0</v>
      </c>
      <c r="Q1652" s="220">
        <v>0</v>
      </c>
      <c r="R1652" s="220">
        <f>Q1652*H1652</f>
        <v>0</v>
      </c>
      <c r="S1652" s="220">
        <v>0.014999999999999999</v>
      </c>
      <c r="T1652" s="221">
        <f>S1652*H1652</f>
        <v>0.074999999999999997</v>
      </c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R1652" s="222" t="s">
        <v>96</v>
      </c>
      <c r="AT1652" s="222" t="s">
        <v>213</v>
      </c>
      <c r="AU1652" s="222" t="s">
        <v>88</v>
      </c>
      <c r="AY1652" s="20" t="s">
        <v>210</v>
      </c>
      <c r="BE1652" s="223">
        <f>IF(N1652="základní",J1652,0)</f>
        <v>0</v>
      </c>
      <c r="BF1652" s="223">
        <f>IF(N1652="snížená",J1652,0)</f>
        <v>0</v>
      </c>
      <c r="BG1652" s="223">
        <f>IF(N1652="zákl. přenesená",J1652,0)</f>
        <v>0</v>
      </c>
      <c r="BH1652" s="223">
        <f>IF(N1652="sníž. přenesená",J1652,0)</f>
        <v>0</v>
      </c>
      <c r="BI1652" s="223">
        <f>IF(N1652="nulová",J1652,0)</f>
        <v>0</v>
      </c>
      <c r="BJ1652" s="20" t="s">
        <v>86</v>
      </c>
      <c r="BK1652" s="223">
        <f>ROUND(I1652*H1652,2)</f>
        <v>0</v>
      </c>
      <c r="BL1652" s="20" t="s">
        <v>96</v>
      </c>
      <c r="BM1652" s="222" t="s">
        <v>1675</v>
      </c>
    </row>
    <row r="1653" s="13" customFormat="1">
      <c r="A1653" s="13"/>
      <c r="B1653" s="229"/>
      <c r="C1653" s="230"/>
      <c r="D1653" s="231" t="s">
        <v>221</v>
      </c>
      <c r="E1653" s="232" t="s">
        <v>32</v>
      </c>
      <c r="F1653" s="233" t="s">
        <v>309</v>
      </c>
      <c r="G1653" s="230"/>
      <c r="H1653" s="232" t="s">
        <v>32</v>
      </c>
      <c r="I1653" s="234"/>
      <c r="J1653" s="230"/>
      <c r="K1653" s="230"/>
      <c r="L1653" s="235"/>
      <c r="M1653" s="236"/>
      <c r="N1653" s="237"/>
      <c r="O1653" s="237"/>
      <c r="P1653" s="237"/>
      <c r="Q1653" s="237"/>
      <c r="R1653" s="237"/>
      <c r="S1653" s="237"/>
      <c r="T1653" s="238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9" t="s">
        <v>221</v>
      </c>
      <c r="AU1653" s="239" t="s">
        <v>88</v>
      </c>
      <c r="AV1653" s="13" t="s">
        <v>86</v>
      </c>
      <c r="AW1653" s="13" t="s">
        <v>39</v>
      </c>
      <c r="AX1653" s="13" t="s">
        <v>78</v>
      </c>
      <c r="AY1653" s="239" t="s">
        <v>210</v>
      </c>
    </row>
    <row r="1654" s="13" customFormat="1">
      <c r="A1654" s="13"/>
      <c r="B1654" s="229"/>
      <c r="C1654" s="230"/>
      <c r="D1654" s="231" t="s">
        <v>221</v>
      </c>
      <c r="E1654" s="232" t="s">
        <v>32</v>
      </c>
      <c r="F1654" s="233" t="s">
        <v>1676</v>
      </c>
      <c r="G1654" s="230"/>
      <c r="H1654" s="232" t="s">
        <v>32</v>
      </c>
      <c r="I1654" s="234"/>
      <c r="J1654" s="230"/>
      <c r="K1654" s="230"/>
      <c r="L1654" s="235"/>
      <c r="M1654" s="236"/>
      <c r="N1654" s="237"/>
      <c r="O1654" s="237"/>
      <c r="P1654" s="237"/>
      <c r="Q1654" s="237"/>
      <c r="R1654" s="237"/>
      <c r="S1654" s="237"/>
      <c r="T1654" s="238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9" t="s">
        <v>221</v>
      </c>
      <c r="AU1654" s="239" t="s">
        <v>88</v>
      </c>
      <c r="AV1654" s="13" t="s">
        <v>86</v>
      </c>
      <c r="AW1654" s="13" t="s">
        <v>39</v>
      </c>
      <c r="AX1654" s="13" t="s">
        <v>78</v>
      </c>
      <c r="AY1654" s="239" t="s">
        <v>210</v>
      </c>
    </row>
    <row r="1655" s="13" customFormat="1">
      <c r="A1655" s="13"/>
      <c r="B1655" s="229"/>
      <c r="C1655" s="230"/>
      <c r="D1655" s="231" t="s">
        <v>221</v>
      </c>
      <c r="E1655" s="232" t="s">
        <v>32</v>
      </c>
      <c r="F1655" s="233" t="s">
        <v>1677</v>
      </c>
      <c r="G1655" s="230"/>
      <c r="H1655" s="232" t="s">
        <v>32</v>
      </c>
      <c r="I1655" s="234"/>
      <c r="J1655" s="230"/>
      <c r="K1655" s="230"/>
      <c r="L1655" s="235"/>
      <c r="M1655" s="236"/>
      <c r="N1655" s="237"/>
      <c r="O1655" s="237"/>
      <c r="P1655" s="237"/>
      <c r="Q1655" s="237"/>
      <c r="R1655" s="237"/>
      <c r="S1655" s="237"/>
      <c r="T1655" s="238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9" t="s">
        <v>221</v>
      </c>
      <c r="AU1655" s="239" t="s">
        <v>88</v>
      </c>
      <c r="AV1655" s="13" t="s">
        <v>86</v>
      </c>
      <c r="AW1655" s="13" t="s">
        <v>39</v>
      </c>
      <c r="AX1655" s="13" t="s">
        <v>78</v>
      </c>
      <c r="AY1655" s="239" t="s">
        <v>210</v>
      </c>
    </row>
    <row r="1656" s="14" customFormat="1">
      <c r="A1656" s="14"/>
      <c r="B1656" s="240"/>
      <c r="C1656" s="241"/>
      <c r="D1656" s="231" t="s">
        <v>221</v>
      </c>
      <c r="E1656" s="242" t="s">
        <v>32</v>
      </c>
      <c r="F1656" s="243" t="s">
        <v>588</v>
      </c>
      <c r="G1656" s="241"/>
      <c r="H1656" s="244">
        <v>5</v>
      </c>
      <c r="I1656" s="245"/>
      <c r="J1656" s="241"/>
      <c r="K1656" s="241"/>
      <c r="L1656" s="246"/>
      <c r="M1656" s="247"/>
      <c r="N1656" s="248"/>
      <c r="O1656" s="248"/>
      <c r="P1656" s="248"/>
      <c r="Q1656" s="248"/>
      <c r="R1656" s="248"/>
      <c r="S1656" s="248"/>
      <c r="T1656" s="249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0" t="s">
        <v>221</v>
      </c>
      <c r="AU1656" s="250" t="s">
        <v>88</v>
      </c>
      <c r="AV1656" s="14" t="s">
        <v>88</v>
      </c>
      <c r="AW1656" s="14" t="s">
        <v>39</v>
      </c>
      <c r="AX1656" s="14" t="s">
        <v>78</v>
      </c>
      <c r="AY1656" s="250" t="s">
        <v>210</v>
      </c>
    </row>
    <row r="1657" s="15" customFormat="1">
      <c r="A1657" s="15"/>
      <c r="B1657" s="251"/>
      <c r="C1657" s="252"/>
      <c r="D1657" s="231" t="s">
        <v>221</v>
      </c>
      <c r="E1657" s="253" t="s">
        <v>32</v>
      </c>
      <c r="F1657" s="254" t="s">
        <v>224</v>
      </c>
      <c r="G1657" s="252"/>
      <c r="H1657" s="255">
        <v>5</v>
      </c>
      <c r="I1657" s="256"/>
      <c r="J1657" s="252"/>
      <c r="K1657" s="252"/>
      <c r="L1657" s="257"/>
      <c r="M1657" s="258"/>
      <c r="N1657" s="259"/>
      <c r="O1657" s="259"/>
      <c r="P1657" s="259"/>
      <c r="Q1657" s="259"/>
      <c r="R1657" s="259"/>
      <c r="S1657" s="259"/>
      <c r="T1657" s="260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1" t="s">
        <v>221</v>
      </c>
      <c r="AU1657" s="261" t="s">
        <v>88</v>
      </c>
      <c r="AV1657" s="15" t="s">
        <v>96</v>
      </c>
      <c r="AW1657" s="15" t="s">
        <v>39</v>
      </c>
      <c r="AX1657" s="15" t="s">
        <v>86</v>
      </c>
      <c r="AY1657" s="261" t="s">
        <v>210</v>
      </c>
    </row>
    <row r="1658" s="2" customFormat="1" ht="24.15" customHeight="1">
      <c r="A1658" s="42"/>
      <c r="B1658" s="43"/>
      <c r="C1658" s="211" t="s">
        <v>1678</v>
      </c>
      <c r="D1658" s="211" t="s">
        <v>213</v>
      </c>
      <c r="E1658" s="212" t="s">
        <v>1679</v>
      </c>
      <c r="F1658" s="213" t="s">
        <v>1680</v>
      </c>
      <c r="G1658" s="214" t="s">
        <v>104</v>
      </c>
      <c r="H1658" s="215">
        <v>3.1699999999999999</v>
      </c>
      <c r="I1658" s="216"/>
      <c r="J1658" s="217">
        <f>ROUND(I1658*H1658,2)</f>
        <v>0</v>
      </c>
      <c r="K1658" s="213" t="s">
        <v>952</v>
      </c>
      <c r="L1658" s="48"/>
      <c r="M1658" s="218" t="s">
        <v>32</v>
      </c>
      <c r="N1658" s="219" t="s">
        <v>49</v>
      </c>
      <c r="O1658" s="88"/>
      <c r="P1658" s="220">
        <f>O1658*H1658</f>
        <v>0</v>
      </c>
      <c r="Q1658" s="220">
        <v>0</v>
      </c>
      <c r="R1658" s="220">
        <f>Q1658*H1658</f>
        <v>0</v>
      </c>
      <c r="S1658" s="220">
        <v>0.025999999999999999</v>
      </c>
      <c r="T1658" s="221">
        <f>S1658*H1658</f>
        <v>0.082419999999999993</v>
      </c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R1658" s="222" t="s">
        <v>96</v>
      </c>
      <c r="AT1658" s="222" t="s">
        <v>213</v>
      </c>
      <c r="AU1658" s="222" t="s">
        <v>88</v>
      </c>
      <c r="AY1658" s="20" t="s">
        <v>210</v>
      </c>
      <c r="BE1658" s="223">
        <f>IF(N1658="základní",J1658,0)</f>
        <v>0</v>
      </c>
      <c r="BF1658" s="223">
        <f>IF(N1658="snížená",J1658,0)</f>
        <v>0</v>
      </c>
      <c r="BG1658" s="223">
        <f>IF(N1658="zákl. přenesená",J1658,0)</f>
        <v>0</v>
      </c>
      <c r="BH1658" s="223">
        <f>IF(N1658="sníž. přenesená",J1658,0)</f>
        <v>0</v>
      </c>
      <c r="BI1658" s="223">
        <f>IF(N1658="nulová",J1658,0)</f>
        <v>0</v>
      </c>
      <c r="BJ1658" s="20" t="s">
        <v>86</v>
      </c>
      <c r="BK1658" s="223">
        <f>ROUND(I1658*H1658,2)</f>
        <v>0</v>
      </c>
      <c r="BL1658" s="20" t="s">
        <v>96</v>
      </c>
      <c r="BM1658" s="222" t="s">
        <v>1681</v>
      </c>
    </row>
    <row r="1659" s="13" customFormat="1">
      <c r="A1659" s="13"/>
      <c r="B1659" s="229"/>
      <c r="C1659" s="230"/>
      <c r="D1659" s="231" t="s">
        <v>221</v>
      </c>
      <c r="E1659" s="232" t="s">
        <v>32</v>
      </c>
      <c r="F1659" s="233" t="s">
        <v>309</v>
      </c>
      <c r="G1659" s="230"/>
      <c r="H1659" s="232" t="s">
        <v>32</v>
      </c>
      <c r="I1659" s="234"/>
      <c r="J1659" s="230"/>
      <c r="K1659" s="230"/>
      <c r="L1659" s="235"/>
      <c r="M1659" s="236"/>
      <c r="N1659" s="237"/>
      <c r="O1659" s="237"/>
      <c r="P1659" s="237"/>
      <c r="Q1659" s="237"/>
      <c r="R1659" s="237"/>
      <c r="S1659" s="237"/>
      <c r="T1659" s="238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9" t="s">
        <v>221</v>
      </c>
      <c r="AU1659" s="239" t="s">
        <v>88</v>
      </c>
      <c r="AV1659" s="13" t="s">
        <v>86</v>
      </c>
      <c r="AW1659" s="13" t="s">
        <v>39</v>
      </c>
      <c r="AX1659" s="13" t="s">
        <v>78</v>
      </c>
      <c r="AY1659" s="239" t="s">
        <v>210</v>
      </c>
    </row>
    <row r="1660" s="13" customFormat="1">
      <c r="A1660" s="13"/>
      <c r="B1660" s="229"/>
      <c r="C1660" s="230"/>
      <c r="D1660" s="231" t="s">
        <v>221</v>
      </c>
      <c r="E1660" s="232" t="s">
        <v>32</v>
      </c>
      <c r="F1660" s="233" t="s">
        <v>1676</v>
      </c>
      <c r="G1660" s="230"/>
      <c r="H1660" s="232" t="s">
        <v>32</v>
      </c>
      <c r="I1660" s="234"/>
      <c r="J1660" s="230"/>
      <c r="K1660" s="230"/>
      <c r="L1660" s="235"/>
      <c r="M1660" s="236"/>
      <c r="N1660" s="237"/>
      <c r="O1660" s="237"/>
      <c r="P1660" s="237"/>
      <c r="Q1660" s="237"/>
      <c r="R1660" s="237"/>
      <c r="S1660" s="237"/>
      <c r="T1660" s="238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9" t="s">
        <v>221</v>
      </c>
      <c r="AU1660" s="239" t="s">
        <v>88</v>
      </c>
      <c r="AV1660" s="13" t="s">
        <v>86</v>
      </c>
      <c r="AW1660" s="13" t="s">
        <v>39</v>
      </c>
      <c r="AX1660" s="13" t="s">
        <v>78</v>
      </c>
      <c r="AY1660" s="239" t="s">
        <v>210</v>
      </c>
    </row>
    <row r="1661" s="13" customFormat="1">
      <c r="A1661" s="13"/>
      <c r="B1661" s="229"/>
      <c r="C1661" s="230"/>
      <c r="D1661" s="231" t="s">
        <v>221</v>
      </c>
      <c r="E1661" s="232" t="s">
        <v>32</v>
      </c>
      <c r="F1661" s="233" t="s">
        <v>1682</v>
      </c>
      <c r="G1661" s="230"/>
      <c r="H1661" s="232" t="s">
        <v>32</v>
      </c>
      <c r="I1661" s="234"/>
      <c r="J1661" s="230"/>
      <c r="K1661" s="230"/>
      <c r="L1661" s="235"/>
      <c r="M1661" s="236"/>
      <c r="N1661" s="237"/>
      <c r="O1661" s="237"/>
      <c r="P1661" s="237"/>
      <c r="Q1661" s="237"/>
      <c r="R1661" s="237"/>
      <c r="S1661" s="237"/>
      <c r="T1661" s="238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9" t="s">
        <v>221</v>
      </c>
      <c r="AU1661" s="239" t="s">
        <v>88</v>
      </c>
      <c r="AV1661" s="13" t="s">
        <v>86</v>
      </c>
      <c r="AW1661" s="13" t="s">
        <v>39</v>
      </c>
      <c r="AX1661" s="13" t="s">
        <v>78</v>
      </c>
      <c r="AY1661" s="239" t="s">
        <v>210</v>
      </c>
    </row>
    <row r="1662" s="14" customFormat="1">
      <c r="A1662" s="14"/>
      <c r="B1662" s="240"/>
      <c r="C1662" s="241"/>
      <c r="D1662" s="231" t="s">
        <v>221</v>
      </c>
      <c r="E1662" s="242" t="s">
        <v>32</v>
      </c>
      <c r="F1662" s="243" t="s">
        <v>1683</v>
      </c>
      <c r="G1662" s="241"/>
      <c r="H1662" s="244">
        <v>3.1699999999999999</v>
      </c>
      <c r="I1662" s="245"/>
      <c r="J1662" s="241"/>
      <c r="K1662" s="241"/>
      <c r="L1662" s="246"/>
      <c r="M1662" s="247"/>
      <c r="N1662" s="248"/>
      <c r="O1662" s="248"/>
      <c r="P1662" s="248"/>
      <c r="Q1662" s="248"/>
      <c r="R1662" s="248"/>
      <c r="S1662" s="248"/>
      <c r="T1662" s="249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0" t="s">
        <v>221</v>
      </c>
      <c r="AU1662" s="250" t="s">
        <v>88</v>
      </c>
      <c r="AV1662" s="14" t="s">
        <v>88</v>
      </c>
      <c r="AW1662" s="14" t="s">
        <v>39</v>
      </c>
      <c r="AX1662" s="14" t="s">
        <v>78</v>
      </c>
      <c r="AY1662" s="250" t="s">
        <v>210</v>
      </c>
    </row>
    <row r="1663" s="15" customFormat="1">
      <c r="A1663" s="15"/>
      <c r="B1663" s="251"/>
      <c r="C1663" s="252"/>
      <c r="D1663" s="231" t="s">
        <v>221</v>
      </c>
      <c r="E1663" s="253" t="s">
        <v>32</v>
      </c>
      <c r="F1663" s="254" t="s">
        <v>224</v>
      </c>
      <c r="G1663" s="252"/>
      <c r="H1663" s="255">
        <v>3.1699999999999999</v>
      </c>
      <c r="I1663" s="256"/>
      <c r="J1663" s="252"/>
      <c r="K1663" s="252"/>
      <c r="L1663" s="257"/>
      <c r="M1663" s="258"/>
      <c r="N1663" s="259"/>
      <c r="O1663" s="259"/>
      <c r="P1663" s="259"/>
      <c r="Q1663" s="259"/>
      <c r="R1663" s="259"/>
      <c r="S1663" s="259"/>
      <c r="T1663" s="260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1" t="s">
        <v>221</v>
      </c>
      <c r="AU1663" s="261" t="s">
        <v>88</v>
      </c>
      <c r="AV1663" s="15" t="s">
        <v>96</v>
      </c>
      <c r="AW1663" s="15" t="s">
        <v>39</v>
      </c>
      <c r="AX1663" s="15" t="s">
        <v>86</v>
      </c>
      <c r="AY1663" s="261" t="s">
        <v>210</v>
      </c>
    </row>
    <row r="1664" s="2" customFormat="1" ht="24.15" customHeight="1">
      <c r="A1664" s="42"/>
      <c r="B1664" s="43"/>
      <c r="C1664" s="211" t="s">
        <v>1684</v>
      </c>
      <c r="D1664" s="211" t="s">
        <v>213</v>
      </c>
      <c r="E1664" s="212" t="s">
        <v>1685</v>
      </c>
      <c r="F1664" s="213" t="s">
        <v>1686</v>
      </c>
      <c r="G1664" s="214" t="s">
        <v>104</v>
      </c>
      <c r="H1664" s="215">
        <v>0.69999999999999996</v>
      </c>
      <c r="I1664" s="216"/>
      <c r="J1664" s="217">
        <f>ROUND(I1664*H1664,2)</f>
        <v>0</v>
      </c>
      <c r="K1664" s="213" t="s">
        <v>952</v>
      </c>
      <c r="L1664" s="48"/>
      <c r="M1664" s="218" t="s">
        <v>32</v>
      </c>
      <c r="N1664" s="219" t="s">
        <v>49</v>
      </c>
      <c r="O1664" s="88"/>
      <c r="P1664" s="220">
        <f>O1664*H1664</f>
        <v>0</v>
      </c>
      <c r="Q1664" s="220">
        <v>0.00365</v>
      </c>
      <c r="R1664" s="220">
        <f>Q1664*H1664</f>
        <v>0.002555</v>
      </c>
      <c r="S1664" s="220">
        <v>0.11</v>
      </c>
      <c r="T1664" s="221">
        <f>S1664*H1664</f>
        <v>0.076999999999999999</v>
      </c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R1664" s="222" t="s">
        <v>96</v>
      </c>
      <c r="AT1664" s="222" t="s">
        <v>213</v>
      </c>
      <c r="AU1664" s="222" t="s">
        <v>88</v>
      </c>
      <c r="AY1664" s="20" t="s">
        <v>210</v>
      </c>
      <c r="BE1664" s="223">
        <f>IF(N1664="základní",J1664,0)</f>
        <v>0</v>
      </c>
      <c r="BF1664" s="223">
        <f>IF(N1664="snížená",J1664,0)</f>
        <v>0</v>
      </c>
      <c r="BG1664" s="223">
        <f>IF(N1664="zákl. přenesená",J1664,0)</f>
        <v>0</v>
      </c>
      <c r="BH1664" s="223">
        <f>IF(N1664="sníž. přenesená",J1664,0)</f>
        <v>0</v>
      </c>
      <c r="BI1664" s="223">
        <f>IF(N1664="nulová",J1664,0)</f>
        <v>0</v>
      </c>
      <c r="BJ1664" s="20" t="s">
        <v>86</v>
      </c>
      <c r="BK1664" s="223">
        <f>ROUND(I1664*H1664,2)</f>
        <v>0</v>
      </c>
      <c r="BL1664" s="20" t="s">
        <v>96</v>
      </c>
      <c r="BM1664" s="222" t="s">
        <v>1687</v>
      </c>
    </row>
    <row r="1665" s="13" customFormat="1">
      <c r="A1665" s="13"/>
      <c r="B1665" s="229"/>
      <c r="C1665" s="230"/>
      <c r="D1665" s="231" t="s">
        <v>221</v>
      </c>
      <c r="E1665" s="232" t="s">
        <v>32</v>
      </c>
      <c r="F1665" s="233" t="s">
        <v>1688</v>
      </c>
      <c r="G1665" s="230"/>
      <c r="H1665" s="232" t="s">
        <v>32</v>
      </c>
      <c r="I1665" s="234"/>
      <c r="J1665" s="230"/>
      <c r="K1665" s="230"/>
      <c r="L1665" s="235"/>
      <c r="M1665" s="236"/>
      <c r="N1665" s="237"/>
      <c r="O1665" s="237"/>
      <c r="P1665" s="237"/>
      <c r="Q1665" s="237"/>
      <c r="R1665" s="237"/>
      <c r="S1665" s="237"/>
      <c r="T1665" s="238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9" t="s">
        <v>221</v>
      </c>
      <c r="AU1665" s="239" t="s">
        <v>88</v>
      </c>
      <c r="AV1665" s="13" t="s">
        <v>86</v>
      </c>
      <c r="AW1665" s="13" t="s">
        <v>39</v>
      </c>
      <c r="AX1665" s="13" t="s">
        <v>78</v>
      </c>
      <c r="AY1665" s="239" t="s">
        <v>210</v>
      </c>
    </row>
    <row r="1666" s="13" customFormat="1">
      <c r="A1666" s="13"/>
      <c r="B1666" s="229"/>
      <c r="C1666" s="230"/>
      <c r="D1666" s="231" t="s">
        <v>221</v>
      </c>
      <c r="E1666" s="232" t="s">
        <v>32</v>
      </c>
      <c r="F1666" s="233" t="s">
        <v>1689</v>
      </c>
      <c r="G1666" s="230"/>
      <c r="H1666" s="232" t="s">
        <v>32</v>
      </c>
      <c r="I1666" s="234"/>
      <c r="J1666" s="230"/>
      <c r="K1666" s="230"/>
      <c r="L1666" s="235"/>
      <c r="M1666" s="236"/>
      <c r="N1666" s="237"/>
      <c r="O1666" s="237"/>
      <c r="P1666" s="237"/>
      <c r="Q1666" s="237"/>
      <c r="R1666" s="237"/>
      <c r="S1666" s="237"/>
      <c r="T1666" s="238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9" t="s">
        <v>221</v>
      </c>
      <c r="AU1666" s="239" t="s">
        <v>88</v>
      </c>
      <c r="AV1666" s="13" t="s">
        <v>86</v>
      </c>
      <c r="AW1666" s="13" t="s">
        <v>39</v>
      </c>
      <c r="AX1666" s="13" t="s">
        <v>78</v>
      </c>
      <c r="AY1666" s="239" t="s">
        <v>210</v>
      </c>
    </row>
    <row r="1667" s="14" customFormat="1">
      <c r="A1667" s="14"/>
      <c r="B1667" s="240"/>
      <c r="C1667" s="241"/>
      <c r="D1667" s="231" t="s">
        <v>221</v>
      </c>
      <c r="E1667" s="242" t="s">
        <v>32</v>
      </c>
      <c r="F1667" s="243" t="s">
        <v>1690</v>
      </c>
      <c r="G1667" s="241"/>
      <c r="H1667" s="244">
        <v>0.69999999999999996</v>
      </c>
      <c r="I1667" s="245"/>
      <c r="J1667" s="241"/>
      <c r="K1667" s="241"/>
      <c r="L1667" s="246"/>
      <c r="M1667" s="247"/>
      <c r="N1667" s="248"/>
      <c r="O1667" s="248"/>
      <c r="P1667" s="248"/>
      <c r="Q1667" s="248"/>
      <c r="R1667" s="248"/>
      <c r="S1667" s="248"/>
      <c r="T1667" s="249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0" t="s">
        <v>221</v>
      </c>
      <c r="AU1667" s="250" t="s">
        <v>88</v>
      </c>
      <c r="AV1667" s="14" t="s">
        <v>88</v>
      </c>
      <c r="AW1667" s="14" t="s">
        <v>39</v>
      </c>
      <c r="AX1667" s="14" t="s">
        <v>78</v>
      </c>
      <c r="AY1667" s="250" t="s">
        <v>210</v>
      </c>
    </row>
    <row r="1668" s="15" customFormat="1">
      <c r="A1668" s="15"/>
      <c r="B1668" s="251"/>
      <c r="C1668" s="252"/>
      <c r="D1668" s="231" t="s">
        <v>221</v>
      </c>
      <c r="E1668" s="253" t="s">
        <v>32</v>
      </c>
      <c r="F1668" s="254" t="s">
        <v>224</v>
      </c>
      <c r="G1668" s="252"/>
      <c r="H1668" s="255">
        <v>0.69999999999999996</v>
      </c>
      <c r="I1668" s="256"/>
      <c r="J1668" s="252"/>
      <c r="K1668" s="252"/>
      <c r="L1668" s="257"/>
      <c r="M1668" s="258"/>
      <c r="N1668" s="259"/>
      <c r="O1668" s="259"/>
      <c r="P1668" s="259"/>
      <c r="Q1668" s="259"/>
      <c r="R1668" s="259"/>
      <c r="S1668" s="259"/>
      <c r="T1668" s="260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1" t="s">
        <v>221</v>
      </c>
      <c r="AU1668" s="261" t="s">
        <v>88</v>
      </c>
      <c r="AV1668" s="15" t="s">
        <v>96</v>
      </c>
      <c r="AW1668" s="15" t="s">
        <v>39</v>
      </c>
      <c r="AX1668" s="15" t="s">
        <v>86</v>
      </c>
      <c r="AY1668" s="261" t="s">
        <v>210</v>
      </c>
    </row>
    <row r="1669" s="2" customFormat="1" ht="24.15" customHeight="1">
      <c r="A1669" s="42"/>
      <c r="B1669" s="43"/>
      <c r="C1669" s="211" t="s">
        <v>1691</v>
      </c>
      <c r="D1669" s="211" t="s">
        <v>213</v>
      </c>
      <c r="E1669" s="212" t="s">
        <v>1692</v>
      </c>
      <c r="F1669" s="213" t="s">
        <v>1693</v>
      </c>
      <c r="G1669" s="214" t="s">
        <v>104</v>
      </c>
      <c r="H1669" s="215">
        <v>0.69999999999999996</v>
      </c>
      <c r="I1669" s="216"/>
      <c r="J1669" s="217">
        <f>ROUND(I1669*H1669,2)</f>
        <v>0</v>
      </c>
      <c r="K1669" s="213" t="s">
        <v>952</v>
      </c>
      <c r="L1669" s="48"/>
      <c r="M1669" s="218" t="s">
        <v>32</v>
      </c>
      <c r="N1669" s="219" t="s">
        <v>49</v>
      </c>
      <c r="O1669" s="88"/>
      <c r="P1669" s="220">
        <f>O1669*H1669</f>
        <v>0</v>
      </c>
      <c r="Q1669" s="220">
        <v>0.0039500000000000004</v>
      </c>
      <c r="R1669" s="220">
        <f>Q1669*H1669</f>
        <v>0.0027650000000000001</v>
      </c>
      <c r="S1669" s="220">
        <v>0.16</v>
      </c>
      <c r="T1669" s="221">
        <f>S1669*H1669</f>
        <v>0.11199999999999999</v>
      </c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42"/>
      <c r="AE1669" s="42"/>
      <c r="AR1669" s="222" t="s">
        <v>96</v>
      </c>
      <c r="AT1669" s="222" t="s">
        <v>213</v>
      </c>
      <c r="AU1669" s="222" t="s">
        <v>88</v>
      </c>
      <c r="AY1669" s="20" t="s">
        <v>210</v>
      </c>
      <c r="BE1669" s="223">
        <f>IF(N1669="základní",J1669,0)</f>
        <v>0</v>
      </c>
      <c r="BF1669" s="223">
        <f>IF(N1669="snížená",J1669,0)</f>
        <v>0</v>
      </c>
      <c r="BG1669" s="223">
        <f>IF(N1669="zákl. přenesená",J1669,0)</f>
        <v>0</v>
      </c>
      <c r="BH1669" s="223">
        <f>IF(N1669="sníž. přenesená",J1669,0)</f>
        <v>0</v>
      </c>
      <c r="BI1669" s="223">
        <f>IF(N1669="nulová",J1669,0)</f>
        <v>0</v>
      </c>
      <c r="BJ1669" s="20" t="s">
        <v>86</v>
      </c>
      <c r="BK1669" s="223">
        <f>ROUND(I1669*H1669,2)</f>
        <v>0</v>
      </c>
      <c r="BL1669" s="20" t="s">
        <v>96</v>
      </c>
      <c r="BM1669" s="222" t="s">
        <v>1694</v>
      </c>
    </row>
    <row r="1670" s="13" customFormat="1">
      <c r="A1670" s="13"/>
      <c r="B1670" s="229"/>
      <c r="C1670" s="230"/>
      <c r="D1670" s="231" t="s">
        <v>221</v>
      </c>
      <c r="E1670" s="232" t="s">
        <v>32</v>
      </c>
      <c r="F1670" s="233" t="s">
        <v>1688</v>
      </c>
      <c r="G1670" s="230"/>
      <c r="H1670" s="232" t="s">
        <v>32</v>
      </c>
      <c r="I1670" s="234"/>
      <c r="J1670" s="230"/>
      <c r="K1670" s="230"/>
      <c r="L1670" s="235"/>
      <c r="M1670" s="236"/>
      <c r="N1670" s="237"/>
      <c r="O1670" s="237"/>
      <c r="P1670" s="237"/>
      <c r="Q1670" s="237"/>
      <c r="R1670" s="237"/>
      <c r="S1670" s="237"/>
      <c r="T1670" s="238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9" t="s">
        <v>221</v>
      </c>
      <c r="AU1670" s="239" t="s">
        <v>88</v>
      </c>
      <c r="AV1670" s="13" t="s">
        <v>86</v>
      </c>
      <c r="AW1670" s="13" t="s">
        <v>39</v>
      </c>
      <c r="AX1670" s="13" t="s">
        <v>78</v>
      </c>
      <c r="AY1670" s="239" t="s">
        <v>210</v>
      </c>
    </row>
    <row r="1671" s="13" customFormat="1">
      <c r="A1671" s="13"/>
      <c r="B1671" s="229"/>
      <c r="C1671" s="230"/>
      <c r="D1671" s="231" t="s">
        <v>221</v>
      </c>
      <c r="E1671" s="232" t="s">
        <v>32</v>
      </c>
      <c r="F1671" s="233" t="s">
        <v>1695</v>
      </c>
      <c r="G1671" s="230"/>
      <c r="H1671" s="232" t="s">
        <v>32</v>
      </c>
      <c r="I1671" s="234"/>
      <c r="J1671" s="230"/>
      <c r="K1671" s="230"/>
      <c r="L1671" s="235"/>
      <c r="M1671" s="236"/>
      <c r="N1671" s="237"/>
      <c r="O1671" s="237"/>
      <c r="P1671" s="237"/>
      <c r="Q1671" s="237"/>
      <c r="R1671" s="237"/>
      <c r="S1671" s="237"/>
      <c r="T1671" s="238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9" t="s">
        <v>221</v>
      </c>
      <c r="AU1671" s="239" t="s">
        <v>88</v>
      </c>
      <c r="AV1671" s="13" t="s">
        <v>86</v>
      </c>
      <c r="AW1671" s="13" t="s">
        <v>39</v>
      </c>
      <c r="AX1671" s="13" t="s">
        <v>78</v>
      </c>
      <c r="AY1671" s="239" t="s">
        <v>210</v>
      </c>
    </row>
    <row r="1672" s="14" customFormat="1">
      <c r="A1672" s="14"/>
      <c r="B1672" s="240"/>
      <c r="C1672" s="241"/>
      <c r="D1672" s="231" t="s">
        <v>221</v>
      </c>
      <c r="E1672" s="242" t="s">
        <v>32</v>
      </c>
      <c r="F1672" s="243" t="s">
        <v>1690</v>
      </c>
      <c r="G1672" s="241"/>
      <c r="H1672" s="244">
        <v>0.69999999999999996</v>
      </c>
      <c r="I1672" s="245"/>
      <c r="J1672" s="241"/>
      <c r="K1672" s="241"/>
      <c r="L1672" s="246"/>
      <c r="M1672" s="247"/>
      <c r="N1672" s="248"/>
      <c r="O1672" s="248"/>
      <c r="P1672" s="248"/>
      <c r="Q1672" s="248"/>
      <c r="R1672" s="248"/>
      <c r="S1672" s="248"/>
      <c r="T1672" s="249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0" t="s">
        <v>221</v>
      </c>
      <c r="AU1672" s="250" t="s">
        <v>88</v>
      </c>
      <c r="AV1672" s="14" t="s">
        <v>88</v>
      </c>
      <c r="AW1672" s="14" t="s">
        <v>39</v>
      </c>
      <c r="AX1672" s="14" t="s">
        <v>78</v>
      </c>
      <c r="AY1672" s="250" t="s">
        <v>210</v>
      </c>
    </row>
    <row r="1673" s="15" customFormat="1">
      <c r="A1673" s="15"/>
      <c r="B1673" s="251"/>
      <c r="C1673" s="252"/>
      <c r="D1673" s="231" t="s">
        <v>221</v>
      </c>
      <c r="E1673" s="253" t="s">
        <v>32</v>
      </c>
      <c r="F1673" s="254" t="s">
        <v>224</v>
      </c>
      <c r="G1673" s="252"/>
      <c r="H1673" s="255">
        <v>0.69999999999999996</v>
      </c>
      <c r="I1673" s="256"/>
      <c r="J1673" s="252"/>
      <c r="K1673" s="252"/>
      <c r="L1673" s="257"/>
      <c r="M1673" s="258"/>
      <c r="N1673" s="259"/>
      <c r="O1673" s="259"/>
      <c r="P1673" s="259"/>
      <c r="Q1673" s="259"/>
      <c r="R1673" s="259"/>
      <c r="S1673" s="259"/>
      <c r="T1673" s="260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1" t="s">
        <v>221</v>
      </c>
      <c r="AU1673" s="261" t="s">
        <v>88</v>
      </c>
      <c r="AV1673" s="15" t="s">
        <v>96</v>
      </c>
      <c r="AW1673" s="15" t="s">
        <v>39</v>
      </c>
      <c r="AX1673" s="15" t="s">
        <v>86</v>
      </c>
      <c r="AY1673" s="261" t="s">
        <v>210</v>
      </c>
    </row>
    <row r="1674" s="2" customFormat="1" ht="16.5" customHeight="1">
      <c r="A1674" s="42"/>
      <c r="B1674" s="43"/>
      <c r="C1674" s="211" t="s">
        <v>1696</v>
      </c>
      <c r="D1674" s="211" t="s">
        <v>213</v>
      </c>
      <c r="E1674" s="212" t="s">
        <v>1697</v>
      </c>
      <c r="F1674" s="213" t="s">
        <v>1698</v>
      </c>
      <c r="G1674" s="214" t="s">
        <v>104</v>
      </c>
      <c r="H1674" s="215">
        <v>27.030000000000001</v>
      </c>
      <c r="I1674" s="216"/>
      <c r="J1674" s="217">
        <f>ROUND(I1674*H1674,2)</f>
        <v>0</v>
      </c>
      <c r="K1674" s="213" t="s">
        <v>952</v>
      </c>
      <c r="L1674" s="48"/>
      <c r="M1674" s="218" t="s">
        <v>32</v>
      </c>
      <c r="N1674" s="219" t="s">
        <v>49</v>
      </c>
      <c r="O1674" s="88"/>
      <c r="P1674" s="220">
        <f>O1674*H1674</f>
        <v>0</v>
      </c>
      <c r="Q1674" s="220">
        <v>0</v>
      </c>
      <c r="R1674" s="220">
        <f>Q1674*H1674</f>
        <v>0</v>
      </c>
      <c r="S1674" s="220">
        <v>0</v>
      </c>
      <c r="T1674" s="221">
        <f>S1674*H1674</f>
        <v>0</v>
      </c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42"/>
      <c r="AE1674" s="42"/>
      <c r="AR1674" s="222" t="s">
        <v>96</v>
      </c>
      <c r="AT1674" s="222" t="s">
        <v>213</v>
      </c>
      <c r="AU1674" s="222" t="s">
        <v>88</v>
      </c>
      <c r="AY1674" s="20" t="s">
        <v>210</v>
      </c>
      <c r="BE1674" s="223">
        <f>IF(N1674="základní",J1674,0)</f>
        <v>0</v>
      </c>
      <c r="BF1674" s="223">
        <f>IF(N1674="snížená",J1674,0)</f>
        <v>0</v>
      </c>
      <c r="BG1674" s="223">
        <f>IF(N1674="zákl. přenesená",J1674,0)</f>
        <v>0</v>
      </c>
      <c r="BH1674" s="223">
        <f>IF(N1674="sníž. přenesená",J1674,0)</f>
        <v>0</v>
      </c>
      <c r="BI1674" s="223">
        <f>IF(N1674="nulová",J1674,0)</f>
        <v>0</v>
      </c>
      <c r="BJ1674" s="20" t="s">
        <v>86</v>
      </c>
      <c r="BK1674" s="223">
        <f>ROUND(I1674*H1674,2)</f>
        <v>0</v>
      </c>
      <c r="BL1674" s="20" t="s">
        <v>96</v>
      </c>
      <c r="BM1674" s="222" t="s">
        <v>1699</v>
      </c>
    </row>
    <row r="1675" s="13" customFormat="1">
      <c r="A1675" s="13"/>
      <c r="B1675" s="229"/>
      <c r="C1675" s="230"/>
      <c r="D1675" s="231" t="s">
        <v>221</v>
      </c>
      <c r="E1675" s="232" t="s">
        <v>32</v>
      </c>
      <c r="F1675" s="233" t="s">
        <v>235</v>
      </c>
      <c r="G1675" s="230"/>
      <c r="H1675" s="232" t="s">
        <v>32</v>
      </c>
      <c r="I1675" s="234"/>
      <c r="J1675" s="230"/>
      <c r="K1675" s="230"/>
      <c r="L1675" s="235"/>
      <c r="M1675" s="236"/>
      <c r="N1675" s="237"/>
      <c r="O1675" s="237"/>
      <c r="P1675" s="237"/>
      <c r="Q1675" s="237"/>
      <c r="R1675" s="237"/>
      <c r="S1675" s="237"/>
      <c r="T1675" s="238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9" t="s">
        <v>221</v>
      </c>
      <c r="AU1675" s="239" t="s">
        <v>88</v>
      </c>
      <c r="AV1675" s="13" t="s">
        <v>86</v>
      </c>
      <c r="AW1675" s="13" t="s">
        <v>39</v>
      </c>
      <c r="AX1675" s="13" t="s">
        <v>78</v>
      </c>
      <c r="AY1675" s="239" t="s">
        <v>210</v>
      </c>
    </row>
    <row r="1676" s="13" customFormat="1">
      <c r="A1676" s="13"/>
      <c r="B1676" s="229"/>
      <c r="C1676" s="230"/>
      <c r="D1676" s="231" t="s">
        <v>221</v>
      </c>
      <c r="E1676" s="232" t="s">
        <v>32</v>
      </c>
      <c r="F1676" s="233" t="s">
        <v>236</v>
      </c>
      <c r="G1676" s="230"/>
      <c r="H1676" s="232" t="s">
        <v>32</v>
      </c>
      <c r="I1676" s="234"/>
      <c r="J1676" s="230"/>
      <c r="K1676" s="230"/>
      <c r="L1676" s="235"/>
      <c r="M1676" s="236"/>
      <c r="N1676" s="237"/>
      <c r="O1676" s="237"/>
      <c r="P1676" s="237"/>
      <c r="Q1676" s="237"/>
      <c r="R1676" s="237"/>
      <c r="S1676" s="237"/>
      <c r="T1676" s="238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9" t="s">
        <v>221</v>
      </c>
      <c r="AU1676" s="239" t="s">
        <v>88</v>
      </c>
      <c r="AV1676" s="13" t="s">
        <v>86</v>
      </c>
      <c r="AW1676" s="13" t="s">
        <v>39</v>
      </c>
      <c r="AX1676" s="13" t="s">
        <v>78</v>
      </c>
      <c r="AY1676" s="239" t="s">
        <v>210</v>
      </c>
    </row>
    <row r="1677" s="13" customFormat="1">
      <c r="A1677" s="13"/>
      <c r="B1677" s="229"/>
      <c r="C1677" s="230"/>
      <c r="D1677" s="231" t="s">
        <v>221</v>
      </c>
      <c r="E1677" s="232" t="s">
        <v>32</v>
      </c>
      <c r="F1677" s="233" t="s">
        <v>237</v>
      </c>
      <c r="G1677" s="230"/>
      <c r="H1677" s="232" t="s">
        <v>32</v>
      </c>
      <c r="I1677" s="234"/>
      <c r="J1677" s="230"/>
      <c r="K1677" s="230"/>
      <c r="L1677" s="235"/>
      <c r="M1677" s="236"/>
      <c r="N1677" s="237"/>
      <c r="O1677" s="237"/>
      <c r="P1677" s="237"/>
      <c r="Q1677" s="237"/>
      <c r="R1677" s="237"/>
      <c r="S1677" s="237"/>
      <c r="T1677" s="23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9" t="s">
        <v>221</v>
      </c>
      <c r="AU1677" s="239" t="s">
        <v>88</v>
      </c>
      <c r="AV1677" s="13" t="s">
        <v>86</v>
      </c>
      <c r="AW1677" s="13" t="s">
        <v>39</v>
      </c>
      <c r="AX1677" s="13" t="s">
        <v>78</v>
      </c>
      <c r="AY1677" s="239" t="s">
        <v>210</v>
      </c>
    </row>
    <row r="1678" s="13" customFormat="1">
      <c r="A1678" s="13"/>
      <c r="B1678" s="229"/>
      <c r="C1678" s="230"/>
      <c r="D1678" s="231" t="s">
        <v>221</v>
      </c>
      <c r="E1678" s="232" t="s">
        <v>32</v>
      </c>
      <c r="F1678" s="233" t="s">
        <v>292</v>
      </c>
      <c r="G1678" s="230"/>
      <c r="H1678" s="232" t="s">
        <v>32</v>
      </c>
      <c r="I1678" s="234"/>
      <c r="J1678" s="230"/>
      <c r="K1678" s="230"/>
      <c r="L1678" s="235"/>
      <c r="M1678" s="236"/>
      <c r="N1678" s="237"/>
      <c r="O1678" s="237"/>
      <c r="P1678" s="237"/>
      <c r="Q1678" s="237"/>
      <c r="R1678" s="237"/>
      <c r="S1678" s="237"/>
      <c r="T1678" s="238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9" t="s">
        <v>221</v>
      </c>
      <c r="AU1678" s="239" t="s">
        <v>88</v>
      </c>
      <c r="AV1678" s="13" t="s">
        <v>86</v>
      </c>
      <c r="AW1678" s="13" t="s">
        <v>39</v>
      </c>
      <c r="AX1678" s="13" t="s">
        <v>78</v>
      </c>
      <c r="AY1678" s="239" t="s">
        <v>210</v>
      </c>
    </row>
    <row r="1679" s="14" customFormat="1">
      <c r="A1679" s="14"/>
      <c r="B1679" s="240"/>
      <c r="C1679" s="241"/>
      <c r="D1679" s="231" t="s">
        <v>221</v>
      </c>
      <c r="E1679" s="242" t="s">
        <v>32</v>
      </c>
      <c r="F1679" s="243" t="s">
        <v>1700</v>
      </c>
      <c r="G1679" s="241"/>
      <c r="H1679" s="244">
        <v>17.355</v>
      </c>
      <c r="I1679" s="245"/>
      <c r="J1679" s="241"/>
      <c r="K1679" s="241"/>
      <c r="L1679" s="246"/>
      <c r="M1679" s="247"/>
      <c r="N1679" s="248"/>
      <c r="O1679" s="248"/>
      <c r="P1679" s="248"/>
      <c r="Q1679" s="248"/>
      <c r="R1679" s="248"/>
      <c r="S1679" s="248"/>
      <c r="T1679" s="249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0" t="s">
        <v>221</v>
      </c>
      <c r="AU1679" s="250" t="s">
        <v>88</v>
      </c>
      <c r="AV1679" s="14" t="s">
        <v>88</v>
      </c>
      <c r="AW1679" s="14" t="s">
        <v>39</v>
      </c>
      <c r="AX1679" s="14" t="s">
        <v>78</v>
      </c>
      <c r="AY1679" s="250" t="s">
        <v>210</v>
      </c>
    </row>
    <row r="1680" s="13" customFormat="1">
      <c r="A1680" s="13"/>
      <c r="B1680" s="229"/>
      <c r="C1680" s="230"/>
      <c r="D1680" s="231" t="s">
        <v>221</v>
      </c>
      <c r="E1680" s="232" t="s">
        <v>32</v>
      </c>
      <c r="F1680" s="233" t="s">
        <v>1701</v>
      </c>
      <c r="G1680" s="230"/>
      <c r="H1680" s="232" t="s">
        <v>32</v>
      </c>
      <c r="I1680" s="234"/>
      <c r="J1680" s="230"/>
      <c r="K1680" s="230"/>
      <c r="L1680" s="235"/>
      <c r="M1680" s="236"/>
      <c r="N1680" s="237"/>
      <c r="O1680" s="237"/>
      <c r="P1680" s="237"/>
      <c r="Q1680" s="237"/>
      <c r="R1680" s="237"/>
      <c r="S1680" s="237"/>
      <c r="T1680" s="238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9" t="s">
        <v>221</v>
      </c>
      <c r="AU1680" s="239" t="s">
        <v>88</v>
      </c>
      <c r="AV1680" s="13" t="s">
        <v>86</v>
      </c>
      <c r="AW1680" s="13" t="s">
        <v>39</v>
      </c>
      <c r="AX1680" s="13" t="s">
        <v>78</v>
      </c>
      <c r="AY1680" s="239" t="s">
        <v>210</v>
      </c>
    </row>
    <row r="1681" s="14" customFormat="1">
      <c r="A1681" s="14"/>
      <c r="B1681" s="240"/>
      <c r="C1681" s="241"/>
      <c r="D1681" s="231" t="s">
        <v>221</v>
      </c>
      <c r="E1681" s="242" t="s">
        <v>32</v>
      </c>
      <c r="F1681" s="243" t="s">
        <v>1702</v>
      </c>
      <c r="G1681" s="241"/>
      <c r="H1681" s="244">
        <v>3.7850000000000001</v>
      </c>
      <c r="I1681" s="245"/>
      <c r="J1681" s="241"/>
      <c r="K1681" s="241"/>
      <c r="L1681" s="246"/>
      <c r="M1681" s="247"/>
      <c r="N1681" s="248"/>
      <c r="O1681" s="248"/>
      <c r="P1681" s="248"/>
      <c r="Q1681" s="248"/>
      <c r="R1681" s="248"/>
      <c r="S1681" s="248"/>
      <c r="T1681" s="249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0" t="s">
        <v>221</v>
      </c>
      <c r="AU1681" s="250" t="s">
        <v>88</v>
      </c>
      <c r="AV1681" s="14" t="s">
        <v>88</v>
      </c>
      <c r="AW1681" s="14" t="s">
        <v>39</v>
      </c>
      <c r="AX1681" s="14" t="s">
        <v>78</v>
      </c>
      <c r="AY1681" s="250" t="s">
        <v>210</v>
      </c>
    </row>
    <row r="1682" s="13" customFormat="1">
      <c r="A1682" s="13"/>
      <c r="B1682" s="229"/>
      <c r="C1682" s="230"/>
      <c r="D1682" s="231" t="s">
        <v>221</v>
      </c>
      <c r="E1682" s="232" t="s">
        <v>32</v>
      </c>
      <c r="F1682" s="233" t="s">
        <v>1703</v>
      </c>
      <c r="G1682" s="230"/>
      <c r="H1682" s="232" t="s">
        <v>32</v>
      </c>
      <c r="I1682" s="234"/>
      <c r="J1682" s="230"/>
      <c r="K1682" s="230"/>
      <c r="L1682" s="235"/>
      <c r="M1682" s="236"/>
      <c r="N1682" s="237"/>
      <c r="O1682" s="237"/>
      <c r="P1682" s="237"/>
      <c r="Q1682" s="237"/>
      <c r="R1682" s="237"/>
      <c r="S1682" s="237"/>
      <c r="T1682" s="238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9" t="s">
        <v>221</v>
      </c>
      <c r="AU1682" s="239" t="s">
        <v>88</v>
      </c>
      <c r="AV1682" s="13" t="s">
        <v>86</v>
      </c>
      <c r="AW1682" s="13" t="s">
        <v>39</v>
      </c>
      <c r="AX1682" s="13" t="s">
        <v>78</v>
      </c>
      <c r="AY1682" s="239" t="s">
        <v>210</v>
      </c>
    </row>
    <row r="1683" s="14" customFormat="1">
      <c r="A1683" s="14"/>
      <c r="B1683" s="240"/>
      <c r="C1683" s="241"/>
      <c r="D1683" s="231" t="s">
        <v>221</v>
      </c>
      <c r="E1683" s="242" t="s">
        <v>32</v>
      </c>
      <c r="F1683" s="243" t="s">
        <v>1704</v>
      </c>
      <c r="G1683" s="241"/>
      <c r="H1683" s="244">
        <v>5.8899999999999997</v>
      </c>
      <c r="I1683" s="245"/>
      <c r="J1683" s="241"/>
      <c r="K1683" s="241"/>
      <c r="L1683" s="246"/>
      <c r="M1683" s="247"/>
      <c r="N1683" s="248"/>
      <c r="O1683" s="248"/>
      <c r="P1683" s="248"/>
      <c r="Q1683" s="248"/>
      <c r="R1683" s="248"/>
      <c r="S1683" s="248"/>
      <c r="T1683" s="249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0" t="s">
        <v>221</v>
      </c>
      <c r="AU1683" s="250" t="s">
        <v>88</v>
      </c>
      <c r="AV1683" s="14" t="s">
        <v>88</v>
      </c>
      <c r="AW1683" s="14" t="s">
        <v>39</v>
      </c>
      <c r="AX1683" s="14" t="s">
        <v>78</v>
      </c>
      <c r="AY1683" s="250" t="s">
        <v>210</v>
      </c>
    </row>
    <row r="1684" s="15" customFormat="1">
      <c r="A1684" s="15"/>
      <c r="B1684" s="251"/>
      <c r="C1684" s="252"/>
      <c r="D1684" s="231" t="s">
        <v>221</v>
      </c>
      <c r="E1684" s="253" t="s">
        <v>32</v>
      </c>
      <c r="F1684" s="254" t="s">
        <v>224</v>
      </c>
      <c r="G1684" s="252"/>
      <c r="H1684" s="255">
        <v>27.030000000000001</v>
      </c>
      <c r="I1684" s="256"/>
      <c r="J1684" s="252"/>
      <c r="K1684" s="252"/>
      <c r="L1684" s="257"/>
      <c r="M1684" s="258"/>
      <c r="N1684" s="259"/>
      <c r="O1684" s="259"/>
      <c r="P1684" s="259"/>
      <c r="Q1684" s="259"/>
      <c r="R1684" s="259"/>
      <c r="S1684" s="259"/>
      <c r="T1684" s="260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1" t="s">
        <v>221</v>
      </c>
      <c r="AU1684" s="261" t="s">
        <v>88</v>
      </c>
      <c r="AV1684" s="15" t="s">
        <v>96</v>
      </c>
      <c r="AW1684" s="15" t="s">
        <v>39</v>
      </c>
      <c r="AX1684" s="15" t="s">
        <v>86</v>
      </c>
      <c r="AY1684" s="261" t="s">
        <v>210</v>
      </c>
    </row>
    <row r="1685" s="12" customFormat="1" ht="22.8" customHeight="1">
      <c r="A1685" s="12"/>
      <c r="B1685" s="195"/>
      <c r="C1685" s="196"/>
      <c r="D1685" s="197" t="s">
        <v>77</v>
      </c>
      <c r="E1685" s="209" t="s">
        <v>1705</v>
      </c>
      <c r="F1685" s="209" t="s">
        <v>1706</v>
      </c>
      <c r="G1685" s="196"/>
      <c r="H1685" s="196"/>
      <c r="I1685" s="199"/>
      <c r="J1685" s="210">
        <f>BK1685</f>
        <v>0</v>
      </c>
      <c r="K1685" s="196"/>
      <c r="L1685" s="201"/>
      <c r="M1685" s="202"/>
      <c r="N1685" s="203"/>
      <c r="O1685" s="203"/>
      <c r="P1685" s="204">
        <f>SUM(P1686:P1713)</f>
        <v>0</v>
      </c>
      <c r="Q1685" s="203"/>
      <c r="R1685" s="204">
        <f>SUM(R1686:R1713)</f>
        <v>0</v>
      </c>
      <c r="S1685" s="203"/>
      <c r="T1685" s="205">
        <f>SUM(T1686:T1713)</f>
        <v>0</v>
      </c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R1685" s="206" t="s">
        <v>86</v>
      </c>
      <c r="AT1685" s="207" t="s">
        <v>77</v>
      </c>
      <c r="AU1685" s="207" t="s">
        <v>86</v>
      </c>
      <c r="AY1685" s="206" t="s">
        <v>210</v>
      </c>
      <c r="BK1685" s="208">
        <f>SUM(BK1686:BK1713)</f>
        <v>0</v>
      </c>
    </row>
    <row r="1686" s="2" customFormat="1" ht="16.5" customHeight="1">
      <c r="A1686" s="42"/>
      <c r="B1686" s="43"/>
      <c r="C1686" s="211" t="s">
        <v>1707</v>
      </c>
      <c r="D1686" s="211" t="s">
        <v>213</v>
      </c>
      <c r="E1686" s="212" t="s">
        <v>1708</v>
      </c>
      <c r="F1686" s="213" t="s">
        <v>1709</v>
      </c>
      <c r="G1686" s="214" t="s">
        <v>407</v>
      </c>
      <c r="H1686" s="215">
        <v>399.39600000000002</v>
      </c>
      <c r="I1686" s="216"/>
      <c r="J1686" s="217">
        <f>ROUND(I1686*H1686,2)</f>
        <v>0</v>
      </c>
      <c r="K1686" s="213" t="s">
        <v>217</v>
      </c>
      <c r="L1686" s="48"/>
      <c r="M1686" s="218" t="s">
        <v>32</v>
      </c>
      <c r="N1686" s="219" t="s">
        <v>49</v>
      </c>
      <c r="O1686" s="88"/>
      <c r="P1686" s="220">
        <f>O1686*H1686</f>
        <v>0</v>
      </c>
      <c r="Q1686" s="220">
        <v>0</v>
      </c>
      <c r="R1686" s="220">
        <f>Q1686*H1686</f>
        <v>0</v>
      </c>
      <c r="S1686" s="220">
        <v>0</v>
      </c>
      <c r="T1686" s="221">
        <f>S1686*H1686</f>
        <v>0</v>
      </c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R1686" s="222" t="s">
        <v>96</v>
      </c>
      <c r="AT1686" s="222" t="s">
        <v>213</v>
      </c>
      <c r="AU1686" s="222" t="s">
        <v>88</v>
      </c>
      <c r="AY1686" s="20" t="s">
        <v>210</v>
      </c>
      <c r="BE1686" s="223">
        <f>IF(N1686="základní",J1686,0)</f>
        <v>0</v>
      </c>
      <c r="BF1686" s="223">
        <f>IF(N1686="snížená",J1686,0)</f>
        <v>0</v>
      </c>
      <c r="BG1686" s="223">
        <f>IF(N1686="zákl. přenesená",J1686,0)</f>
        <v>0</v>
      </c>
      <c r="BH1686" s="223">
        <f>IF(N1686="sníž. přenesená",J1686,0)</f>
        <v>0</v>
      </c>
      <c r="BI1686" s="223">
        <f>IF(N1686="nulová",J1686,0)</f>
        <v>0</v>
      </c>
      <c r="BJ1686" s="20" t="s">
        <v>86</v>
      </c>
      <c r="BK1686" s="223">
        <f>ROUND(I1686*H1686,2)</f>
        <v>0</v>
      </c>
      <c r="BL1686" s="20" t="s">
        <v>96</v>
      </c>
      <c r="BM1686" s="222" t="s">
        <v>1710</v>
      </c>
    </row>
    <row r="1687" s="2" customFormat="1">
      <c r="A1687" s="42"/>
      <c r="B1687" s="43"/>
      <c r="C1687" s="44"/>
      <c r="D1687" s="224" t="s">
        <v>219</v>
      </c>
      <c r="E1687" s="44"/>
      <c r="F1687" s="225" t="s">
        <v>1711</v>
      </c>
      <c r="G1687" s="44"/>
      <c r="H1687" s="44"/>
      <c r="I1687" s="226"/>
      <c r="J1687" s="44"/>
      <c r="K1687" s="44"/>
      <c r="L1687" s="48"/>
      <c r="M1687" s="227"/>
      <c r="N1687" s="228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219</v>
      </c>
      <c r="AU1687" s="20" t="s">
        <v>88</v>
      </c>
    </row>
    <row r="1688" s="2" customFormat="1" ht="21.75" customHeight="1">
      <c r="A1688" s="42"/>
      <c r="B1688" s="43"/>
      <c r="C1688" s="211" t="s">
        <v>1712</v>
      </c>
      <c r="D1688" s="211" t="s">
        <v>213</v>
      </c>
      <c r="E1688" s="212" t="s">
        <v>1713</v>
      </c>
      <c r="F1688" s="213" t="s">
        <v>1714</v>
      </c>
      <c r="G1688" s="214" t="s">
        <v>407</v>
      </c>
      <c r="H1688" s="215">
        <v>399.48399999999998</v>
      </c>
      <c r="I1688" s="216"/>
      <c r="J1688" s="217">
        <f>ROUND(I1688*H1688,2)</f>
        <v>0</v>
      </c>
      <c r="K1688" s="213" t="s">
        <v>952</v>
      </c>
      <c r="L1688" s="48"/>
      <c r="M1688" s="218" t="s">
        <v>32</v>
      </c>
      <c r="N1688" s="219" t="s">
        <v>49</v>
      </c>
      <c r="O1688" s="88"/>
      <c r="P1688" s="220">
        <f>O1688*H1688</f>
        <v>0</v>
      </c>
      <c r="Q1688" s="220">
        <v>0</v>
      </c>
      <c r="R1688" s="220">
        <f>Q1688*H1688</f>
        <v>0</v>
      </c>
      <c r="S1688" s="220">
        <v>0</v>
      </c>
      <c r="T1688" s="221">
        <f>S1688*H1688</f>
        <v>0</v>
      </c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R1688" s="222" t="s">
        <v>96</v>
      </c>
      <c r="AT1688" s="222" t="s">
        <v>213</v>
      </c>
      <c r="AU1688" s="222" t="s">
        <v>88</v>
      </c>
      <c r="AY1688" s="20" t="s">
        <v>210</v>
      </c>
      <c r="BE1688" s="223">
        <f>IF(N1688="základní",J1688,0)</f>
        <v>0</v>
      </c>
      <c r="BF1688" s="223">
        <f>IF(N1688="snížená",J1688,0)</f>
        <v>0</v>
      </c>
      <c r="BG1688" s="223">
        <f>IF(N1688="zákl. přenesená",J1688,0)</f>
        <v>0</v>
      </c>
      <c r="BH1688" s="223">
        <f>IF(N1688="sníž. přenesená",J1688,0)</f>
        <v>0</v>
      </c>
      <c r="BI1688" s="223">
        <f>IF(N1688="nulová",J1688,0)</f>
        <v>0</v>
      </c>
      <c r="BJ1688" s="20" t="s">
        <v>86</v>
      </c>
      <c r="BK1688" s="223">
        <f>ROUND(I1688*H1688,2)</f>
        <v>0</v>
      </c>
      <c r="BL1688" s="20" t="s">
        <v>96</v>
      </c>
      <c r="BM1688" s="222" t="s">
        <v>1715</v>
      </c>
    </row>
    <row r="1689" s="2" customFormat="1" ht="24.15" customHeight="1">
      <c r="A1689" s="42"/>
      <c r="B1689" s="43"/>
      <c r="C1689" s="211" t="s">
        <v>1716</v>
      </c>
      <c r="D1689" s="211" t="s">
        <v>213</v>
      </c>
      <c r="E1689" s="212" t="s">
        <v>1717</v>
      </c>
      <c r="F1689" s="213" t="s">
        <v>1718</v>
      </c>
      <c r="G1689" s="214" t="s">
        <v>407</v>
      </c>
      <c r="H1689" s="215">
        <v>2799.0900000000001</v>
      </c>
      <c r="I1689" s="216"/>
      <c r="J1689" s="217">
        <f>ROUND(I1689*H1689,2)</f>
        <v>0</v>
      </c>
      <c r="K1689" s="213" t="s">
        <v>217</v>
      </c>
      <c r="L1689" s="48"/>
      <c r="M1689" s="218" t="s">
        <v>32</v>
      </c>
      <c r="N1689" s="219" t="s">
        <v>49</v>
      </c>
      <c r="O1689" s="88"/>
      <c r="P1689" s="220">
        <f>O1689*H1689</f>
        <v>0</v>
      </c>
      <c r="Q1689" s="220">
        <v>0</v>
      </c>
      <c r="R1689" s="220">
        <f>Q1689*H1689</f>
        <v>0</v>
      </c>
      <c r="S1689" s="220">
        <v>0</v>
      </c>
      <c r="T1689" s="221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22" t="s">
        <v>96</v>
      </c>
      <c r="AT1689" s="222" t="s">
        <v>213</v>
      </c>
      <c r="AU1689" s="222" t="s">
        <v>88</v>
      </c>
      <c r="AY1689" s="20" t="s">
        <v>210</v>
      </c>
      <c r="BE1689" s="223">
        <f>IF(N1689="základní",J1689,0)</f>
        <v>0</v>
      </c>
      <c r="BF1689" s="223">
        <f>IF(N1689="snížená",J1689,0)</f>
        <v>0</v>
      </c>
      <c r="BG1689" s="223">
        <f>IF(N1689="zákl. přenesená",J1689,0)</f>
        <v>0</v>
      </c>
      <c r="BH1689" s="223">
        <f>IF(N1689="sníž. přenesená",J1689,0)</f>
        <v>0</v>
      </c>
      <c r="BI1689" s="223">
        <f>IF(N1689="nulová",J1689,0)</f>
        <v>0</v>
      </c>
      <c r="BJ1689" s="20" t="s">
        <v>86</v>
      </c>
      <c r="BK1689" s="223">
        <f>ROUND(I1689*H1689,2)</f>
        <v>0</v>
      </c>
      <c r="BL1689" s="20" t="s">
        <v>96</v>
      </c>
      <c r="BM1689" s="222" t="s">
        <v>1719</v>
      </c>
    </row>
    <row r="1690" s="2" customFormat="1">
      <c r="A1690" s="42"/>
      <c r="B1690" s="43"/>
      <c r="C1690" s="44"/>
      <c r="D1690" s="224" t="s">
        <v>219</v>
      </c>
      <c r="E1690" s="44"/>
      <c r="F1690" s="225" t="s">
        <v>1720</v>
      </c>
      <c r="G1690" s="44"/>
      <c r="H1690" s="44"/>
      <c r="I1690" s="226"/>
      <c r="J1690" s="44"/>
      <c r="K1690" s="44"/>
      <c r="L1690" s="48"/>
      <c r="M1690" s="227"/>
      <c r="N1690" s="228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219</v>
      </c>
      <c r="AU1690" s="20" t="s">
        <v>88</v>
      </c>
    </row>
    <row r="1691" s="14" customFormat="1">
      <c r="A1691" s="14"/>
      <c r="B1691" s="240"/>
      <c r="C1691" s="241"/>
      <c r="D1691" s="231" t="s">
        <v>221</v>
      </c>
      <c r="E1691" s="242" t="s">
        <v>32</v>
      </c>
      <c r="F1691" s="243" t="s">
        <v>1721</v>
      </c>
      <c r="G1691" s="241"/>
      <c r="H1691" s="244">
        <v>2799.0900000000001</v>
      </c>
      <c r="I1691" s="245"/>
      <c r="J1691" s="241"/>
      <c r="K1691" s="241"/>
      <c r="L1691" s="246"/>
      <c r="M1691" s="247"/>
      <c r="N1691" s="248"/>
      <c r="O1691" s="248"/>
      <c r="P1691" s="248"/>
      <c r="Q1691" s="248"/>
      <c r="R1691" s="248"/>
      <c r="S1691" s="248"/>
      <c r="T1691" s="249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0" t="s">
        <v>221</v>
      </c>
      <c r="AU1691" s="250" t="s">
        <v>88</v>
      </c>
      <c r="AV1691" s="14" t="s">
        <v>88</v>
      </c>
      <c r="AW1691" s="14" t="s">
        <v>39</v>
      </c>
      <c r="AX1691" s="14" t="s">
        <v>78</v>
      </c>
      <c r="AY1691" s="250" t="s">
        <v>210</v>
      </c>
    </row>
    <row r="1692" s="15" customFormat="1">
      <c r="A1692" s="15"/>
      <c r="B1692" s="251"/>
      <c r="C1692" s="252"/>
      <c r="D1692" s="231" t="s">
        <v>221</v>
      </c>
      <c r="E1692" s="253" t="s">
        <v>32</v>
      </c>
      <c r="F1692" s="254" t="s">
        <v>224</v>
      </c>
      <c r="G1692" s="252"/>
      <c r="H1692" s="255">
        <v>2799.0900000000001</v>
      </c>
      <c r="I1692" s="256"/>
      <c r="J1692" s="252"/>
      <c r="K1692" s="252"/>
      <c r="L1692" s="257"/>
      <c r="M1692" s="258"/>
      <c r="N1692" s="259"/>
      <c r="O1692" s="259"/>
      <c r="P1692" s="259"/>
      <c r="Q1692" s="259"/>
      <c r="R1692" s="259"/>
      <c r="S1692" s="259"/>
      <c r="T1692" s="260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61" t="s">
        <v>221</v>
      </c>
      <c r="AU1692" s="261" t="s">
        <v>88</v>
      </c>
      <c r="AV1692" s="15" t="s">
        <v>96</v>
      </c>
      <c r="AW1692" s="15" t="s">
        <v>39</v>
      </c>
      <c r="AX1692" s="15" t="s">
        <v>86</v>
      </c>
      <c r="AY1692" s="261" t="s">
        <v>210</v>
      </c>
    </row>
    <row r="1693" s="2" customFormat="1" ht="24.15" customHeight="1">
      <c r="A1693" s="42"/>
      <c r="B1693" s="43"/>
      <c r="C1693" s="211" t="s">
        <v>1722</v>
      </c>
      <c r="D1693" s="211" t="s">
        <v>213</v>
      </c>
      <c r="E1693" s="212" t="s">
        <v>1723</v>
      </c>
      <c r="F1693" s="213" t="s">
        <v>1724</v>
      </c>
      <c r="G1693" s="214" t="s">
        <v>407</v>
      </c>
      <c r="H1693" s="215">
        <v>0.125</v>
      </c>
      <c r="I1693" s="216"/>
      <c r="J1693" s="217">
        <f>ROUND(I1693*H1693,2)</f>
        <v>0</v>
      </c>
      <c r="K1693" s="213" t="s">
        <v>952</v>
      </c>
      <c r="L1693" s="48"/>
      <c r="M1693" s="218" t="s">
        <v>32</v>
      </c>
      <c r="N1693" s="219" t="s">
        <v>49</v>
      </c>
      <c r="O1693" s="88"/>
      <c r="P1693" s="220">
        <f>O1693*H1693</f>
        <v>0</v>
      </c>
      <c r="Q1693" s="220">
        <v>0</v>
      </c>
      <c r="R1693" s="220">
        <f>Q1693*H1693</f>
        <v>0</v>
      </c>
      <c r="S1693" s="220">
        <v>0</v>
      </c>
      <c r="T1693" s="221">
        <f>S1693*H1693</f>
        <v>0</v>
      </c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R1693" s="222" t="s">
        <v>96</v>
      </c>
      <c r="AT1693" s="222" t="s">
        <v>213</v>
      </c>
      <c r="AU1693" s="222" t="s">
        <v>88</v>
      </c>
      <c r="AY1693" s="20" t="s">
        <v>210</v>
      </c>
      <c r="BE1693" s="223">
        <f>IF(N1693="základní",J1693,0)</f>
        <v>0</v>
      </c>
      <c r="BF1693" s="223">
        <f>IF(N1693="snížená",J1693,0)</f>
        <v>0</v>
      </c>
      <c r="BG1693" s="223">
        <f>IF(N1693="zákl. přenesená",J1693,0)</f>
        <v>0</v>
      </c>
      <c r="BH1693" s="223">
        <f>IF(N1693="sníž. přenesená",J1693,0)</f>
        <v>0</v>
      </c>
      <c r="BI1693" s="223">
        <f>IF(N1693="nulová",J1693,0)</f>
        <v>0</v>
      </c>
      <c r="BJ1693" s="20" t="s">
        <v>86</v>
      </c>
      <c r="BK1693" s="223">
        <f>ROUND(I1693*H1693,2)</f>
        <v>0</v>
      </c>
      <c r="BL1693" s="20" t="s">
        <v>96</v>
      </c>
      <c r="BM1693" s="222" t="s">
        <v>1725</v>
      </c>
    </row>
    <row r="1694" s="14" customFormat="1">
      <c r="A1694" s="14"/>
      <c r="B1694" s="240"/>
      <c r="C1694" s="241"/>
      <c r="D1694" s="231" t="s">
        <v>221</v>
      </c>
      <c r="E1694" s="242" t="s">
        <v>32</v>
      </c>
      <c r="F1694" s="243" t="s">
        <v>1726</v>
      </c>
      <c r="G1694" s="241"/>
      <c r="H1694" s="244">
        <v>0.0089999999999999993</v>
      </c>
      <c r="I1694" s="245"/>
      <c r="J1694" s="241"/>
      <c r="K1694" s="241"/>
      <c r="L1694" s="246"/>
      <c r="M1694" s="247"/>
      <c r="N1694" s="248"/>
      <c r="O1694" s="248"/>
      <c r="P1694" s="248"/>
      <c r="Q1694" s="248"/>
      <c r="R1694" s="248"/>
      <c r="S1694" s="248"/>
      <c r="T1694" s="24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0" t="s">
        <v>221</v>
      </c>
      <c r="AU1694" s="250" t="s">
        <v>88</v>
      </c>
      <c r="AV1694" s="14" t="s">
        <v>88</v>
      </c>
      <c r="AW1694" s="14" t="s">
        <v>39</v>
      </c>
      <c r="AX1694" s="14" t="s">
        <v>78</v>
      </c>
      <c r="AY1694" s="250" t="s">
        <v>210</v>
      </c>
    </row>
    <row r="1695" s="14" customFormat="1">
      <c r="A1695" s="14"/>
      <c r="B1695" s="240"/>
      <c r="C1695" s="241"/>
      <c r="D1695" s="231" t="s">
        <v>221</v>
      </c>
      <c r="E1695" s="242" t="s">
        <v>32</v>
      </c>
      <c r="F1695" s="243" t="s">
        <v>1727</v>
      </c>
      <c r="G1695" s="241"/>
      <c r="H1695" s="244">
        <v>0.11600000000000001</v>
      </c>
      <c r="I1695" s="245"/>
      <c r="J1695" s="241"/>
      <c r="K1695" s="241"/>
      <c r="L1695" s="246"/>
      <c r="M1695" s="247"/>
      <c r="N1695" s="248"/>
      <c r="O1695" s="248"/>
      <c r="P1695" s="248"/>
      <c r="Q1695" s="248"/>
      <c r="R1695" s="248"/>
      <c r="S1695" s="248"/>
      <c r="T1695" s="249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0" t="s">
        <v>221</v>
      </c>
      <c r="AU1695" s="250" t="s">
        <v>88</v>
      </c>
      <c r="AV1695" s="14" t="s">
        <v>88</v>
      </c>
      <c r="AW1695" s="14" t="s">
        <v>39</v>
      </c>
      <c r="AX1695" s="14" t="s">
        <v>78</v>
      </c>
      <c r="AY1695" s="250" t="s">
        <v>210</v>
      </c>
    </row>
    <row r="1696" s="15" customFormat="1">
      <c r="A1696" s="15"/>
      <c r="B1696" s="251"/>
      <c r="C1696" s="252"/>
      <c r="D1696" s="231" t="s">
        <v>221</v>
      </c>
      <c r="E1696" s="253" t="s">
        <v>32</v>
      </c>
      <c r="F1696" s="254" t="s">
        <v>224</v>
      </c>
      <c r="G1696" s="252"/>
      <c r="H1696" s="255">
        <v>0.125</v>
      </c>
      <c r="I1696" s="256"/>
      <c r="J1696" s="252"/>
      <c r="K1696" s="252"/>
      <c r="L1696" s="257"/>
      <c r="M1696" s="258"/>
      <c r="N1696" s="259"/>
      <c r="O1696" s="259"/>
      <c r="P1696" s="259"/>
      <c r="Q1696" s="259"/>
      <c r="R1696" s="259"/>
      <c r="S1696" s="259"/>
      <c r="T1696" s="260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61" t="s">
        <v>221</v>
      </c>
      <c r="AU1696" s="261" t="s">
        <v>88</v>
      </c>
      <c r="AV1696" s="15" t="s">
        <v>96</v>
      </c>
      <c r="AW1696" s="15" t="s">
        <v>39</v>
      </c>
      <c r="AX1696" s="15" t="s">
        <v>86</v>
      </c>
      <c r="AY1696" s="261" t="s">
        <v>210</v>
      </c>
    </row>
    <row r="1697" s="2" customFormat="1" ht="24.15" customHeight="1">
      <c r="A1697" s="42"/>
      <c r="B1697" s="43"/>
      <c r="C1697" s="211" t="s">
        <v>1728</v>
      </c>
      <c r="D1697" s="211" t="s">
        <v>213</v>
      </c>
      <c r="E1697" s="212" t="s">
        <v>1729</v>
      </c>
      <c r="F1697" s="213" t="s">
        <v>1730</v>
      </c>
      <c r="G1697" s="214" t="s">
        <v>407</v>
      </c>
      <c r="H1697" s="215">
        <v>11.630000000000001</v>
      </c>
      <c r="I1697" s="216"/>
      <c r="J1697" s="217">
        <f>ROUND(I1697*H1697,2)</f>
        <v>0</v>
      </c>
      <c r="K1697" s="213" t="s">
        <v>952</v>
      </c>
      <c r="L1697" s="48"/>
      <c r="M1697" s="218" t="s">
        <v>32</v>
      </c>
      <c r="N1697" s="219" t="s">
        <v>49</v>
      </c>
      <c r="O1697" s="88"/>
      <c r="P1697" s="220">
        <f>O1697*H1697</f>
        <v>0</v>
      </c>
      <c r="Q1697" s="220">
        <v>0</v>
      </c>
      <c r="R1697" s="220">
        <f>Q1697*H1697</f>
        <v>0</v>
      </c>
      <c r="S1697" s="220">
        <v>0</v>
      </c>
      <c r="T1697" s="221">
        <f>S1697*H1697</f>
        <v>0</v>
      </c>
      <c r="U1697" s="42"/>
      <c r="V1697" s="42"/>
      <c r="W1697" s="42"/>
      <c r="X1697" s="42"/>
      <c r="Y1697" s="42"/>
      <c r="Z1697" s="42"/>
      <c r="AA1697" s="42"/>
      <c r="AB1697" s="42"/>
      <c r="AC1697" s="42"/>
      <c r="AD1697" s="42"/>
      <c r="AE1697" s="42"/>
      <c r="AR1697" s="222" t="s">
        <v>96</v>
      </c>
      <c r="AT1697" s="222" t="s">
        <v>213</v>
      </c>
      <c r="AU1697" s="222" t="s">
        <v>88</v>
      </c>
      <c r="AY1697" s="20" t="s">
        <v>210</v>
      </c>
      <c r="BE1697" s="223">
        <f>IF(N1697="základní",J1697,0)</f>
        <v>0</v>
      </c>
      <c r="BF1697" s="223">
        <f>IF(N1697="snížená",J1697,0)</f>
        <v>0</v>
      </c>
      <c r="BG1697" s="223">
        <f>IF(N1697="zákl. přenesená",J1697,0)</f>
        <v>0</v>
      </c>
      <c r="BH1697" s="223">
        <f>IF(N1697="sníž. přenesená",J1697,0)</f>
        <v>0</v>
      </c>
      <c r="BI1697" s="223">
        <f>IF(N1697="nulová",J1697,0)</f>
        <v>0</v>
      </c>
      <c r="BJ1697" s="20" t="s">
        <v>86</v>
      </c>
      <c r="BK1697" s="223">
        <f>ROUND(I1697*H1697,2)</f>
        <v>0</v>
      </c>
      <c r="BL1697" s="20" t="s">
        <v>96</v>
      </c>
      <c r="BM1697" s="222" t="s">
        <v>1731</v>
      </c>
    </row>
    <row r="1698" s="14" customFormat="1">
      <c r="A1698" s="14"/>
      <c r="B1698" s="240"/>
      <c r="C1698" s="241"/>
      <c r="D1698" s="231" t="s">
        <v>221</v>
      </c>
      <c r="E1698" s="242" t="s">
        <v>32</v>
      </c>
      <c r="F1698" s="243" t="s">
        <v>1732</v>
      </c>
      <c r="G1698" s="241"/>
      <c r="H1698" s="244">
        <v>11.630000000000001</v>
      </c>
      <c r="I1698" s="245"/>
      <c r="J1698" s="241"/>
      <c r="K1698" s="241"/>
      <c r="L1698" s="246"/>
      <c r="M1698" s="247"/>
      <c r="N1698" s="248"/>
      <c r="O1698" s="248"/>
      <c r="P1698" s="248"/>
      <c r="Q1698" s="248"/>
      <c r="R1698" s="248"/>
      <c r="S1698" s="248"/>
      <c r="T1698" s="249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0" t="s">
        <v>221</v>
      </c>
      <c r="AU1698" s="250" t="s">
        <v>88</v>
      </c>
      <c r="AV1698" s="14" t="s">
        <v>88</v>
      </c>
      <c r="AW1698" s="14" t="s">
        <v>39</v>
      </c>
      <c r="AX1698" s="14" t="s">
        <v>78</v>
      </c>
      <c r="AY1698" s="250" t="s">
        <v>210</v>
      </c>
    </row>
    <row r="1699" s="15" customFormat="1">
      <c r="A1699" s="15"/>
      <c r="B1699" s="251"/>
      <c r="C1699" s="252"/>
      <c r="D1699" s="231" t="s">
        <v>221</v>
      </c>
      <c r="E1699" s="253" t="s">
        <v>32</v>
      </c>
      <c r="F1699" s="254" t="s">
        <v>224</v>
      </c>
      <c r="G1699" s="252"/>
      <c r="H1699" s="255">
        <v>11.630000000000001</v>
      </c>
      <c r="I1699" s="256"/>
      <c r="J1699" s="252"/>
      <c r="K1699" s="252"/>
      <c r="L1699" s="257"/>
      <c r="M1699" s="258"/>
      <c r="N1699" s="259"/>
      <c r="O1699" s="259"/>
      <c r="P1699" s="259"/>
      <c r="Q1699" s="259"/>
      <c r="R1699" s="259"/>
      <c r="S1699" s="259"/>
      <c r="T1699" s="260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1" t="s">
        <v>221</v>
      </c>
      <c r="AU1699" s="261" t="s">
        <v>88</v>
      </c>
      <c r="AV1699" s="15" t="s">
        <v>96</v>
      </c>
      <c r="AW1699" s="15" t="s">
        <v>39</v>
      </c>
      <c r="AX1699" s="15" t="s">
        <v>86</v>
      </c>
      <c r="AY1699" s="261" t="s">
        <v>210</v>
      </c>
    </row>
    <row r="1700" s="2" customFormat="1" ht="24.15" customHeight="1">
      <c r="A1700" s="42"/>
      <c r="B1700" s="43"/>
      <c r="C1700" s="211" t="s">
        <v>1733</v>
      </c>
      <c r="D1700" s="211" t="s">
        <v>213</v>
      </c>
      <c r="E1700" s="212" t="s">
        <v>1734</v>
      </c>
      <c r="F1700" s="213" t="s">
        <v>1735</v>
      </c>
      <c r="G1700" s="214" t="s">
        <v>407</v>
      </c>
      <c r="H1700" s="215">
        <v>79.921999999999997</v>
      </c>
      <c r="I1700" s="216"/>
      <c r="J1700" s="217">
        <f>ROUND(I1700*H1700,2)</f>
        <v>0</v>
      </c>
      <c r="K1700" s="213" t="s">
        <v>952</v>
      </c>
      <c r="L1700" s="48"/>
      <c r="M1700" s="218" t="s">
        <v>32</v>
      </c>
      <c r="N1700" s="219" t="s">
        <v>49</v>
      </c>
      <c r="O1700" s="88"/>
      <c r="P1700" s="220">
        <f>O1700*H1700</f>
        <v>0</v>
      </c>
      <c r="Q1700" s="220">
        <v>0</v>
      </c>
      <c r="R1700" s="220">
        <f>Q1700*H1700</f>
        <v>0</v>
      </c>
      <c r="S1700" s="220">
        <v>0</v>
      </c>
      <c r="T1700" s="221">
        <f>S1700*H1700</f>
        <v>0</v>
      </c>
      <c r="U1700" s="42"/>
      <c r="V1700" s="42"/>
      <c r="W1700" s="42"/>
      <c r="X1700" s="42"/>
      <c r="Y1700" s="42"/>
      <c r="Z1700" s="42"/>
      <c r="AA1700" s="42"/>
      <c r="AB1700" s="42"/>
      <c r="AC1700" s="42"/>
      <c r="AD1700" s="42"/>
      <c r="AE1700" s="42"/>
      <c r="AR1700" s="222" t="s">
        <v>96</v>
      </c>
      <c r="AT1700" s="222" t="s">
        <v>213</v>
      </c>
      <c r="AU1700" s="222" t="s">
        <v>88</v>
      </c>
      <c r="AY1700" s="20" t="s">
        <v>210</v>
      </c>
      <c r="BE1700" s="223">
        <f>IF(N1700="základní",J1700,0)</f>
        <v>0</v>
      </c>
      <c r="BF1700" s="223">
        <f>IF(N1700="snížená",J1700,0)</f>
        <v>0</v>
      </c>
      <c r="BG1700" s="223">
        <f>IF(N1700="zákl. přenesená",J1700,0)</f>
        <v>0</v>
      </c>
      <c r="BH1700" s="223">
        <f>IF(N1700="sníž. přenesená",J1700,0)</f>
        <v>0</v>
      </c>
      <c r="BI1700" s="223">
        <f>IF(N1700="nulová",J1700,0)</f>
        <v>0</v>
      </c>
      <c r="BJ1700" s="20" t="s">
        <v>86</v>
      </c>
      <c r="BK1700" s="223">
        <f>ROUND(I1700*H1700,2)</f>
        <v>0</v>
      </c>
      <c r="BL1700" s="20" t="s">
        <v>96</v>
      </c>
      <c r="BM1700" s="222" t="s">
        <v>1736</v>
      </c>
    </row>
    <row r="1701" s="13" customFormat="1">
      <c r="A1701" s="13"/>
      <c r="B1701" s="229"/>
      <c r="C1701" s="230"/>
      <c r="D1701" s="231" t="s">
        <v>221</v>
      </c>
      <c r="E1701" s="232" t="s">
        <v>32</v>
      </c>
      <c r="F1701" s="233" t="s">
        <v>1737</v>
      </c>
      <c r="G1701" s="230"/>
      <c r="H1701" s="232" t="s">
        <v>32</v>
      </c>
      <c r="I1701" s="234"/>
      <c r="J1701" s="230"/>
      <c r="K1701" s="230"/>
      <c r="L1701" s="235"/>
      <c r="M1701" s="236"/>
      <c r="N1701" s="237"/>
      <c r="O1701" s="237"/>
      <c r="P1701" s="237"/>
      <c r="Q1701" s="237"/>
      <c r="R1701" s="237"/>
      <c r="S1701" s="237"/>
      <c r="T1701" s="238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9" t="s">
        <v>221</v>
      </c>
      <c r="AU1701" s="239" t="s">
        <v>88</v>
      </c>
      <c r="AV1701" s="13" t="s">
        <v>86</v>
      </c>
      <c r="AW1701" s="13" t="s">
        <v>39</v>
      </c>
      <c r="AX1701" s="13" t="s">
        <v>78</v>
      </c>
      <c r="AY1701" s="239" t="s">
        <v>210</v>
      </c>
    </row>
    <row r="1702" s="14" customFormat="1">
      <c r="A1702" s="14"/>
      <c r="B1702" s="240"/>
      <c r="C1702" s="241"/>
      <c r="D1702" s="231" t="s">
        <v>221</v>
      </c>
      <c r="E1702" s="242" t="s">
        <v>32</v>
      </c>
      <c r="F1702" s="243" t="s">
        <v>1738</v>
      </c>
      <c r="G1702" s="241"/>
      <c r="H1702" s="244">
        <v>79.921999999999997</v>
      </c>
      <c r="I1702" s="245"/>
      <c r="J1702" s="241"/>
      <c r="K1702" s="241"/>
      <c r="L1702" s="246"/>
      <c r="M1702" s="247"/>
      <c r="N1702" s="248"/>
      <c r="O1702" s="248"/>
      <c r="P1702" s="248"/>
      <c r="Q1702" s="248"/>
      <c r="R1702" s="248"/>
      <c r="S1702" s="248"/>
      <c r="T1702" s="249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0" t="s">
        <v>221</v>
      </c>
      <c r="AU1702" s="250" t="s">
        <v>88</v>
      </c>
      <c r="AV1702" s="14" t="s">
        <v>88</v>
      </c>
      <c r="AW1702" s="14" t="s">
        <v>39</v>
      </c>
      <c r="AX1702" s="14" t="s">
        <v>78</v>
      </c>
      <c r="AY1702" s="250" t="s">
        <v>210</v>
      </c>
    </row>
    <row r="1703" s="15" customFormat="1">
      <c r="A1703" s="15"/>
      <c r="B1703" s="251"/>
      <c r="C1703" s="252"/>
      <c r="D1703" s="231" t="s">
        <v>221</v>
      </c>
      <c r="E1703" s="253" t="s">
        <v>32</v>
      </c>
      <c r="F1703" s="254" t="s">
        <v>224</v>
      </c>
      <c r="G1703" s="252"/>
      <c r="H1703" s="255">
        <v>79.921999999999997</v>
      </c>
      <c r="I1703" s="256"/>
      <c r="J1703" s="252"/>
      <c r="K1703" s="252"/>
      <c r="L1703" s="257"/>
      <c r="M1703" s="258"/>
      <c r="N1703" s="259"/>
      <c r="O1703" s="259"/>
      <c r="P1703" s="259"/>
      <c r="Q1703" s="259"/>
      <c r="R1703" s="259"/>
      <c r="S1703" s="259"/>
      <c r="T1703" s="260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1" t="s">
        <v>221</v>
      </c>
      <c r="AU1703" s="261" t="s">
        <v>88</v>
      </c>
      <c r="AV1703" s="15" t="s">
        <v>96</v>
      </c>
      <c r="AW1703" s="15" t="s">
        <v>39</v>
      </c>
      <c r="AX1703" s="15" t="s">
        <v>86</v>
      </c>
      <c r="AY1703" s="261" t="s">
        <v>210</v>
      </c>
    </row>
    <row r="1704" s="2" customFormat="1" ht="24.15" customHeight="1">
      <c r="A1704" s="42"/>
      <c r="B1704" s="43"/>
      <c r="C1704" s="211" t="s">
        <v>1739</v>
      </c>
      <c r="D1704" s="211" t="s">
        <v>213</v>
      </c>
      <c r="E1704" s="212" t="s">
        <v>1740</v>
      </c>
      <c r="F1704" s="213" t="s">
        <v>1741</v>
      </c>
      <c r="G1704" s="214" t="s">
        <v>407</v>
      </c>
      <c r="H1704" s="215">
        <v>149.803</v>
      </c>
      <c r="I1704" s="216"/>
      <c r="J1704" s="217">
        <f>ROUND(I1704*H1704,2)</f>
        <v>0</v>
      </c>
      <c r="K1704" s="213" t="s">
        <v>952</v>
      </c>
      <c r="L1704" s="48"/>
      <c r="M1704" s="218" t="s">
        <v>32</v>
      </c>
      <c r="N1704" s="219" t="s">
        <v>49</v>
      </c>
      <c r="O1704" s="88"/>
      <c r="P1704" s="220">
        <f>O1704*H1704</f>
        <v>0</v>
      </c>
      <c r="Q1704" s="220">
        <v>0</v>
      </c>
      <c r="R1704" s="220">
        <f>Q1704*H1704</f>
        <v>0</v>
      </c>
      <c r="S1704" s="220">
        <v>0</v>
      </c>
      <c r="T1704" s="221">
        <f>S1704*H1704</f>
        <v>0</v>
      </c>
      <c r="U1704" s="42"/>
      <c r="V1704" s="42"/>
      <c r="W1704" s="42"/>
      <c r="X1704" s="42"/>
      <c r="Y1704" s="42"/>
      <c r="Z1704" s="42"/>
      <c r="AA1704" s="42"/>
      <c r="AB1704" s="42"/>
      <c r="AC1704" s="42"/>
      <c r="AD1704" s="42"/>
      <c r="AE1704" s="42"/>
      <c r="AR1704" s="222" t="s">
        <v>96</v>
      </c>
      <c r="AT1704" s="222" t="s">
        <v>213</v>
      </c>
      <c r="AU1704" s="222" t="s">
        <v>88</v>
      </c>
      <c r="AY1704" s="20" t="s">
        <v>210</v>
      </c>
      <c r="BE1704" s="223">
        <f>IF(N1704="základní",J1704,0)</f>
        <v>0</v>
      </c>
      <c r="BF1704" s="223">
        <f>IF(N1704="snížená",J1704,0)</f>
        <v>0</v>
      </c>
      <c r="BG1704" s="223">
        <f>IF(N1704="zákl. přenesená",J1704,0)</f>
        <v>0</v>
      </c>
      <c r="BH1704" s="223">
        <f>IF(N1704="sníž. přenesená",J1704,0)</f>
        <v>0</v>
      </c>
      <c r="BI1704" s="223">
        <f>IF(N1704="nulová",J1704,0)</f>
        <v>0</v>
      </c>
      <c r="BJ1704" s="20" t="s">
        <v>86</v>
      </c>
      <c r="BK1704" s="223">
        <f>ROUND(I1704*H1704,2)</f>
        <v>0</v>
      </c>
      <c r="BL1704" s="20" t="s">
        <v>96</v>
      </c>
      <c r="BM1704" s="222" t="s">
        <v>1742</v>
      </c>
    </row>
    <row r="1705" s="13" customFormat="1">
      <c r="A1705" s="13"/>
      <c r="B1705" s="229"/>
      <c r="C1705" s="230"/>
      <c r="D1705" s="231" t="s">
        <v>221</v>
      </c>
      <c r="E1705" s="232" t="s">
        <v>32</v>
      </c>
      <c r="F1705" s="233" t="s">
        <v>1743</v>
      </c>
      <c r="G1705" s="230"/>
      <c r="H1705" s="232" t="s">
        <v>32</v>
      </c>
      <c r="I1705" s="234"/>
      <c r="J1705" s="230"/>
      <c r="K1705" s="230"/>
      <c r="L1705" s="235"/>
      <c r="M1705" s="236"/>
      <c r="N1705" s="237"/>
      <c r="O1705" s="237"/>
      <c r="P1705" s="237"/>
      <c r="Q1705" s="237"/>
      <c r="R1705" s="237"/>
      <c r="S1705" s="237"/>
      <c r="T1705" s="238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9" t="s">
        <v>221</v>
      </c>
      <c r="AU1705" s="239" t="s">
        <v>88</v>
      </c>
      <c r="AV1705" s="13" t="s">
        <v>86</v>
      </c>
      <c r="AW1705" s="13" t="s">
        <v>39</v>
      </c>
      <c r="AX1705" s="13" t="s">
        <v>78</v>
      </c>
      <c r="AY1705" s="239" t="s">
        <v>210</v>
      </c>
    </row>
    <row r="1706" s="14" customFormat="1">
      <c r="A1706" s="14"/>
      <c r="B1706" s="240"/>
      <c r="C1706" s="241"/>
      <c r="D1706" s="231" t="s">
        <v>221</v>
      </c>
      <c r="E1706" s="242" t="s">
        <v>32</v>
      </c>
      <c r="F1706" s="243" t="s">
        <v>1744</v>
      </c>
      <c r="G1706" s="241"/>
      <c r="H1706" s="244">
        <v>106.592</v>
      </c>
      <c r="I1706" s="245"/>
      <c r="J1706" s="241"/>
      <c r="K1706" s="241"/>
      <c r="L1706" s="246"/>
      <c r="M1706" s="247"/>
      <c r="N1706" s="248"/>
      <c r="O1706" s="248"/>
      <c r="P1706" s="248"/>
      <c r="Q1706" s="248"/>
      <c r="R1706" s="248"/>
      <c r="S1706" s="248"/>
      <c r="T1706" s="249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0" t="s">
        <v>221</v>
      </c>
      <c r="AU1706" s="250" t="s">
        <v>88</v>
      </c>
      <c r="AV1706" s="14" t="s">
        <v>88</v>
      </c>
      <c r="AW1706" s="14" t="s">
        <v>39</v>
      </c>
      <c r="AX1706" s="14" t="s">
        <v>78</v>
      </c>
      <c r="AY1706" s="250" t="s">
        <v>210</v>
      </c>
    </row>
    <row r="1707" s="14" customFormat="1">
      <c r="A1707" s="14"/>
      <c r="B1707" s="240"/>
      <c r="C1707" s="241"/>
      <c r="D1707" s="231" t="s">
        <v>221</v>
      </c>
      <c r="E1707" s="242" t="s">
        <v>32</v>
      </c>
      <c r="F1707" s="243" t="s">
        <v>1745</v>
      </c>
      <c r="G1707" s="241"/>
      <c r="H1707" s="244">
        <v>43.210999999999999</v>
      </c>
      <c r="I1707" s="245"/>
      <c r="J1707" s="241"/>
      <c r="K1707" s="241"/>
      <c r="L1707" s="246"/>
      <c r="M1707" s="247"/>
      <c r="N1707" s="248"/>
      <c r="O1707" s="248"/>
      <c r="P1707" s="248"/>
      <c r="Q1707" s="248"/>
      <c r="R1707" s="248"/>
      <c r="S1707" s="248"/>
      <c r="T1707" s="249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0" t="s">
        <v>221</v>
      </c>
      <c r="AU1707" s="250" t="s">
        <v>88</v>
      </c>
      <c r="AV1707" s="14" t="s">
        <v>88</v>
      </c>
      <c r="AW1707" s="14" t="s">
        <v>39</v>
      </c>
      <c r="AX1707" s="14" t="s">
        <v>78</v>
      </c>
      <c r="AY1707" s="250" t="s">
        <v>210</v>
      </c>
    </row>
    <row r="1708" s="15" customFormat="1">
      <c r="A1708" s="15"/>
      <c r="B1708" s="251"/>
      <c r="C1708" s="252"/>
      <c r="D1708" s="231" t="s">
        <v>221</v>
      </c>
      <c r="E1708" s="253" t="s">
        <v>32</v>
      </c>
      <c r="F1708" s="254" t="s">
        <v>224</v>
      </c>
      <c r="G1708" s="252"/>
      <c r="H1708" s="255">
        <v>149.803</v>
      </c>
      <c r="I1708" s="256"/>
      <c r="J1708" s="252"/>
      <c r="K1708" s="252"/>
      <c r="L1708" s="257"/>
      <c r="M1708" s="258"/>
      <c r="N1708" s="259"/>
      <c r="O1708" s="259"/>
      <c r="P1708" s="259"/>
      <c r="Q1708" s="259"/>
      <c r="R1708" s="259"/>
      <c r="S1708" s="259"/>
      <c r="T1708" s="260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61" t="s">
        <v>221</v>
      </c>
      <c r="AU1708" s="261" t="s">
        <v>88</v>
      </c>
      <c r="AV1708" s="15" t="s">
        <v>96</v>
      </c>
      <c r="AW1708" s="15" t="s">
        <v>39</v>
      </c>
      <c r="AX1708" s="15" t="s">
        <v>86</v>
      </c>
      <c r="AY1708" s="261" t="s">
        <v>210</v>
      </c>
    </row>
    <row r="1709" s="2" customFormat="1" ht="24.15" customHeight="1">
      <c r="A1709" s="42"/>
      <c r="B1709" s="43"/>
      <c r="C1709" s="211" t="s">
        <v>1746</v>
      </c>
      <c r="D1709" s="211" t="s">
        <v>213</v>
      </c>
      <c r="E1709" s="212" t="s">
        <v>1747</v>
      </c>
      <c r="F1709" s="213" t="s">
        <v>1748</v>
      </c>
      <c r="G1709" s="214" t="s">
        <v>407</v>
      </c>
      <c r="H1709" s="215">
        <v>4.9199999999999999</v>
      </c>
      <c r="I1709" s="216"/>
      <c r="J1709" s="217">
        <f>ROUND(I1709*H1709,2)</f>
        <v>0</v>
      </c>
      <c r="K1709" s="213" t="s">
        <v>952</v>
      </c>
      <c r="L1709" s="48"/>
      <c r="M1709" s="218" t="s">
        <v>32</v>
      </c>
      <c r="N1709" s="219" t="s">
        <v>49</v>
      </c>
      <c r="O1709" s="88"/>
      <c r="P1709" s="220">
        <f>O1709*H1709</f>
        <v>0</v>
      </c>
      <c r="Q1709" s="220">
        <v>0</v>
      </c>
      <c r="R1709" s="220">
        <f>Q1709*H1709</f>
        <v>0</v>
      </c>
      <c r="S1709" s="220">
        <v>0</v>
      </c>
      <c r="T1709" s="221">
        <f>S1709*H1709</f>
        <v>0</v>
      </c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R1709" s="222" t="s">
        <v>96</v>
      </c>
      <c r="AT1709" s="222" t="s">
        <v>213</v>
      </c>
      <c r="AU1709" s="222" t="s">
        <v>88</v>
      </c>
      <c r="AY1709" s="20" t="s">
        <v>210</v>
      </c>
      <c r="BE1709" s="223">
        <f>IF(N1709="základní",J1709,0)</f>
        <v>0</v>
      </c>
      <c r="BF1709" s="223">
        <f>IF(N1709="snížená",J1709,0)</f>
        <v>0</v>
      </c>
      <c r="BG1709" s="223">
        <f>IF(N1709="zákl. přenesená",J1709,0)</f>
        <v>0</v>
      </c>
      <c r="BH1709" s="223">
        <f>IF(N1709="sníž. přenesená",J1709,0)</f>
        <v>0</v>
      </c>
      <c r="BI1709" s="223">
        <f>IF(N1709="nulová",J1709,0)</f>
        <v>0</v>
      </c>
      <c r="BJ1709" s="20" t="s">
        <v>86</v>
      </c>
      <c r="BK1709" s="223">
        <f>ROUND(I1709*H1709,2)</f>
        <v>0</v>
      </c>
      <c r="BL1709" s="20" t="s">
        <v>96</v>
      </c>
      <c r="BM1709" s="222" t="s">
        <v>1749</v>
      </c>
    </row>
    <row r="1710" s="13" customFormat="1">
      <c r="A1710" s="13"/>
      <c r="B1710" s="229"/>
      <c r="C1710" s="230"/>
      <c r="D1710" s="231" t="s">
        <v>221</v>
      </c>
      <c r="E1710" s="232" t="s">
        <v>32</v>
      </c>
      <c r="F1710" s="233" t="s">
        <v>1750</v>
      </c>
      <c r="G1710" s="230"/>
      <c r="H1710" s="232" t="s">
        <v>32</v>
      </c>
      <c r="I1710" s="234"/>
      <c r="J1710" s="230"/>
      <c r="K1710" s="230"/>
      <c r="L1710" s="235"/>
      <c r="M1710" s="236"/>
      <c r="N1710" s="237"/>
      <c r="O1710" s="237"/>
      <c r="P1710" s="237"/>
      <c r="Q1710" s="237"/>
      <c r="R1710" s="237"/>
      <c r="S1710" s="237"/>
      <c r="T1710" s="238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9" t="s">
        <v>221</v>
      </c>
      <c r="AU1710" s="239" t="s">
        <v>88</v>
      </c>
      <c r="AV1710" s="13" t="s">
        <v>86</v>
      </c>
      <c r="AW1710" s="13" t="s">
        <v>39</v>
      </c>
      <c r="AX1710" s="13" t="s">
        <v>78</v>
      </c>
      <c r="AY1710" s="239" t="s">
        <v>210</v>
      </c>
    </row>
    <row r="1711" s="14" customFormat="1">
      <c r="A1711" s="14"/>
      <c r="B1711" s="240"/>
      <c r="C1711" s="241"/>
      <c r="D1711" s="231" t="s">
        <v>221</v>
      </c>
      <c r="E1711" s="242" t="s">
        <v>32</v>
      </c>
      <c r="F1711" s="243" t="s">
        <v>1751</v>
      </c>
      <c r="G1711" s="241"/>
      <c r="H1711" s="244">
        <v>4.9199999999999999</v>
      </c>
      <c r="I1711" s="245"/>
      <c r="J1711" s="241"/>
      <c r="K1711" s="241"/>
      <c r="L1711" s="246"/>
      <c r="M1711" s="247"/>
      <c r="N1711" s="248"/>
      <c r="O1711" s="248"/>
      <c r="P1711" s="248"/>
      <c r="Q1711" s="248"/>
      <c r="R1711" s="248"/>
      <c r="S1711" s="248"/>
      <c r="T1711" s="249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0" t="s">
        <v>221</v>
      </c>
      <c r="AU1711" s="250" t="s">
        <v>88</v>
      </c>
      <c r="AV1711" s="14" t="s">
        <v>88</v>
      </c>
      <c r="AW1711" s="14" t="s">
        <v>39</v>
      </c>
      <c r="AX1711" s="14" t="s">
        <v>78</v>
      </c>
      <c r="AY1711" s="250" t="s">
        <v>210</v>
      </c>
    </row>
    <row r="1712" s="15" customFormat="1">
      <c r="A1712" s="15"/>
      <c r="B1712" s="251"/>
      <c r="C1712" s="252"/>
      <c r="D1712" s="231" t="s">
        <v>221</v>
      </c>
      <c r="E1712" s="253" t="s">
        <v>32</v>
      </c>
      <c r="F1712" s="254" t="s">
        <v>224</v>
      </c>
      <c r="G1712" s="252"/>
      <c r="H1712" s="255">
        <v>4.9199999999999999</v>
      </c>
      <c r="I1712" s="256"/>
      <c r="J1712" s="252"/>
      <c r="K1712" s="252"/>
      <c r="L1712" s="257"/>
      <c r="M1712" s="258"/>
      <c r="N1712" s="259"/>
      <c r="O1712" s="259"/>
      <c r="P1712" s="259"/>
      <c r="Q1712" s="259"/>
      <c r="R1712" s="259"/>
      <c r="S1712" s="259"/>
      <c r="T1712" s="260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1" t="s">
        <v>221</v>
      </c>
      <c r="AU1712" s="261" t="s">
        <v>88</v>
      </c>
      <c r="AV1712" s="15" t="s">
        <v>96</v>
      </c>
      <c r="AW1712" s="15" t="s">
        <v>39</v>
      </c>
      <c r="AX1712" s="15" t="s">
        <v>86</v>
      </c>
      <c r="AY1712" s="261" t="s">
        <v>210</v>
      </c>
    </row>
    <row r="1713" s="2" customFormat="1" ht="24.15" customHeight="1">
      <c r="A1713" s="42"/>
      <c r="B1713" s="43"/>
      <c r="C1713" s="211" t="s">
        <v>1752</v>
      </c>
      <c r="D1713" s="211" t="s">
        <v>213</v>
      </c>
      <c r="E1713" s="212" t="s">
        <v>1753</v>
      </c>
      <c r="F1713" s="213" t="s">
        <v>1754</v>
      </c>
      <c r="G1713" s="214" t="s">
        <v>407</v>
      </c>
      <c r="H1713" s="215">
        <v>153.084</v>
      </c>
      <c r="I1713" s="216"/>
      <c r="J1713" s="217">
        <f>ROUND(I1713*H1713,2)</f>
        <v>0</v>
      </c>
      <c r="K1713" s="213" t="s">
        <v>952</v>
      </c>
      <c r="L1713" s="48"/>
      <c r="M1713" s="218" t="s">
        <v>32</v>
      </c>
      <c r="N1713" s="219" t="s">
        <v>49</v>
      </c>
      <c r="O1713" s="88"/>
      <c r="P1713" s="220">
        <f>O1713*H1713</f>
        <v>0</v>
      </c>
      <c r="Q1713" s="220">
        <v>0</v>
      </c>
      <c r="R1713" s="220">
        <f>Q1713*H1713</f>
        <v>0</v>
      </c>
      <c r="S1713" s="220">
        <v>0</v>
      </c>
      <c r="T1713" s="221">
        <f>S1713*H1713</f>
        <v>0</v>
      </c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R1713" s="222" t="s">
        <v>96</v>
      </c>
      <c r="AT1713" s="222" t="s">
        <v>213</v>
      </c>
      <c r="AU1713" s="222" t="s">
        <v>88</v>
      </c>
      <c r="AY1713" s="20" t="s">
        <v>210</v>
      </c>
      <c r="BE1713" s="223">
        <f>IF(N1713="základní",J1713,0)</f>
        <v>0</v>
      </c>
      <c r="BF1713" s="223">
        <f>IF(N1713="snížená",J1713,0)</f>
        <v>0</v>
      </c>
      <c r="BG1713" s="223">
        <f>IF(N1713="zákl. přenesená",J1713,0)</f>
        <v>0</v>
      </c>
      <c r="BH1713" s="223">
        <f>IF(N1713="sníž. přenesená",J1713,0)</f>
        <v>0</v>
      </c>
      <c r="BI1713" s="223">
        <f>IF(N1713="nulová",J1713,0)</f>
        <v>0</v>
      </c>
      <c r="BJ1713" s="20" t="s">
        <v>86</v>
      </c>
      <c r="BK1713" s="223">
        <f>ROUND(I1713*H1713,2)</f>
        <v>0</v>
      </c>
      <c r="BL1713" s="20" t="s">
        <v>96</v>
      </c>
      <c r="BM1713" s="222" t="s">
        <v>1755</v>
      </c>
    </row>
    <row r="1714" s="12" customFormat="1" ht="22.8" customHeight="1">
      <c r="A1714" s="12"/>
      <c r="B1714" s="195"/>
      <c r="C1714" s="196"/>
      <c r="D1714" s="197" t="s">
        <v>77</v>
      </c>
      <c r="E1714" s="209" t="s">
        <v>1756</v>
      </c>
      <c r="F1714" s="209" t="s">
        <v>1757</v>
      </c>
      <c r="G1714" s="196"/>
      <c r="H1714" s="196"/>
      <c r="I1714" s="199"/>
      <c r="J1714" s="210">
        <f>BK1714</f>
        <v>0</v>
      </c>
      <c r="K1714" s="196"/>
      <c r="L1714" s="201"/>
      <c r="M1714" s="202"/>
      <c r="N1714" s="203"/>
      <c r="O1714" s="203"/>
      <c r="P1714" s="204">
        <f>P1715</f>
        <v>0</v>
      </c>
      <c r="Q1714" s="203"/>
      <c r="R1714" s="204">
        <f>R1715</f>
        <v>0</v>
      </c>
      <c r="S1714" s="203"/>
      <c r="T1714" s="205">
        <f>T1715</f>
        <v>0</v>
      </c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R1714" s="206" t="s">
        <v>86</v>
      </c>
      <c r="AT1714" s="207" t="s">
        <v>77</v>
      </c>
      <c r="AU1714" s="207" t="s">
        <v>86</v>
      </c>
      <c r="AY1714" s="206" t="s">
        <v>210</v>
      </c>
      <c r="BK1714" s="208">
        <f>BK1715</f>
        <v>0</v>
      </c>
    </row>
    <row r="1715" s="2" customFormat="1" ht="33" customHeight="1">
      <c r="A1715" s="42"/>
      <c r="B1715" s="43"/>
      <c r="C1715" s="211" t="s">
        <v>1758</v>
      </c>
      <c r="D1715" s="211" t="s">
        <v>213</v>
      </c>
      <c r="E1715" s="212" t="s">
        <v>1759</v>
      </c>
      <c r="F1715" s="213" t="s">
        <v>1760</v>
      </c>
      <c r="G1715" s="214" t="s">
        <v>407</v>
      </c>
      <c r="H1715" s="215">
        <v>495.02800000000002</v>
      </c>
      <c r="I1715" s="216"/>
      <c r="J1715" s="217">
        <f>ROUND(I1715*H1715,2)</f>
        <v>0</v>
      </c>
      <c r="K1715" s="213" t="s">
        <v>952</v>
      </c>
      <c r="L1715" s="48"/>
      <c r="M1715" s="218" t="s">
        <v>32</v>
      </c>
      <c r="N1715" s="219" t="s">
        <v>49</v>
      </c>
      <c r="O1715" s="88"/>
      <c r="P1715" s="220">
        <f>O1715*H1715</f>
        <v>0</v>
      </c>
      <c r="Q1715" s="220">
        <v>0</v>
      </c>
      <c r="R1715" s="220">
        <f>Q1715*H1715</f>
        <v>0</v>
      </c>
      <c r="S1715" s="220">
        <v>0</v>
      </c>
      <c r="T1715" s="221">
        <f>S1715*H1715</f>
        <v>0</v>
      </c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R1715" s="222" t="s">
        <v>96</v>
      </c>
      <c r="AT1715" s="222" t="s">
        <v>213</v>
      </c>
      <c r="AU1715" s="222" t="s">
        <v>88</v>
      </c>
      <c r="AY1715" s="20" t="s">
        <v>210</v>
      </c>
      <c r="BE1715" s="223">
        <f>IF(N1715="základní",J1715,0)</f>
        <v>0</v>
      </c>
      <c r="BF1715" s="223">
        <f>IF(N1715="snížená",J1715,0)</f>
        <v>0</v>
      </c>
      <c r="BG1715" s="223">
        <f>IF(N1715="zákl. přenesená",J1715,0)</f>
        <v>0</v>
      </c>
      <c r="BH1715" s="223">
        <f>IF(N1715="sníž. přenesená",J1715,0)</f>
        <v>0</v>
      </c>
      <c r="BI1715" s="223">
        <f>IF(N1715="nulová",J1715,0)</f>
        <v>0</v>
      </c>
      <c r="BJ1715" s="20" t="s">
        <v>86</v>
      </c>
      <c r="BK1715" s="223">
        <f>ROUND(I1715*H1715,2)</f>
        <v>0</v>
      </c>
      <c r="BL1715" s="20" t="s">
        <v>96</v>
      </c>
      <c r="BM1715" s="222" t="s">
        <v>1761</v>
      </c>
    </row>
    <row r="1716" s="12" customFormat="1" ht="25.92" customHeight="1">
      <c r="A1716" s="12"/>
      <c r="B1716" s="195"/>
      <c r="C1716" s="196"/>
      <c r="D1716" s="197" t="s">
        <v>77</v>
      </c>
      <c r="E1716" s="198" t="s">
        <v>1762</v>
      </c>
      <c r="F1716" s="198" t="s">
        <v>1763</v>
      </c>
      <c r="G1716" s="196"/>
      <c r="H1716" s="196"/>
      <c r="I1716" s="199"/>
      <c r="J1716" s="200">
        <f>BK1716</f>
        <v>0</v>
      </c>
      <c r="K1716" s="196"/>
      <c r="L1716" s="201"/>
      <c r="M1716" s="202"/>
      <c r="N1716" s="203"/>
      <c r="O1716" s="203"/>
      <c r="P1716" s="204">
        <f>P1717+P1743+P1754+P1808+P1814+P1994+P2177+P2268+P2543+P2554+P2602+P2605+P2618+P2627+P2748</f>
        <v>0</v>
      </c>
      <c r="Q1716" s="203"/>
      <c r="R1716" s="204">
        <f>R1717+R1743+R1754+R1808+R1814+R1994+R2177+R2268+R2543+R2554+R2602+R2605+R2618+R2627+R2748</f>
        <v>92.754017230000002</v>
      </c>
      <c r="S1716" s="203"/>
      <c r="T1716" s="205">
        <f>T1717+T1743+T1754+T1808+T1814+T1994+T2177+T2268+T2543+T2554+T2602+T2605+T2618+T2627+T2748</f>
        <v>9.2168026000000012</v>
      </c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R1716" s="206" t="s">
        <v>88</v>
      </c>
      <c r="AT1716" s="207" t="s">
        <v>77</v>
      </c>
      <c r="AU1716" s="207" t="s">
        <v>78</v>
      </c>
      <c r="AY1716" s="206" t="s">
        <v>210</v>
      </c>
      <c r="BK1716" s="208">
        <f>BK1717+BK1743+BK1754+BK1808+BK1814+BK1994+BK2177+BK2268+BK2543+BK2554+BK2602+BK2605+BK2618+BK2627+BK2748</f>
        <v>0</v>
      </c>
    </row>
    <row r="1717" s="12" customFormat="1" ht="22.8" customHeight="1">
      <c r="A1717" s="12"/>
      <c r="B1717" s="195"/>
      <c r="C1717" s="196"/>
      <c r="D1717" s="197" t="s">
        <v>77</v>
      </c>
      <c r="E1717" s="209" t="s">
        <v>1764</v>
      </c>
      <c r="F1717" s="209" t="s">
        <v>1765</v>
      </c>
      <c r="G1717" s="196"/>
      <c r="H1717" s="196"/>
      <c r="I1717" s="199"/>
      <c r="J1717" s="210">
        <f>BK1717</f>
        <v>0</v>
      </c>
      <c r="K1717" s="196"/>
      <c r="L1717" s="201"/>
      <c r="M1717" s="202"/>
      <c r="N1717" s="203"/>
      <c r="O1717" s="203"/>
      <c r="P1717" s="204">
        <f>SUM(P1718:P1742)</f>
        <v>0</v>
      </c>
      <c r="Q1717" s="203"/>
      <c r="R1717" s="204">
        <f>SUM(R1718:R1742)</f>
        <v>0.12978800000000001</v>
      </c>
      <c r="S1717" s="203"/>
      <c r="T1717" s="205">
        <f>SUM(T1718:T1742)</f>
        <v>0</v>
      </c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R1717" s="206" t="s">
        <v>88</v>
      </c>
      <c r="AT1717" s="207" t="s">
        <v>77</v>
      </c>
      <c r="AU1717" s="207" t="s">
        <v>86</v>
      </c>
      <c r="AY1717" s="206" t="s">
        <v>210</v>
      </c>
      <c r="BK1717" s="208">
        <f>SUM(BK1718:BK1742)</f>
        <v>0</v>
      </c>
    </row>
    <row r="1718" s="2" customFormat="1" ht="21.75" customHeight="1">
      <c r="A1718" s="42"/>
      <c r="B1718" s="43"/>
      <c r="C1718" s="211" t="s">
        <v>1766</v>
      </c>
      <c r="D1718" s="211" t="s">
        <v>213</v>
      </c>
      <c r="E1718" s="212" t="s">
        <v>1767</v>
      </c>
      <c r="F1718" s="213" t="s">
        <v>1768</v>
      </c>
      <c r="G1718" s="214" t="s">
        <v>112</v>
      </c>
      <c r="H1718" s="215">
        <v>6.0869999999999997</v>
      </c>
      <c r="I1718" s="216"/>
      <c r="J1718" s="217">
        <f>ROUND(I1718*H1718,2)</f>
        <v>0</v>
      </c>
      <c r="K1718" s="213" t="s">
        <v>952</v>
      </c>
      <c r="L1718" s="48"/>
      <c r="M1718" s="218" t="s">
        <v>32</v>
      </c>
      <c r="N1718" s="219" t="s">
        <v>49</v>
      </c>
      <c r="O1718" s="88"/>
      <c r="P1718" s="220">
        <f>O1718*H1718</f>
        <v>0</v>
      </c>
      <c r="Q1718" s="220">
        <v>0</v>
      </c>
      <c r="R1718" s="220">
        <f>Q1718*H1718</f>
        <v>0</v>
      </c>
      <c r="S1718" s="220">
        <v>0</v>
      </c>
      <c r="T1718" s="221">
        <f>S1718*H1718</f>
        <v>0</v>
      </c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R1718" s="222" t="s">
        <v>404</v>
      </c>
      <c r="AT1718" s="222" t="s">
        <v>213</v>
      </c>
      <c r="AU1718" s="222" t="s">
        <v>88</v>
      </c>
      <c r="AY1718" s="20" t="s">
        <v>210</v>
      </c>
      <c r="BE1718" s="223">
        <f>IF(N1718="základní",J1718,0)</f>
        <v>0</v>
      </c>
      <c r="BF1718" s="223">
        <f>IF(N1718="snížená",J1718,0)</f>
        <v>0</v>
      </c>
      <c r="BG1718" s="223">
        <f>IF(N1718="zákl. přenesená",J1718,0)</f>
        <v>0</v>
      </c>
      <c r="BH1718" s="223">
        <f>IF(N1718="sníž. přenesená",J1718,0)</f>
        <v>0</v>
      </c>
      <c r="BI1718" s="223">
        <f>IF(N1718="nulová",J1718,0)</f>
        <v>0</v>
      </c>
      <c r="BJ1718" s="20" t="s">
        <v>86</v>
      </c>
      <c r="BK1718" s="223">
        <f>ROUND(I1718*H1718,2)</f>
        <v>0</v>
      </c>
      <c r="BL1718" s="20" t="s">
        <v>404</v>
      </c>
      <c r="BM1718" s="222" t="s">
        <v>1769</v>
      </c>
    </row>
    <row r="1719" s="13" customFormat="1">
      <c r="A1719" s="13"/>
      <c r="B1719" s="229"/>
      <c r="C1719" s="230"/>
      <c r="D1719" s="231" t="s">
        <v>221</v>
      </c>
      <c r="E1719" s="232" t="s">
        <v>32</v>
      </c>
      <c r="F1719" s="233" t="s">
        <v>1770</v>
      </c>
      <c r="G1719" s="230"/>
      <c r="H1719" s="232" t="s">
        <v>32</v>
      </c>
      <c r="I1719" s="234"/>
      <c r="J1719" s="230"/>
      <c r="K1719" s="230"/>
      <c r="L1719" s="235"/>
      <c r="M1719" s="236"/>
      <c r="N1719" s="237"/>
      <c r="O1719" s="237"/>
      <c r="P1719" s="237"/>
      <c r="Q1719" s="237"/>
      <c r="R1719" s="237"/>
      <c r="S1719" s="237"/>
      <c r="T1719" s="238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9" t="s">
        <v>221</v>
      </c>
      <c r="AU1719" s="239" t="s">
        <v>88</v>
      </c>
      <c r="AV1719" s="13" t="s">
        <v>86</v>
      </c>
      <c r="AW1719" s="13" t="s">
        <v>39</v>
      </c>
      <c r="AX1719" s="13" t="s">
        <v>78</v>
      </c>
      <c r="AY1719" s="239" t="s">
        <v>210</v>
      </c>
    </row>
    <row r="1720" s="14" customFormat="1">
      <c r="A1720" s="14"/>
      <c r="B1720" s="240"/>
      <c r="C1720" s="241"/>
      <c r="D1720" s="231" t="s">
        <v>221</v>
      </c>
      <c r="E1720" s="242" t="s">
        <v>32</v>
      </c>
      <c r="F1720" s="243" t="s">
        <v>1771</v>
      </c>
      <c r="G1720" s="241"/>
      <c r="H1720" s="244">
        <v>5.6970000000000001</v>
      </c>
      <c r="I1720" s="245"/>
      <c r="J1720" s="241"/>
      <c r="K1720" s="241"/>
      <c r="L1720" s="246"/>
      <c r="M1720" s="247"/>
      <c r="N1720" s="248"/>
      <c r="O1720" s="248"/>
      <c r="P1720" s="248"/>
      <c r="Q1720" s="248"/>
      <c r="R1720" s="248"/>
      <c r="S1720" s="248"/>
      <c r="T1720" s="249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0" t="s">
        <v>221</v>
      </c>
      <c r="AU1720" s="250" t="s">
        <v>88</v>
      </c>
      <c r="AV1720" s="14" t="s">
        <v>88</v>
      </c>
      <c r="AW1720" s="14" t="s">
        <v>39</v>
      </c>
      <c r="AX1720" s="14" t="s">
        <v>78</v>
      </c>
      <c r="AY1720" s="250" t="s">
        <v>210</v>
      </c>
    </row>
    <row r="1721" s="13" customFormat="1">
      <c r="A1721" s="13"/>
      <c r="B1721" s="229"/>
      <c r="C1721" s="230"/>
      <c r="D1721" s="231" t="s">
        <v>221</v>
      </c>
      <c r="E1721" s="232" t="s">
        <v>32</v>
      </c>
      <c r="F1721" s="233" t="s">
        <v>1772</v>
      </c>
      <c r="G1721" s="230"/>
      <c r="H1721" s="232" t="s">
        <v>32</v>
      </c>
      <c r="I1721" s="234"/>
      <c r="J1721" s="230"/>
      <c r="K1721" s="230"/>
      <c r="L1721" s="235"/>
      <c r="M1721" s="236"/>
      <c r="N1721" s="237"/>
      <c r="O1721" s="237"/>
      <c r="P1721" s="237"/>
      <c r="Q1721" s="237"/>
      <c r="R1721" s="237"/>
      <c r="S1721" s="237"/>
      <c r="T1721" s="238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9" t="s">
        <v>221</v>
      </c>
      <c r="AU1721" s="239" t="s">
        <v>88</v>
      </c>
      <c r="AV1721" s="13" t="s">
        <v>86</v>
      </c>
      <c r="AW1721" s="13" t="s">
        <v>39</v>
      </c>
      <c r="AX1721" s="13" t="s">
        <v>78</v>
      </c>
      <c r="AY1721" s="239" t="s">
        <v>210</v>
      </c>
    </row>
    <row r="1722" s="14" customFormat="1">
      <c r="A1722" s="14"/>
      <c r="B1722" s="240"/>
      <c r="C1722" s="241"/>
      <c r="D1722" s="231" t="s">
        <v>221</v>
      </c>
      <c r="E1722" s="242" t="s">
        <v>32</v>
      </c>
      <c r="F1722" s="243" t="s">
        <v>1773</v>
      </c>
      <c r="G1722" s="241"/>
      <c r="H1722" s="244">
        <v>0.39000000000000001</v>
      </c>
      <c r="I1722" s="245"/>
      <c r="J1722" s="241"/>
      <c r="K1722" s="241"/>
      <c r="L1722" s="246"/>
      <c r="M1722" s="247"/>
      <c r="N1722" s="248"/>
      <c r="O1722" s="248"/>
      <c r="P1722" s="248"/>
      <c r="Q1722" s="248"/>
      <c r="R1722" s="248"/>
      <c r="S1722" s="248"/>
      <c r="T1722" s="249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0" t="s">
        <v>221</v>
      </c>
      <c r="AU1722" s="250" t="s">
        <v>88</v>
      </c>
      <c r="AV1722" s="14" t="s">
        <v>88</v>
      </c>
      <c r="AW1722" s="14" t="s">
        <v>39</v>
      </c>
      <c r="AX1722" s="14" t="s">
        <v>78</v>
      </c>
      <c r="AY1722" s="250" t="s">
        <v>210</v>
      </c>
    </row>
    <row r="1723" s="15" customFormat="1">
      <c r="A1723" s="15"/>
      <c r="B1723" s="251"/>
      <c r="C1723" s="252"/>
      <c r="D1723" s="231" t="s">
        <v>221</v>
      </c>
      <c r="E1723" s="253" t="s">
        <v>32</v>
      </c>
      <c r="F1723" s="254" t="s">
        <v>224</v>
      </c>
      <c r="G1723" s="252"/>
      <c r="H1723" s="255">
        <v>6.0869999999999997</v>
      </c>
      <c r="I1723" s="256"/>
      <c r="J1723" s="252"/>
      <c r="K1723" s="252"/>
      <c r="L1723" s="257"/>
      <c r="M1723" s="258"/>
      <c r="N1723" s="259"/>
      <c r="O1723" s="259"/>
      <c r="P1723" s="259"/>
      <c r="Q1723" s="259"/>
      <c r="R1723" s="259"/>
      <c r="S1723" s="259"/>
      <c r="T1723" s="260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1" t="s">
        <v>221</v>
      </c>
      <c r="AU1723" s="261" t="s">
        <v>88</v>
      </c>
      <c r="AV1723" s="15" t="s">
        <v>96</v>
      </c>
      <c r="AW1723" s="15" t="s">
        <v>39</v>
      </c>
      <c r="AX1723" s="15" t="s">
        <v>86</v>
      </c>
      <c r="AY1723" s="261" t="s">
        <v>210</v>
      </c>
    </row>
    <row r="1724" s="2" customFormat="1" ht="21.75" customHeight="1">
      <c r="A1724" s="42"/>
      <c r="B1724" s="43"/>
      <c r="C1724" s="211" t="s">
        <v>1774</v>
      </c>
      <c r="D1724" s="211" t="s">
        <v>213</v>
      </c>
      <c r="E1724" s="212" t="s">
        <v>1775</v>
      </c>
      <c r="F1724" s="213" t="s">
        <v>1776</v>
      </c>
      <c r="G1724" s="214" t="s">
        <v>112</v>
      </c>
      <c r="H1724" s="215">
        <v>12.134</v>
      </c>
      <c r="I1724" s="216"/>
      <c r="J1724" s="217">
        <f>ROUND(I1724*H1724,2)</f>
        <v>0</v>
      </c>
      <c r="K1724" s="213" t="s">
        <v>952</v>
      </c>
      <c r="L1724" s="48"/>
      <c r="M1724" s="218" t="s">
        <v>32</v>
      </c>
      <c r="N1724" s="219" t="s">
        <v>49</v>
      </c>
      <c r="O1724" s="88"/>
      <c r="P1724" s="220">
        <f>O1724*H1724</f>
        <v>0</v>
      </c>
      <c r="Q1724" s="220">
        <v>0</v>
      </c>
      <c r="R1724" s="220">
        <f>Q1724*H1724</f>
        <v>0</v>
      </c>
      <c r="S1724" s="220">
        <v>0</v>
      </c>
      <c r="T1724" s="221">
        <f>S1724*H1724</f>
        <v>0</v>
      </c>
      <c r="U1724" s="42"/>
      <c r="V1724" s="42"/>
      <c r="W1724" s="42"/>
      <c r="X1724" s="42"/>
      <c r="Y1724" s="42"/>
      <c r="Z1724" s="42"/>
      <c r="AA1724" s="42"/>
      <c r="AB1724" s="42"/>
      <c r="AC1724" s="42"/>
      <c r="AD1724" s="42"/>
      <c r="AE1724" s="42"/>
      <c r="AR1724" s="222" t="s">
        <v>404</v>
      </c>
      <c r="AT1724" s="222" t="s">
        <v>213</v>
      </c>
      <c r="AU1724" s="222" t="s">
        <v>88</v>
      </c>
      <c r="AY1724" s="20" t="s">
        <v>210</v>
      </c>
      <c r="BE1724" s="223">
        <f>IF(N1724="základní",J1724,0)</f>
        <v>0</v>
      </c>
      <c r="BF1724" s="223">
        <f>IF(N1724="snížená",J1724,0)</f>
        <v>0</v>
      </c>
      <c r="BG1724" s="223">
        <f>IF(N1724="zákl. přenesená",J1724,0)</f>
        <v>0</v>
      </c>
      <c r="BH1724" s="223">
        <f>IF(N1724="sníž. přenesená",J1724,0)</f>
        <v>0</v>
      </c>
      <c r="BI1724" s="223">
        <f>IF(N1724="nulová",J1724,0)</f>
        <v>0</v>
      </c>
      <c r="BJ1724" s="20" t="s">
        <v>86</v>
      </c>
      <c r="BK1724" s="223">
        <f>ROUND(I1724*H1724,2)</f>
        <v>0</v>
      </c>
      <c r="BL1724" s="20" t="s">
        <v>404</v>
      </c>
      <c r="BM1724" s="222" t="s">
        <v>1777</v>
      </c>
    </row>
    <row r="1725" s="13" customFormat="1">
      <c r="A1725" s="13"/>
      <c r="B1725" s="229"/>
      <c r="C1725" s="230"/>
      <c r="D1725" s="231" t="s">
        <v>221</v>
      </c>
      <c r="E1725" s="232" t="s">
        <v>32</v>
      </c>
      <c r="F1725" s="233" t="s">
        <v>1778</v>
      </c>
      <c r="G1725" s="230"/>
      <c r="H1725" s="232" t="s">
        <v>32</v>
      </c>
      <c r="I1725" s="234"/>
      <c r="J1725" s="230"/>
      <c r="K1725" s="230"/>
      <c r="L1725" s="235"/>
      <c r="M1725" s="236"/>
      <c r="N1725" s="237"/>
      <c r="O1725" s="237"/>
      <c r="P1725" s="237"/>
      <c r="Q1725" s="237"/>
      <c r="R1725" s="237"/>
      <c r="S1725" s="237"/>
      <c r="T1725" s="238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9" t="s">
        <v>221</v>
      </c>
      <c r="AU1725" s="239" t="s">
        <v>88</v>
      </c>
      <c r="AV1725" s="13" t="s">
        <v>86</v>
      </c>
      <c r="AW1725" s="13" t="s">
        <v>39</v>
      </c>
      <c r="AX1725" s="13" t="s">
        <v>78</v>
      </c>
      <c r="AY1725" s="239" t="s">
        <v>210</v>
      </c>
    </row>
    <row r="1726" s="14" customFormat="1">
      <c r="A1726" s="14"/>
      <c r="B1726" s="240"/>
      <c r="C1726" s="241"/>
      <c r="D1726" s="231" t="s">
        <v>221</v>
      </c>
      <c r="E1726" s="242" t="s">
        <v>32</v>
      </c>
      <c r="F1726" s="243" t="s">
        <v>1779</v>
      </c>
      <c r="G1726" s="241"/>
      <c r="H1726" s="244">
        <v>11.894</v>
      </c>
      <c r="I1726" s="245"/>
      <c r="J1726" s="241"/>
      <c r="K1726" s="241"/>
      <c r="L1726" s="246"/>
      <c r="M1726" s="247"/>
      <c r="N1726" s="248"/>
      <c r="O1726" s="248"/>
      <c r="P1726" s="248"/>
      <c r="Q1726" s="248"/>
      <c r="R1726" s="248"/>
      <c r="S1726" s="248"/>
      <c r="T1726" s="249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0" t="s">
        <v>221</v>
      </c>
      <c r="AU1726" s="250" t="s">
        <v>88</v>
      </c>
      <c r="AV1726" s="14" t="s">
        <v>88</v>
      </c>
      <c r="AW1726" s="14" t="s">
        <v>39</v>
      </c>
      <c r="AX1726" s="14" t="s">
        <v>78</v>
      </c>
      <c r="AY1726" s="250" t="s">
        <v>210</v>
      </c>
    </row>
    <row r="1727" s="13" customFormat="1">
      <c r="A1727" s="13"/>
      <c r="B1727" s="229"/>
      <c r="C1727" s="230"/>
      <c r="D1727" s="231" t="s">
        <v>221</v>
      </c>
      <c r="E1727" s="232" t="s">
        <v>32</v>
      </c>
      <c r="F1727" s="233" t="s">
        <v>1780</v>
      </c>
      <c r="G1727" s="230"/>
      <c r="H1727" s="232" t="s">
        <v>32</v>
      </c>
      <c r="I1727" s="234"/>
      <c r="J1727" s="230"/>
      <c r="K1727" s="230"/>
      <c r="L1727" s="235"/>
      <c r="M1727" s="236"/>
      <c r="N1727" s="237"/>
      <c r="O1727" s="237"/>
      <c r="P1727" s="237"/>
      <c r="Q1727" s="237"/>
      <c r="R1727" s="237"/>
      <c r="S1727" s="237"/>
      <c r="T1727" s="238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9" t="s">
        <v>221</v>
      </c>
      <c r="AU1727" s="239" t="s">
        <v>88</v>
      </c>
      <c r="AV1727" s="13" t="s">
        <v>86</v>
      </c>
      <c r="AW1727" s="13" t="s">
        <v>39</v>
      </c>
      <c r="AX1727" s="13" t="s">
        <v>78</v>
      </c>
      <c r="AY1727" s="239" t="s">
        <v>210</v>
      </c>
    </row>
    <row r="1728" s="14" customFormat="1">
      <c r="A1728" s="14"/>
      <c r="B1728" s="240"/>
      <c r="C1728" s="241"/>
      <c r="D1728" s="231" t="s">
        <v>221</v>
      </c>
      <c r="E1728" s="242" t="s">
        <v>32</v>
      </c>
      <c r="F1728" s="243" t="s">
        <v>1781</v>
      </c>
      <c r="G1728" s="241"/>
      <c r="H1728" s="244">
        <v>0.23999999999999999</v>
      </c>
      <c r="I1728" s="245"/>
      <c r="J1728" s="241"/>
      <c r="K1728" s="241"/>
      <c r="L1728" s="246"/>
      <c r="M1728" s="247"/>
      <c r="N1728" s="248"/>
      <c r="O1728" s="248"/>
      <c r="P1728" s="248"/>
      <c r="Q1728" s="248"/>
      <c r="R1728" s="248"/>
      <c r="S1728" s="248"/>
      <c r="T1728" s="249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0" t="s">
        <v>221</v>
      </c>
      <c r="AU1728" s="250" t="s">
        <v>88</v>
      </c>
      <c r="AV1728" s="14" t="s">
        <v>88</v>
      </c>
      <c r="AW1728" s="14" t="s">
        <v>39</v>
      </c>
      <c r="AX1728" s="14" t="s">
        <v>78</v>
      </c>
      <c r="AY1728" s="250" t="s">
        <v>210</v>
      </c>
    </row>
    <row r="1729" s="15" customFormat="1">
      <c r="A1729" s="15"/>
      <c r="B1729" s="251"/>
      <c r="C1729" s="252"/>
      <c r="D1729" s="231" t="s">
        <v>221</v>
      </c>
      <c r="E1729" s="253" t="s">
        <v>32</v>
      </c>
      <c r="F1729" s="254" t="s">
        <v>224</v>
      </c>
      <c r="G1729" s="252"/>
      <c r="H1729" s="255">
        <v>12.134</v>
      </c>
      <c r="I1729" s="256"/>
      <c r="J1729" s="252"/>
      <c r="K1729" s="252"/>
      <c r="L1729" s="257"/>
      <c r="M1729" s="258"/>
      <c r="N1729" s="259"/>
      <c r="O1729" s="259"/>
      <c r="P1729" s="259"/>
      <c r="Q1729" s="259"/>
      <c r="R1729" s="259"/>
      <c r="S1729" s="259"/>
      <c r="T1729" s="260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1" t="s">
        <v>221</v>
      </c>
      <c r="AU1729" s="261" t="s">
        <v>88</v>
      </c>
      <c r="AV1729" s="15" t="s">
        <v>96</v>
      </c>
      <c r="AW1729" s="15" t="s">
        <v>39</v>
      </c>
      <c r="AX1729" s="15" t="s">
        <v>86</v>
      </c>
      <c r="AY1729" s="261" t="s">
        <v>210</v>
      </c>
    </row>
    <row r="1730" s="2" customFormat="1" ht="16.5" customHeight="1">
      <c r="A1730" s="42"/>
      <c r="B1730" s="43"/>
      <c r="C1730" s="273" t="s">
        <v>1782</v>
      </c>
      <c r="D1730" s="273" t="s">
        <v>325</v>
      </c>
      <c r="E1730" s="274" t="s">
        <v>1783</v>
      </c>
      <c r="F1730" s="275" t="s">
        <v>1784</v>
      </c>
      <c r="G1730" s="276" t="s">
        <v>407</v>
      </c>
      <c r="H1730" s="277">
        <v>0.0060000000000000001</v>
      </c>
      <c r="I1730" s="278"/>
      <c r="J1730" s="279">
        <f>ROUND(I1730*H1730,2)</f>
        <v>0</v>
      </c>
      <c r="K1730" s="275" t="s">
        <v>952</v>
      </c>
      <c r="L1730" s="280"/>
      <c r="M1730" s="281" t="s">
        <v>32</v>
      </c>
      <c r="N1730" s="282" t="s">
        <v>49</v>
      </c>
      <c r="O1730" s="88"/>
      <c r="P1730" s="220">
        <f>O1730*H1730</f>
        <v>0</v>
      </c>
      <c r="Q1730" s="220">
        <v>1</v>
      </c>
      <c r="R1730" s="220">
        <f>Q1730*H1730</f>
        <v>0.0060000000000000001</v>
      </c>
      <c r="S1730" s="220">
        <v>0</v>
      </c>
      <c r="T1730" s="221">
        <f>S1730*H1730</f>
        <v>0</v>
      </c>
      <c r="U1730" s="42"/>
      <c r="V1730" s="42"/>
      <c r="W1730" s="42"/>
      <c r="X1730" s="42"/>
      <c r="Y1730" s="42"/>
      <c r="Z1730" s="42"/>
      <c r="AA1730" s="42"/>
      <c r="AB1730" s="42"/>
      <c r="AC1730" s="42"/>
      <c r="AD1730" s="42"/>
      <c r="AE1730" s="42"/>
      <c r="AR1730" s="222" t="s">
        <v>544</v>
      </c>
      <c r="AT1730" s="222" t="s">
        <v>325</v>
      </c>
      <c r="AU1730" s="222" t="s">
        <v>88</v>
      </c>
      <c r="AY1730" s="20" t="s">
        <v>210</v>
      </c>
      <c r="BE1730" s="223">
        <f>IF(N1730="základní",J1730,0)</f>
        <v>0</v>
      </c>
      <c r="BF1730" s="223">
        <f>IF(N1730="snížená",J1730,0)</f>
        <v>0</v>
      </c>
      <c r="BG1730" s="223">
        <f>IF(N1730="zákl. přenesená",J1730,0)</f>
        <v>0</v>
      </c>
      <c r="BH1730" s="223">
        <f>IF(N1730="sníž. přenesená",J1730,0)</f>
        <v>0</v>
      </c>
      <c r="BI1730" s="223">
        <f>IF(N1730="nulová",J1730,0)</f>
        <v>0</v>
      </c>
      <c r="BJ1730" s="20" t="s">
        <v>86</v>
      </c>
      <c r="BK1730" s="223">
        <f>ROUND(I1730*H1730,2)</f>
        <v>0</v>
      </c>
      <c r="BL1730" s="20" t="s">
        <v>404</v>
      </c>
      <c r="BM1730" s="222" t="s">
        <v>1785</v>
      </c>
    </row>
    <row r="1731" s="14" customFormat="1">
      <c r="A1731" s="14"/>
      <c r="B1731" s="240"/>
      <c r="C1731" s="241"/>
      <c r="D1731" s="231" t="s">
        <v>221</v>
      </c>
      <c r="E1731" s="242" t="s">
        <v>32</v>
      </c>
      <c r="F1731" s="243" t="s">
        <v>1786</v>
      </c>
      <c r="G1731" s="241"/>
      <c r="H1731" s="244">
        <v>0.002</v>
      </c>
      <c r="I1731" s="245"/>
      <c r="J1731" s="241"/>
      <c r="K1731" s="241"/>
      <c r="L1731" s="246"/>
      <c r="M1731" s="247"/>
      <c r="N1731" s="248"/>
      <c r="O1731" s="248"/>
      <c r="P1731" s="248"/>
      <c r="Q1731" s="248"/>
      <c r="R1731" s="248"/>
      <c r="S1731" s="248"/>
      <c r="T1731" s="249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0" t="s">
        <v>221</v>
      </c>
      <c r="AU1731" s="250" t="s">
        <v>88</v>
      </c>
      <c r="AV1731" s="14" t="s">
        <v>88</v>
      </c>
      <c r="AW1731" s="14" t="s">
        <v>39</v>
      </c>
      <c r="AX1731" s="14" t="s">
        <v>78</v>
      </c>
      <c r="AY1731" s="250" t="s">
        <v>210</v>
      </c>
    </row>
    <row r="1732" s="14" customFormat="1">
      <c r="A1732" s="14"/>
      <c r="B1732" s="240"/>
      <c r="C1732" s="241"/>
      <c r="D1732" s="231" t="s">
        <v>221</v>
      </c>
      <c r="E1732" s="242" t="s">
        <v>32</v>
      </c>
      <c r="F1732" s="243" t="s">
        <v>1787</v>
      </c>
      <c r="G1732" s="241"/>
      <c r="H1732" s="244">
        <v>0.0040000000000000001</v>
      </c>
      <c r="I1732" s="245"/>
      <c r="J1732" s="241"/>
      <c r="K1732" s="241"/>
      <c r="L1732" s="246"/>
      <c r="M1732" s="247"/>
      <c r="N1732" s="248"/>
      <c r="O1732" s="248"/>
      <c r="P1732" s="248"/>
      <c r="Q1732" s="248"/>
      <c r="R1732" s="248"/>
      <c r="S1732" s="248"/>
      <c r="T1732" s="249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0" t="s">
        <v>221</v>
      </c>
      <c r="AU1732" s="250" t="s">
        <v>88</v>
      </c>
      <c r="AV1732" s="14" t="s">
        <v>88</v>
      </c>
      <c r="AW1732" s="14" t="s">
        <v>39</v>
      </c>
      <c r="AX1732" s="14" t="s">
        <v>78</v>
      </c>
      <c r="AY1732" s="250" t="s">
        <v>210</v>
      </c>
    </row>
    <row r="1733" s="15" customFormat="1">
      <c r="A1733" s="15"/>
      <c r="B1733" s="251"/>
      <c r="C1733" s="252"/>
      <c r="D1733" s="231" t="s">
        <v>221</v>
      </c>
      <c r="E1733" s="253" t="s">
        <v>32</v>
      </c>
      <c r="F1733" s="254" t="s">
        <v>224</v>
      </c>
      <c r="G1733" s="252"/>
      <c r="H1733" s="255">
        <v>0.0060000000000000001</v>
      </c>
      <c r="I1733" s="256"/>
      <c r="J1733" s="252"/>
      <c r="K1733" s="252"/>
      <c r="L1733" s="257"/>
      <c r="M1733" s="258"/>
      <c r="N1733" s="259"/>
      <c r="O1733" s="259"/>
      <c r="P1733" s="259"/>
      <c r="Q1733" s="259"/>
      <c r="R1733" s="259"/>
      <c r="S1733" s="259"/>
      <c r="T1733" s="260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61" t="s">
        <v>221</v>
      </c>
      <c r="AU1733" s="261" t="s">
        <v>88</v>
      </c>
      <c r="AV1733" s="15" t="s">
        <v>96</v>
      </c>
      <c r="AW1733" s="15" t="s">
        <v>39</v>
      </c>
      <c r="AX1733" s="15" t="s">
        <v>86</v>
      </c>
      <c r="AY1733" s="261" t="s">
        <v>210</v>
      </c>
    </row>
    <row r="1734" s="2" customFormat="1" ht="16.5" customHeight="1">
      <c r="A1734" s="42"/>
      <c r="B1734" s="43"/>
      <c r="C1734" s="211" t="s">
        <v>1788</v>
      </c>
      <c r="D1734" s="211" t="s">
        <v>213</v>
      </c>
      <c r="E1734" s="212" t="s">
        <v>1789</v>
      </c>
      <c r="F1734" s="213" t="s">
        <v>1790</v>
      </c>
      <c r="G1734" s="214" t="s">
        <v>112</v>
      </c>
      <c r="H1734" s="215">
        <v>6.0869999999999997</v>
      </c>
      <c r="I1734" s="216"/>
      <c r="J1734" s="217">
        <f>ROUND(I1734*H1734,2)</f>
        <v>0</v>
      </c>
      <c r="K1734" s="213" t="s">
        <v>952</v>
      </c>
      <c r="L1734" s="48"/>
      <c r="M1734" s="218" t="s">
        <v>32</v>
      </c>
      <c r="N1734" s="219" t="s">
        <v>49</v>
      </c>
      <c r="O1734" s="88"/>
      <c r="P1734" s="220">
        <f>O1734*H1734</f>
        <v>0</v>
      </c>
      <c r="Q1734" s="220">
        <v>0.00040000000000000002</v>
      </c>
      <c r="R1734" s="220">
        <f>Q1734*H1734</f>
        <v>0.0024348</v>
      </c>
      <c r="S1734" s="220">
        <v>0</v>
      </c>
      <c r="T1734" s="221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22" t="s">
        <v>404</v>
      </c>
      <c r="AT1734" s="222" t="s">
        <v>213</v>
      </c>
      <c r="AU1734" s="222" t="s">
        <v>88</v>
      </c>
      <c r="AY1734" s="20" t="s">
        <v>210</v>
      </c>
      <c r="BE1734" s="223">
        <f>IF(N1734="základní",J1734,0)</f>
        <v>0</v>
      </c>
      <c r="BF1734" s="223">
        <f>IF(N1734="snížená",J1734,0)</f>
        <v>0</v>
      </c>
      <c r="BG1734" s="223">
        <f>IF(N1734="zákl. přenesená",J1734,0)</f>
        <v>0</v>
      </c>
      <c r="BH1734" s="223">
        <f>IF(N1734="sníž. přenesená",J1734,0)</f>
        <v>0</v>
      </c>
      <c r="BI1734" s="223">
        <f>IF(N1734="nulová",J1734,0)</f>
        <v>0</v>
      </c>
      <c r="BJ1734" s="20" t="s">
        <v>86</v>
      </c>
      <c r="BK1734" s="223">
        <f>ROUND(I1734*H1734,2)</f>
        <v>0</v>
      </c>
      <c r="BL1734" s="20" t="s">
        <v>404</v>
      </c>
      <c r="BM1734" s="222" t="s">
        <v>1791</v>
      </c>
    </row>
    <row r="1735" s="2" customFormat="1">
      <c r="A1735" s="42"/>
      <c r="B1735" s="43"/>
      <c r="C1735" s="44"/>
      <c r="D1735" s="231" t="s">
        <v>1073</v>
      </c>
      <c r="E1735" s="44"/>
      <c r="F1735" s="283" t="s">
        <v>1792</v>
      </c>
      <c r="G1735" s="44"/>
      <c r="H1735" s="44"/>
      <c r="I1735" s="226"/>
      <c r="J1735" s="44"/>
      <c r="K1735" s="44"/>
      <c r="L1735" s="48"/>
      <c r="M1735" s="227"/>
      <c r="N1735" s="228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1073</v>
      </c>
      <c r="AU1735" s="20" t="s">
        <v>88</v>
      </c>
    </row>
    <row r="1736" s="2" customFormat="1" ht="16.5" customHeight="1">
      <c r="A1736" s="42"/>
      <c r="B1736" s="43"/>
      <c r="C1736" s="211" t="s">
        <v>1793</v>
      </c>
      <c r="D1736" s="211" t="s">
        <v>213</v>
      </c>
      <c r="E1736" s="212" t="s">
        <v>1794</v>
      </c>
      <c r="F1736" s="213" t="s">
        <v>1795</v>
      </c>
      <c r="G1736" s="214" t="s">
        <v>112</v>
      </c>
      <c r="H1736" s="215">
        <v>12.134</v>
      </c>
      <c r="I1736" s="216"/>
      <c r="J1736" s="217">
        <f>ROUND(I1736*H1736,2)</f>
        <v>0</v>
      </c>
      <c r="K1736" s="213" t="s">
        <v>952</v>
      </c>
      <c r="L1736" s="48"/>
      <c r="M1736" s="218" t="s">
        <v>32</v>
      </c>
      <c r="N1736" s="219" t="s">
        <v>49</v>
      </c>
      <c r="O1736" s="88"/>
      <c r="P1736" s="220">
        <f>O1736*H1736</f>
        <v>0</v>
      </c>
      <c r="Q1736" s="220">
        <v>0.00040000000000000002</v>
      </c>
      <c r="R1736" s="220">
        <f>Q1736*H1736</f>
        <v>0.0048536000000000004</v>
      </c>
      <c r="S1736" s="220">
        <v>0</v>
      </c>
      <c r="T1736" s="221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22" t="s">
        <v>404</v>
      </c>
      <c r="AT1736" s="222" t="s">
        <v>213</v>
      </c>
      <c r="AU1736" s="222" t="s">
        <v>88</v>
      </c>
      <c r="AY1736" s="20" t="s">
        <v>210</v>
      </c>
      <c r="BE1736" s="223">
        <f>IF(N1736="základní",J1736,0)</f>
        <v>0</v>
      </c>
      <c r="BF1736" s="223">
        <f>IF(N1736="snížená",J1736,0)</f>
        <v>0</v>
      </c>
      <c r="BG1736" s="223">
        <f>IF(N1736="zákl. přenesená",J1736,0)</f>
        <v>0</v>
      </c>
      <c r="BH1736" s="223">
        <f>IF(N1736="sníž. přenesená",J1736,0)</f>
        <v>0</v>
      </c>
      <c r="BI1736" s="223">
        <f>IF(N1736="nulová",J1736,0)</f>
        <v>0</v>
      </c>
      <c r="BJ1736" s="20" t="s">
        <v>86</v>
      </c>
      <c r="BK1736" s="223">
        <f>ROUND(I1736*H1736,2)</f>
        <v>0</v>
      </c>
      <c r="BL1736" s="20" t="s">
        <v>404</v>
      </c>
      <c r="BM1736" s="222" t="s">
        <v>1796</v>
      </c>
    </row>
    <row r="1737" s="2" customFormat="1">
      <c r="A1737" s="42"/>
      <c r="B1737" s="43"/>
      <c r="C1737" s="44"/>
      <c r="D1737" s="231" t="s">
        <v>1073</v>
      </c>
      <c r="E1737" s="44"/>
      <c r="F1737" s="283" t="s">
        <v>1797</v>
      </c>
      <c r="G1737" s="44"/>
      <c r="H1737" s="44"/>
      <c r="I1737" s="226"/>
      <c r="J1737" s="44"/>
      <c r="K1737" s="44"/>
      <c r="L1737" s="48"/>
      <c r="M1737" s="227"/>
      <c r="N1737" s="228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1073</v>
      </c>
      <c r="AU1737" s="20" t="s">
        <v>88</v>
      </c>
    </row>
    <row r="1738" s="2" customFormat="1" ht="24.15" customHeight="1">
      <c r="A1738" s="42"/>
      <c r="B1738" s="43"/>
      <c r="C1738" s="273" t="s">
        <v>1798</v>
      </c>
      <c r="D1738" s="273" t="s">
        <v>325</v>
      </c>
      <c r="E1738" s="274" t="s">
        <v>1799</v>
      </c>
      <c r="F1738" s="275" t="s">
        <v>1800</v>
      </c>
      <c r="G1738" s="276" t="s">
        <v>112</v>
      </c>
      <c r="H1738" s="277">
        <v>21.574000000000002</v>
      </c>
      <c r="I1738" s="278"/>
      <c r="J1738" s="279">
        <f>ROUND(I1738*H1738,2)</f>
        <v>0</v>
      </c>
      <c r="K1738" s="275" t="s">
        <v>952</v>
      </c>
      <c r="L1738" s="280"/>
      <c r="M1738" s="281" t="s">
        <v>32</v>
      </c>
      <c r="N1738" s="282" t="s">
        <v>49</v>
      </c>
      <c r="O1738" s="88"/>
      <c r="P1738" s="220">
        <f>O1738*H1738</f>
        <v>0</v>
      </c>
      <c r="Q1738" s="220">
        <v>0.0054000000000000003</v>
      </c>
      <c r="R1738" s="220">
        <f>Q1738*H1738</f>
        <v>0.11649960000000001</v>
      </c>
      <c r="S1738" s="220">
        <v>0</v>
      </c>
      <c r="T1738" s="221">
        <f>S1738*H1738</f>
        <v>0</v>
      </c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R1738" s="222" t="s">
        <v>544</v>
      </c>
      <c r="AT1738" s="222" t="s">
        <v>325</v>
      </c>
      <c r="AU1738" s="222" t="s">
        <v>88</v>
      </c>
      <c r="AY1738" s="20" t="s">
        <v>210</v>
      </c>
      <c r="BE1738" s="223">
        <f>IF(N1738="základní",J1738,0)</f>
        <v>0</v>
      </c>
      <c r="BF1738" s="223">
        <f>IF(N1738="snížená",J1738,0)</f>
        <v>0</v>
      </c>
      <c r="BG1738" s="223">
        <f>IF(N1738="zákl. přenesená",J1738,0)</f>
        <v>0</v>
      </c>
      <c r="BH1738" s="223">
        <f>IF(N1738="sníž. přenesená",J1738,0)</f>
        <v>0</v>
      </c>
      <c r="BI1738" s="223">
        <f>IF(N1738="nulová",J1738,0)</f>
        <v>0</v>
      </c>
      <c r="BJ1738" s="20" t="s">
        <v>86</v>
      </c>
      <c r="BK1738" s="223">
        <f>ROUND(I1738*H1738,2)</f>
        <v>0</v>
      </c>
      <c r="BL1738" s="20" t="s">
        <v>404</v>
      </c>
      <c r="BM1738" s="222" t="s">
        <v>1801</v>
      </c>
    </row>
    <row r="1739" s="14" customFormat="1">
      <c r="A1739" s="14"/>
      <c r="B1739" s="240"/>
      <c r="C1739" s="241"/>
      <c r="D1739" s="231" t="s">
        <v>221</v>
      </c>
      <c r="E1739" s="242" t="s">
        <v>32</v>
      </c>
      <c r="F1739" s="243" t="s">
        <v>1802</v>
      </c>
      <c r="G1739" s="241"/>
      <c r="H1739" s="244">
        <v>7.4320000000000004</v>
      </c>
      <c r="I1739" s="245"/>
      <c r="J1739" s="241"/>
      <c r="K1739" s="241"/>
      <c r="L1739" s="246"/>
      <c r="M1739" s="247"/>
      <c r="N1739" s="248"/>
      <c r="O1739" s="248"/>
      <c r="P1739" s="248"/>
      <c r="Q1739" s="248"/>
      <c r="R1739" s="248"/>
      <c r="S1739" s="248"/>
      <c r="T1739" s="249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0" t="s">
        <v>221</v>
      </c>
      <c r="AU1739" s="250" t="s">
        <v>88</v>
      </c>
      <c r="AV1739" s="14" t="s">
        <v>88</v>
      </c>
      <c r="AW1739" s="14" t="s">
        <v>39</v>
      </c>
      <c r="AX1739" s="14" t="s">
        <v>78</v>
      </c>
      <c r="AY1739" s="250" t="s">
        <v>210</v>
      </c>
    </row>
    <row r="1740" s="14" customFormat="1">
      <c r="A1740" s="14"/>
      <c r="B1740" s="240"/>
      <c r="C1740" s="241"/>
      <c r="D1740" s="231" t="s">
        <v>221</v>
      </c>
      <c r="E1740" s="242" t="s">
        <v>32</v>
      </c>
      <c r="F1740" s="243" t="s">
        <v>1803</v>
      </c>
      <c r="G1740" s="241"/>
      <c r="H1740" s="244">
        <v>14.142</v>
      </c>
      <c r="I1740" s="245"/>
      <c r="J1740" s="241"/>
      <c r="K1740" s="241"/>
      <c r="L1740" s="246"/>
      <c r="M1740" s="247"/>
      <c r="N1740" s="248"/>
      <c r="O1740" s="248"/>
      <c r="P1740" s="248"/>
      <c r="Q1740" s="248"/>
      <c r="R1740" s="248"/>
      <c r="S1740" s="248"/>
      <c r="T1740" s="249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0" t="s">
        <v>221</v>
      </c>
      <c r="AU1740" s="250" t="s">
        <v>88</v>
      </c>
      <c r="AV1740" s="14" t="s">
        <v>88</v>
      </c>
      <c r="AW1740" s="14" t="s">
        <v>39</v>
      </c>
      <c r="AX1740" s="14" t="s">
        <v>78</v>
      </c>
      <c r="AY1740" s="250" t="s">
        <v>210</v>
      </c>
    </row>
    <row r="1741" s="15" customFormat="1">
      <c r="A1741" s="15"/>
      <c r="B1741" s="251"/>
      <c r="C1741" s="252"/>
      <c r="D1741" s="231" t="s">
        <v>221</v>
      </c>
      <c r="E1741" s="253" t="s">
        <v>32</v>
      </c>
      <c r="F1741" s="254" t="s">
        <v>224</v>
      </c>
      <c r="G1741" s="252"/>
      <c r="H1741" s="255">
        <v>21.573999999999998</v>
      </c>
      <c r="I1741" s="256"/>
      <c r="J1741" s="252"/>
      <c r="K1741" s="252"/>
      <c r="L1741" s="257"/>
      <c r="M1741" s="258"/>
      <c r="N1741" s="259"/>
      <c r="O1741" s="259"/>
      <c r="P1741" s="259"/>
      <c r="Q1741" s="259"/>
      <c r="R1741" s="259"/>
      <c r="S1741" s="259"/>
      <c r="T1741" s="260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1" t="s">
        <v>221</v>
      </c>
      <c r="AU1741" s="261" t="s">
        <v>88</v>
      </c>
      <c r="AV1741" s="15" t="s">
        <v>96</v>
      </c>
      <c r="AW1741" s="15" t="s">
        <v>39</v>
      </c>
      <c r="AX1741" s="15" t="s">
        <v>86</v>
      </c>
      <c r="AY1741" s="261" t="s">
        <v>210</v>
      </c>
    </row>
    <row r="1742" s="2" customFormat="1" ht="24.15" customHeight="1">
      <c r="A1742" s="42"/>
      <c r="B1742" s="43"/>
      <c r="C1742" s="211" t="s">
        <v>1804</v>
      </c>
      <c r="D1742" s="211" t="s">
        <v>213</v>
      </c>
      <c r="E1742" s="212" t="s">
        <v>1805</v>
      </c>
      <c r="F1742" s="213" t="s">
        <v>1806</v>
      </c>
      <c r="G1742" s="214" t="s">
        <v>407</v>
      </c>
      <c r="H1742" s="215">
        <v>0.13</v>
      </c>
      <c r="I1742" s="216"/>
      <c r="J1742" s="217">
        <f>ROUND(I1742*H1742,2)</f>
        <v>0</v>
      </c>
      <c r="K1742" s="213" t="s">
        <v>952</v>
      </c>
      <c r="L1742" s="48"/>
      <c r="M1742" s="218" t="s">
        <v>32</v>
      </c>
      <c r="N1742" s="219" t="s">
        <v>49</v>
      </c>
      <c r="O1742" s="88"/>
      <c r="P1742" s="220">
        <f>O1742*H1742</f>
        <v>0</v>
      </c>
      <c r="Q1742" s="220">
        <v>0</v>
      </c>
      <c r="R1742" s="220">
        <f>Q1742*H1742</f>
        <v>0</v>
      </c>
      <c r="S1742" s="220">
        <v>0</v>
      </c>
      <c r="T1742" s="221">
        <f>S1742*H1742</f>
        <v>0</v>
      </c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R1742" s="222" t="s">
        <v>404</v>
      </c>
      <c r="AT1742" s="222" t="s">
        <v>213</v>
      </c>
      <c r="AU1742" s="222" t="s">
        <v>88</v>
      </c>
      <c r="AY1742" s="20" t="s">
        <v>210</v>
      </c>
      <c r="BE1742" s="223">
        <f>IF(N1742="základní",J1742,0)</f>
        <v>0</v>
      </c>
      <c r="BF1742" s="223">
        <f>IF(N1742="snížená",J1742,0)</f>
        <v>0</v>
      </c>
      <c r="BG1742" s="223">
        <f>IF(N1742="zákl. přenesená",J1742,0)</f>
        <v>0</v>
      </c>
      <c r="BH1742" s="223">
        <f>IF(N1742="sníž. přenesená",J1742,0)</f>
        <v>0</v>
      </c>
      <c r="BI1742" s="223">
        <f>IF(N1742="nulová",J1742,0)</f>
        <v>0</v>
      </c>
      <c r="BJ1742" s="20" t="s">
        <v>86</v>
      </c>
      <c r="BK1742" s="223">
        <f>ROUND(I1742*H1742,2)</f>
        <v>0</v>
      </c>
      <c r="BL1742" s="20" t="s">
        <v>404</v>
      </c>
      <c r="BM1742" s="222" t="s">
        <v>1807</v>
      </c>
    </row>
    <row r="1743" s="12" customFormat="1" ht="22.8" customHeight="1">
      <c r="A1743" s="12"/>
      <c r="B1743" s="195"/>
      <c r="C1743" s="196"/>
      <c r="D1743" s="197" t="s">
        <v>77</v>
      </c>
      <c r="E1743" s="209" t="s">
        <v>1808</v>
      </c>
      <c r="F1743" s="209" t="s">
        <v>1809</v>
      </c>
      <c r="G1743" s="196"/>
      <c r="H1743" s="196"/>
      <c r="I1743" s="199"/>
      <c r="J1743" s="210">
        <f>BK1743</f>
        <v>0</v>
      </c>
      <c r="K1743" s="196"/>
      <c r="L1743" s="201"/>
      <c r="M1743" s="202"/>
      <c r="N1743" s="203"/>
      <c r="O1743" s="203"/>
      <c r="P1743" s="204">
        <f>SUM(P1744:P1753)</f>
        <v>0</v>
      </c>
      <c r="Q1743" s="203"/>
      <c r="R1743" s="204">
        <f>SUM(R1744:R1753)</f>
        <v>7.1366900000000006</v>
      </c>
      <c r="S1743" s="203"/>
      <c r="T1743" s="205">
        <f>SUM(T1744:T1753)</f>
        <v>0</v>
      </c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R1743" s="206" t="s">
        <v>88</v>
      </c>
      <c r="AT1743" s="207" t="s">
        <v>77</v>
      </c>
      <c r="AU1743" s="207" t="s">
        <v>86</v>
      </c>
      <c r="AY1743" s="206" t="s">
        <v>210</v>
      </c>
      <c r="BK1743" s="208">
        <f>SUM(BK1744:BK1753)</f>
        <v>0</v>
      </c>
    </row>
    <row r="1744" s="2" customFormat="1" ht="21.75" customHeight="1">
      <c r="A1744" s="42"/>
      <c r="B1744" s="43"/>
      <c r="C1744" s="211" t="s">
        <v>1810</v>
      </c>
      <c r="D1744" s="211" t="s">
        <v>213</v>
      </c>
      <c r="E1744" s="212" t="s">
        <v>1811</v>
      </c>
      <c r="F1744" s="213" t="s">
        <v>1812</v>
      </c>
      <c r="G1744" s="214" t="s">
        <v>112</v>
      </c>
      <c r="H1744" s="215">
        <v>9.5129999999999999</v>
      </c>
      <c r="I1744" s="216"/>
      <c r="J1744" s="217">
        <f>ROUND(I1744*H1744,2)</f>
        <v>0</v>
      </c>
      <c r="K1744" s="213" t="s">
        <v>1813</v>
      </c>
      <c r="L1744" s="48"/>
      <c r="M1744" s="218" t="s">
        <v>32</v>
      </c>
      <c r="N1744" s="219" t="s">
        <v>49</v>
      </c>
      <c r="O1744" s="88"/>
      <c r="P1744" s="220">
        <f>O1744*H1744</f>
        <v>0</v>
      </c>
      <c r="Q1744" s="220">
        <v>0</v>
      </c>
      <c r="R1744" s="220">
        <f>Q1744*H1744</f>
        <v>0</v>
      </c>
      <c r="S1744" s="220">
        <v>0</v>
      </c>
      <c r="T1744" s="221">
        <f>S1744*H1744</f>
        <v>0</v>
      </c>
      <c r="U1744" s="42"/>
      <c r="V1744" s="42"/>
      <c r="W1744" s="42"/>
      <c r="X1744" s="42"/>
      <c r="Y1744" s="42"/>
      <c r="Z1744" s="42"/>
      <c r="AA1744" s="42"/>
      <c r="AB1744" s="42"/>
      <c r="AC1744" s="42"/>
      <c r="AD1744" s="42"/>
      <c r="AE1744" s="42"/>
      <c r="AR1744" s="222" t="s">
        <v>404</v>
      </c>
      <c r="AT1744" s="222" t="s">
        <v>213</v>
      </c>
      <c r="AU1744" s="222" t="s">
        <v>88</v>
      </c>
      <c r="AY1744" s="20" t="s">
        <v>210</v>
      </c>
      <c r="BE1744" s="223">
        <f>IF(N1744="základní",J1744,0)</f>
        <v>0</v>
      </c>
      <c r="BF1744" s="223">
        <f>IF(N1744="snížená",J1744,0)</f>
        <v>0</v>
      </c>
      <c r="BG1744" s="223">
        <f>IF(N1744="zákl. přenesená",J1744,0)</f>
        <v>0</v>
      </c>
      <c r="BH1744" s="223">
        <f>IF(N1744="sníž. přenesená",J1744,0)</f>
        <v>0</v>
      </c>
      <c r="BI1744" s="223">
        <f>IF(N1744="nulová",J1744,0)</f>
        <v>0</v>
      </c>
      <c r="BJ1744" s="20" t="s">
        <v>86</v>
      </c>
      <c r="BK1744" s="223">
        <f>ROUND(I1744*H1744,2)</f>
        <v>0</v>
      </c>
      <c r="BL1744" s="20" t="s">
        <v>404</v>
      </c>
      <c r="BM1744" s="222" t="s">
        <v>1814</v>
      </c>
    </row>
    <row r="1745" s="2" customFormat="1">
      <c r="A1745" s="42"/>
      <c r="B1745" s="43"/>
      <c r="C1745" s="44"/>
      <c r="D1745" s="224" t="s">
        <v>219</v>
      </c>
      <c r="E1745" s="44"/>
      <c r="F1745" s="225" t="s">
        <v>1815</v>
      </c>
      <c r="G1745" s="44"/>
      <c r="H1745" s="44"/>
      <c r="I1745" s="226"/>
      <c r="J1745" s="44"/>
      <c r="K1745" s="44"/>
      <c r="L1745" s="48"/>
      <c r="M1745" s="227"/>
      <c r="N1745" s="228"/>
      <c r="O1745" s="88"/>
      <c r="P1745" s="88"/>
      <c r="Q1745" s="88"/>
      <c r="R1745" s="88"/>
      <c r="S1745" s="88"/>
      <c r="T1745" s="89"/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T1745" s="20" t="s">
        <v>219</v>
      </c>
      <c r="AU1745" s="20" t="s">
        <v>88</v>
      </c>
    </row>
    <row r="1746" s="13" customFormat="1">
      <c r="A1746" s="13"/>
      <c r="B1746" s="229"/>
      <c r="C1746" s="230"/>
      <c r="D1746" s="231" t="s">
        <v>221</v>
      </c>
      <c r="E1746" s="232" t="s">
        <v>32</v>
      </c>
      <c r="F1746" s="233" t="s">
        <v>1816</v>
      </c>
      <c r="G1746" s="230"/>
      <c r="H1746" s="232" t="s">
        <v>32</v>
      </c>
      <c r="I1746" s="234"/>
      <c r="J1746" s="230"/>
      <c r="K1746" s="230"/>
      <c r="L1746" s="235"/>
      <c r="M1746" s="236"/>
      <c r="N1746" s="237"/>
      <c r="O1746" s="237"/>
      <c r="P1746" s="237"/>
      <c r="Q1746" s="237"/>
      <c r="R1746" s="237"/>
      <c r="S1746" s="237"/>
      <c r="T1746" s="238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9" t="s">
        <v>221</v>
      </c>
      <c r="AU1746" s="239" t="s">
        <v>88</v>
      </c>
      <c r="AV1746" s="13" t="s">
        <v>86</v>
      </c>
      <c r="AW1746" s="13" t="s">
        <v>39</v>
      </c>
      <c r="AX1746" s="13" t="s">
        <v>78</v>
      </c>
      <c r="AY1746" s="239" t="s">
        <v>210</v>
      </c>
    </row>
    <row r="1747" s="14" customFormat="1">
      <c r="A1747" s="14"/>
      <c r="B1747" s="240"/>
      <c r="C1747" s="241"/>
      <c r="D1747" s="231" t="s">
        <v>221</v>
      </c>
      <c r="E1747" s="242" t="s">
        <v>32</v>
      </c>
      <c r="F1747" s="243" t="s">
        <v>1162</v>
      </c>
      <c r="G1747" s="241"/>
      <c r="H1747" s="244">
        <v>9.5129999999999999</v>
      </c>
      <c r="I1747" s="245"/>
      <c r="J1747" s="241"/>
      <c r="K1747" s="241"/>
      <c r="L1747" s="246"/>
      <c r="M1747" s="247"/>
      <c r="N1747" s="248"/>
      <c r="O1747" s="248"/>
      <c r="P1747" s="248"/>
      <c r="Q1747" s="248"/>
      <c r="R1747" s="248"/>
      <c r="S1747" s="248"/>
      <c r="T1747" s="249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0" t="s">
        <v>221</v>
      </c>
      <c r="AU1747" s="250" t="s">
        <v>88</v>
      </c>
      <c r="AV1747" s="14" t="s">
        <v>88</v>
      </c>
      <c r="AW1747" s="14" t="s">
        <v>39</v>
      </c>
      <c r="AX1747" s="14" t="s">
        <v>78</v>
      </c>
      <c r="AY1747" s="250" t="s">
        <v>210</v>
      </c>
    </row>
    <row r="1748" s="15" customFormat="1">
      <c r="A1748" s="15"/>
      <c r="B1748" s="251"/>
      <c r="C1748" s="252"/>
      <c r="D1748" s="231" t="s">
        <v>221</v>
      </c>
      <c r="E1748" s="253" t="s">
        <v>32</v>
      </c>
      <c r="F1748" s="254" t="s">
        <v>224</v>
      </c>
      <c r="G1748" s="252"/>
      <c r="H1748" s="255">
        <v>9.5129999999999999</v>
      </c>
      <c r="I1748" s="256"/>
      <c r="J1748" s="252"/>
      <c r="K1748" s="252"/>
      <c r="L1748" s="257"/>
      <c r="M1748" s="258"/>
      <c r="N1748" s="259"/>
      <c r="O1748" s="259"/>
      <c r="P1748" s="259"/>
      <c r="Q1748" s="259"/>
      <c r="R1748" s="259"/>
      <c r="S1748" s="259"/>
      <c r="T1748" s="260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1" t="s">
        <v>221</v>
      </c>
      <c r="AU1748" s="261" t="s">
        <v>88</v>
      </c>
      <c r="AV1748" s="15" t="s">
        <v>96</v>
      </c>
      <c r="AW1748" s="15" t="s">
        <v>39</v>
      </c>
      <c r="AX1748" s="15" t="s">
        <v>86</v>
      </c>
      <c r="AY1748" s="261" t="s">
        <v>210</v>
      </c>
    </row>
    <row r="1749" s="2" customFormat="1" ht="16.5" customHeight="1">
      <c r="A1749" s="42"/>
      <c r="B1749" s="43"/>
      <c r="C1749" s="273" t="s">
        <v>1817</v>
      </c>
      <c r="D1749" s="273" t="s">
        <v>325</v>
      </c>
      <c r="E1749" s="274" t="s">
        <v>1818</v>
      </c>
      <c r="F1749" s="275" t="s">
        <v>1819</v>
      </c>
      <c r="G1749" s="276" t="s">
        <v>216</v>
      </c>
      <c r="H1749" s="277">
        <v>9.5129999999999999</v>
      </c>
      <c r="I1749" s="278"/>
      <c r="J1749" s="279">
        <f>ROUND(I1749*H1749,2)</f>
        <v>0</v>
      </c>
      <c r="K1749" s="275" t="s">
        <v>1813</v>
      </c>
      <c r="L1749" s="280"/>
      <c r="M1749" s="281" t="s">
        <v>32</v>
      </c>
      <c r="N1749" s="282" t="s">
        <v>49</v>
      </c>
      <c r="O1749" s="88"/>
      <c r="P1749" s="220">
        <f>O1749*H1749</f>
        <v>0</v>
      </c>
      <c r="Q1749" s="220">
        <v>0.75</v>
      </c>
      <c r="R1749" s="220">
        <f>Q1749*H1749</f>
        <v>7.1347500000000004</v>
      </c>
      <c r="S1749" s="220">
        <v>0</v>
      </c>
      <c r="T1749" s="221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22" t="s">
        <v>544</v>
      </c>
      <c r="AT1749" s="222" t="s">
        <v>325</v>
      </c>
      <c r="AU1749" s="222" t="s">
        <v>88</v>
      </c>
      <c r="AY1749" s="20" t="s">
        <v>210</v>
      </c>
      <c r="BE1749" s="223">
        <f>IF(N1749="základní",J1749,0)</f>
        <v>0</v>
      </c>
      <c r="BF1749" s="223">
        <f>IF(N1749="snížená",J1749,0)</f>
        <v>0</v>
      </c>
      <c r="BG1749" s="223">
        <f>IF(N1749="zákl. přenesená",J1749,0)</f>
        <v>0</v>
      </c>
      <c r="BH1749" s="223">
        <f>IF(N1749="sníž. přenesená",J1749,0)</f>
        <v>0</v>
      </c>
      <c r="BI1749" s="223">
        <f>IF(N1749="nulová",J1749,0)</f>
        <v>0</v>
      </c>
      <c r="BJ1749" s="20" t="s">
        <v>86</v>
      </c>
      <c r="BK1749" s="223">
        <f>ROUND(I1749*H1749,2)</f>
        <v>0</v>
      </c>
      <c r="BL1749" s="20" t="s">
        <v>404</v>
      </c>
      <c r="BM1749" s="222" t="s">
        <v>1820</v>
      </c>
    </row>
    <row r="1750" s="2" customFormat="1" ht="24.15" customHeight="1">
      <c r="A1750" s="42"/>
      <c r="B1750" s="43"/>
      <c r="C1750" s="211" t="s">
        <v>1821</v>
      </c>
      <c r="D1750" s="211" t="s">
        <v>213</v>
      </c>
      <c r="E1750" s="212" t="s">
        <v>1822</v>
      </c>
      <c r="F1750" s="213" t="s">
        <v>1823</v>
      </c>
      <c r="G1750" s="214" t="s">
        <v>525</v>
      </c>
      <c r="H1750" s="215">
        <v>2</v>
      </c>
      <c r="I1750" s="216"/>
      <c r="J1750" s="217">
        <f>ROUND(I1750*H1750,2)</f>
        <v>0</v>
      </c>
      <c r="K1750" s="213" t="s">
        <v>952</v>
      </c>
      <c r="L1750" s="48"/>
      <c r="M1750" s="218" t="s">
        <v>32</v>
      </c>
      <c r="N1750" s="219" t="s">
        <v>49</v>
      </c>
      <c r="O1750" s="88"/>
      <c r="P1750" s="220">
        <f>O1750*H1750</f>
        <v>0</v>
      </c>
      <c r="Q1750" s="220">
        <v>6.9999999999999994E-05</v>
      </c>
      <c r="R1750" s="220">
        <f>Q1750*H1750</f>
        <v>0.00013999999999999999</v>
      </c>
      <c r="S1750" s="220">
        <v>0</v>
      </c>
      <c r="T1750" s="221">
        <f>S1750*H1750</f>
        <v>0</v>
      </c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R1750" s="222" t="s">
        <v>404</v>
      </c>
      <c r="AT1750" s="222" t="s">
        <v>213</v>
      </c>
      <c r="AU1750" s="222" t="s">
        <v>88</v>
      </c>
      <c r="AY1750" s="20" t="s">
        <v>210</v>
      </c>
      <c r="BE1750" s="223">
        <f>IF(N1750="základní",J1750,0)</f>
        <v>0</v>
      </c>
      <c r="BF1750" s="223">
        <f>IF(N1750="snížená",J1750,0)</f>
        <v>0</v>
      </c>
      <c r="BG1750" s="223">
        <f>IF(N1750="zákl. přenesená",J1750,0)</f>
        <v>0</v>
      </c>
      <c r="BH1750" s="223">
        <f>IF(N1750="sníž. přenesená",J1750,0)</f>
        <v>0</v>
      </c>
      <c r="BI1750" s="223">
        <f>IF(N1750="nulová",J1750,0)</f>
        <v>0</v>
      </c>
      <c r="BJ1750" s="20" t="s">
        <v>86</v>
      </c>
      <c r="BK1750" s="223">
        <f>ROUND(I1750*H1750,2)</f>
        <v>0</v>
      </c>
      <c r="BL1750" s="20" t="s">
        <v>404</v>
      </c>
      <c r="BM1750" s="222" t="s">
        <v>1824</v>
      </c>
    </row>
    <row r="1751" s="2" customFormat="1" ht="16.5" customHeight="1">
      <c r="A1751" s="42"/>
      <c r="B1751" s="43"/>
      <c r="C1751" s="273" t="s">
        <v>1825</v>
      </c>
      <c r="D1751" s="273" t="s">
        <v>325</v>
      </c>
      <c r="E1751" s="274" t="s">
        <v>1826</v>
      </c>
      <c r="F1751" s="275" t="s">
        <v>1827</v>
      </c>
      <c r="G1751" s="276" t="s">
        <v>525</v>
      </c>
      <c r="H1751" s="277">
        <v>2</v>
      </c>
      <c r="I1751" s="278"/>
      <c r="J1751" s="279">
        <f>ROUND(I1751*H1751,2)</f>
        <v>0</v>
      </c>
      <c r="K1751" s="275" t="s">
        <v>1813</v>
      </c>
      <c r="L1751" s="280"/>
      <c r="M1751" s="281" t="s">
        <v>32</v>
      </c>
      <c r="N1751" s="282" t="s">
        <v>49</v>
      </c>
      <c r="O1751" s="88"/>
      <c r="P1751" s="220">
        <f>O1751*H1751</f>
        <v>0</v>
      </c>
      <c r="Q1751" s="220">
        <v>0.00089999999999999998</v>
      </c>
      <c r="R1751" s="220">
        <f>Q1751*H1751</f>
        <v>0.0018</v>
      </c>
      <c r="S1751" s="220">
        <v>0</v>
      </c>
      <c r="T1751" s="221">
        <f>S1751*H1751</f>
        <v>0</v>
      </c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R1751" s="222" t="s">
        <v>544</v>
      </c>
      <c r="AT1751" s="222" t="s">
        <v>325</v>
      </c>
      <c r="AU1751" s="222" t="s">
        <v>88</v>
      </c>
      <c r="AY1751" s="20" t="s">
        <v>210</v>
      </c>
      <c r="BE1751" s="223">
        <f>IF(N1751="základní",J1751,0)</f>
        <v>0</v>
      </c>
      <c r="BF1751" s="223">
        <f>IF(N1751="snížená",J1751,0)</f>
        <v>0</v>
      </c>
      <c r="BG1751" s="223">
        <f>IF(N1751="zákl. přenesená",J1751,0)</f>
        <v>0</v>
      </c>
      <c r="BH1751" s="223">
        <f>IF(N1751="sníž. přenesená",J1751,0)</f>
        <v>0</v>
      </c>
      <c r="BI1751" s="223">
        <f>IF(N1751="nulová",J1751,0)</f>
        <v>0</v>
      </c>
      <c r="BJ1751" s="20" t="s">
        <v>86</v>
      </c>
      <c r="BK1751" s="223">
        <f>ROUND(I1751*H1751,2)</f>
        <v>0</v>
      </c>
      <c r="BL1751" s="20" t="s">
        <v>404</v>
      </c>
      <c r="BM1751" s="222" t="s">
        <v>1828</v>
      </c>
    </row>
    <row r="1752" s="2" customFormat="1" ht="24.15" customHeight="1">
      <c r="A1752" s="42"/>
      <c r="B1752" s="43"/>
      <c r="C1752" s="211" t="s">
        <v>1829</v>
      </c>
      <c r="D1752" s="211" t="s">
        <v>213</v>
      </c>
      <c r="E1752" s="212" t="s">
        <v>1830</v>
      </c>
      <c r="F1752" s="213" t="s">
        <v>1831</v>
      </c>
      <c r="G1752" s="214" t="s">
        <v>407</v>
      </c>
      <c r="H1752" s="215">
        <v>7.1369999999999996</v>
      </c>
      <c r="I1752" s="216"/>
      <c r="J1752" s="217">
        <f>ROUND(I1752*H1752,2)</f>
        <v>0</v>
      </c>
      <c r="K1752" s="213" t="s">
        <v>1813</v>
      </c>
      <c r="L1752" s="48"/>
      <c r="M1752" s="218" t="s">
        <v>32</v>
      </c>
      <c r="N1752" s="219" t="s">
        <v>49</v>
      </c>
      <c r="O1752" s="88"/>
      <c r="P1752" s="220">
        <f>O1752*H1752</f>
        <v>0</v>
      </c>
      <c r="Q1752" s="220">
        <v>0</v>
      </c>
      <c r="R1752" s="220">
        <f>Q1752*H1752</f>
        <v>0</v>
      </c>
      <c r="S1752" s="220">
        <v>0</v>
      </c>
      <c r="T1752" s="221">
        <f>S1752*H1752</f>
        <v>0</v>
      </c>
      <c r="U1752" s="42"/>
      <c r="V1752" s="42"/>
      <c r="W1752" s="42"/>
      <c r="X1752" s="42"/>
      <c r="Y1752" s="42"/>
      <c r="Z1752" s="42"/>
      <c r="AA1752" s="42"/>
      <c r="AB1752" s="42"/>
      <c r="AC1752" s="42"/>
      <c r="AD1752" s="42"/>
      <c r="AE1752" s="42"/>
      <c r="AR1752" s="222" t="s">
        <v>404</v>
      </c>
      <c r="AT1752" s="222" t="s">
        <v>213</v>
      </c>
      <c r="AU1752" s="222" t="s">
        <v>88</v>
      </c>
      <c r="AY1752" s="20" t="s">
        <v>210</v>
      </c>
      <c r="BE1752" s="223">
        <f>IF(N1752="základní",J1752,0)</f>
        <v>0</v>
      </c>
      <c r="BF1752" s="223">
        <f>IF(N1752="snížená",J1752,0)</f>
        <v>0</v>
      </c>
      <c r="BG1752" s="223">
        <f>IF(N1752="zákl. přenesená",J1752,0)</f>
        <v>0</v>
      </c>
      <c r="BH1752" s="223">
        <f>IF(N1752="sníž. přenesená",J1752,0)</f>
        <v>0</v>
      </c>
      <c r="BI1752" s="223">
        <f>IF(N1752="nulová",J1752,0)</f>
        <v>0</v>
      </c>
      <c r="BJ1752" s="20" t="s">
        <v>86</v>
      </c>
      <c r="BK1752" s="223">
        <f>ROUND(I1752*H1752,2)</f>
        <v>0</v>
      </c>
      <c r="BL1752" s="20" t="s">
        <v>404</v>
      </c>
      <c r="BM1752" s="222" t="s">
        <v>1832</v>
      </c>
    </row>
    <row r="1753" s="2" customFormat="1">
      <c r="A1753" s="42"/>
      <c r="B1753" s="43"/>
      <c r="C1753" s="44"/>
      <c r="D1753" s="224" t="s">
        <v>219</v>
      </c>
      <c r="E1753" s="44"/>
      <c r="F1753" s="225" t="s">
        <v>1833</v>
      </c>
      <c r="G1753" s="44"/>
      <c r="H1753" s="44"/>
      <c r="I1753" s="226"/>
      <c r="J1753" s="44"/>
      <c r="K1753" s="44"/>
      <c r="L1753" s="48"/>
      <c r="M1753" s="227"/>
      <c r="N1753" s="228"/>
      <c r="O1753" s="88"/>
      <c r="P1753" s="88"/>
      <c r="Q1753" s="88"/>
      <c r="R1753" s="88"/>
      <c r="S1753" s="88"/>
      <c r="T1753" s="89"/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T1753" s="20" t="s">
        <v>219</v>
      </c>
      <c r="AU1753" s="20" t="s">
        <v>88</v>
      </c>
    </row>
    <row r="1754" s="12" customFormat="1" ht="22.8" customHeight="1">
      <c r="A1754" s="12"/>
      <c r="B1754" s="195"/>
      <c r="C1754" s="196"/>
      <c r="D1754" s="197" t="s">
        <v>77</v>
      </c>
      <c r="E1754" s="209" t="s">
        <v>1834</v>
      </c>
      <c r="F1754" s="209" t="s">
        <v>1835</v>
      </c>
      <c r="G1754" s="196"/>
      <c r="H1754" s="196"/>
      <c r="I1754" s="199"/>
      <c r="J1754" s="210">
        <f>BK1754</f>
        <v>0</v>
      </c>
      <c r="K1754" s="196"/>
      <c r="L1754" s="201"/>
      <c r="M1754" s="202"/>
      <c r="N1754" s="203"/>
      <c r="O1754" s="203"/>
      <c r="P1754" s="204">
        <f>SUM(P1755:P1807)</f>
        <v>0</v>
      </c>
      <c r="Q1754" s="203"/>
      <c r="R1754" s="204">
        <f>SUM(R1755:R1807)</f>
        <v>3.3897109799999998</v>
      </c>
      <c r="S1754" s="203"/>
      <c r="T1754" s="205">
        <f>SUM(T1755:T1807)</f>
        <v>0</v>
      </c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R1754" s="206" t="s">
        <v>88</v>
      </c>
      <c r="AT1754" s="207" t="s">
        <v>77</v>
      </c>
      <c r="AU1754" s="207" t="s">
        <v>86</v>
      </c>
      <c r="AY1754" s="206" t="s">
        <v>210</v>
      </c>
      <c r="BK1754" s="208">
        <f>SUM(BK1755:BK1807)</f>
        <v>0</v>
      </c>
    </row>
    <row r="1755" s="2" customFormat="1" ht="24.15" customHeight="1">
      <c r="A1755" s="42"/>
      <c r="B1755" s="43"/>
      <c r="C1755" s="211" t="s">
        <v>1836</v>
      </c>
      <c r="D1755" s="211" t="s">
        <v>213</v>
      </c>
      <c r="E1755" s="212" t="s">
        <v>1837</v>
      </c>
      <c r="F1755" s="213" t="s">
        <v>1838</v>
      </c>
      <c r="G1755" s="214" t="s">
        <v>216</v>
      </c>
      <c r="H1755" s="215">
        <v>11.846</v>
      </c>
      <c r="I1755" s="216"/>
      <c r="J1755" s="217">
        <f>ROUND(I1755*H1755,2)</f>
        <v>0</v>
      </c>
      <c r="K1755" s="213" t="s">
        <v>1839</v>
      </c>
      <c r="L1755" s="48"/>
      <c r="M1755" s="218" t="s">
        <v>32</v>
      </c>
      <c r="N1755" s="219" t="s">
        <v>49</v>
      </c>
      <c r="O1755" s="88"/>
      <c r="P1755" s="220">
        <f>O1755*H1755</f>
        <v>0</v>
      </c>
      <c r="Q1755" s="220">
        <v>0.043999999999999997</v>
      </c>
      <c r="R1755" s="220">
        <f>Q1755*H1755</f>
        <v>0.52122400000000002</v>
      </c>
      <c r="S1755" s="220">
        <v>0</v>
      </c>
      <c r="T1755" s="221">
        <f>S1755*H1755</f>
        <v>0</v>
      </c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R1755" s="222" t="s">
        <v>404</v>
      </c>
      <c r="AT1755" s="222" t="s">
        <v>213</v>
      </c>
      <c r="AU1755" s="222" t="s">
        <v>88</v>
      </c>
      <c r="AY1755" s="20" t="s">
        <v>210</v>
      </c>
      <c r="BE1755" s="223">
        <f>IF(N1755="základní",J1755,0)</f>
        <v>0</v>
      </c>
      <c r="BF1755" s="223">
        <f>IF(N1755="snížená",J1755,0)</f>
        <v>0</v>
      </c>
      <c r="BG1755" s="223">
        <f>IF(N1755="zákl. přenesená",J1755,0)</f>
        <v>0</v>
      </c>
      <c r="BH1755" s="223">
        <f>IF(N1755="sníž. přenesená",J1755,0)</f>
        <v>0</v>
      </c>
      <c r="BI1755" s="223">
        <f>IF(N1755="nulová",J1755,0)</f>
        <v>0</v>
      </c>
      <c r="BJ1755" s="20" t="s">
        <v>86</v>
      </c>
      <c r="BK1755" s="223">
        <f>ROUND(I1755*H1755,2)</f>
        <v>0</v>
      </c>
      <c r="BL1755" s="20" t="s">
        <v>404</v>
      </c>
      <c r="BM1755" s="222" t="s">
        <v>1840</v>
      </c>
    </row>
    <row r="1756" s="13" customFormat="1">
      <c r="A1756" s="13"/>
      <c r="B1756" s="229"/>
      <c r="C1756" s="230"/>
      <c r="D1756" s="231" t="s">
        <v>221</v>
      </c>
      <c r="E1756" s="232" t="s">
        <v>32</v>
      </c>
      <c r="F1756" s="233" t="s">
        <v>1841</v>
      </c>
      <c r="G1756" s="230"/>
      <c r="H1756" s="232" t="s">
        <v>32</v>
      </c>
      <c r="I1756" s="234"/>
      <c r="J1756" s="230"/>
      <c r="K1756" s="230"/>
      <c r="L1756" s="235"/>
      <c r="M1756" s="236"/>
      <c r="N1756" s="237"/>
      <c r="O1756" s="237"/>
      <c r="P1756" s="237"/>
      <c r="Q1756" s="237"/>
      <c r="R1756" s="237"/>
      <c r="S1756" s="237"/>
      <c r="T1756" s="238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9" t="s">
        <v>221</v>
      </c>
      <c r="AU1756" s="239" t="s">
        <v>88</v>
      </c>
      <c r="AV1756" s="13" t="s">
        <v>86</v>
      </c>
      <c r="AW1756" s="13" t="s">
        <v>39</v>
      </c>
      <c r="AX1756" s="13" t="s">
        <v>78</v>
      </c>
      <c r="AY1756" s="239" t="s">
        <v>210</v>
      </c>
    </row>
    <row r="1757" s="13" customFormat="1">
      <c r="A1757" s="13"/>
      <c r="B1757" s="229"/>
      <c r="C1757" s="230"/>
      <c r="D1757" s="231" t="s">
        <v>221</v>
      </c>
      <c r="E1757" s="232" t="s">
        <v>32</v>
      </c>
      <c r="F1757" s="233" t="s">
        <v>1842</v>
      </c>
      <c r="G1757" s="230"/>
      <c r="H1757" s="232" t="s">
        <v>32</v>
      </c>
      <c r="I1757" s="234"/>
      <c r="J1757" s="230"/>
      <c r="K1757" s="230"/>
      <c r="L1757" s="235"/>
      <c r="M1757" s="236"/>
      <c r="N1757" s="237"/>
      <c r="O1757" s="237"/>
      <c r="P1757" s="237"/>
      <c r="Q1757" s="237"/>
      <c r="R1757" s="237"/>
      <c r="S1757" s="237"/>
      <c r="T1757" s="238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9" t="s">
        <v>221</v>
      </c>
      <c r="AU1757" s="239" t="s">
        <v>88</v>
      </c>
      <c r="AV1757" s="13" t="s">
        <v>86</v>
      </c>
      <c r="AW1757" s="13" t="s">
        <v>39</v>
      </c>
      <c r="AX1757" s="13" t="s">
        <v>78</v>
      </c>
      <c r="AY1757" s="239" t="s">
        <v>210</v>
      </c>
    </row>
    <row r="1758" s="14" customFormat="1">
      <c r="A1758" s="14"/>
      <c r="B1758" s="240"/>
      <c r="C1758" s="241"/>
      <c r="D1758" s="231" t="s">
        <v>221</v>
      </c>
      <c r="E1758" s="242" t="s">
        <v>32</v>
      </c>
      <c r="F1758" s="243" t="s">
        <v>1843</v>
      </c>
      <c r="G1758" s="241"/>
      <c r="H1758" s="244">
        <v>11.846</v>
      </c>
      <c r="I1758" s="245"/>
      <c r="J1758" s="241"/>
      <c r="K1758" s="241"/>
      <c r="L1758" s="246"/>
      <c r="M1758" s="247"/>
      <c r="N1758" s="248"/>
      <c r="O1758" s="248"/>
      <c r="P1758" s="248"/>
      <c r="Q1758" s="248"/>
      <c r="R1758" s="248"/>
      <c r="S1758" s="248"/>
      <c r="T1758" s="249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0" t="s">
        <v>221</v>
      </c>
      <c r="AU1758" s="250" t="s">
        <v>88</v>
      </c>
      <c r="AV1758" s="14" t="s">
        <v>88</v>
      </c>
      <c r="AW1758" s="14" t="s">
        <v>39</v>
      </c>
      <c r="AX1758" s="14" t="s">
        <v>78</v>
      </c>
      <c r="AY1758" s="250" t="s">
        <v>210</v>
      </c>
    </row>
    <row r="1759" s="15" customFormat="1">
      <c r="A1759" s="15"/>
      <c r="B1759" s="251"/>
      <c r="C1759" s="252"/>
      <c r="D1759" s="231" t="s">
        <v>221</v>
      </c>
      <c r="E1759" s="253" t="s">
        <v>32</v>
      </c>
      <c r="F1759" s="254" t="s">
        <v>224</v>
      </c>
      <c r="G1759" s="252"/>
      <c r="H1759" s="255">
        <v>11.846</v>
      </c>
      <c r="I1759" s="256"/>
      <c r="J1759" s="252"/>
      <c r="K1759" s="252"/>
      <c r="L1759" s="257"/>
      <c r="M1759" s="258"/>
      <c r="N1759" s="259"/>
      <c r="O1759" s="259"/>
      <c r="P1759" s="259"/>
      <c r="Q1759" s="259"/>
      <c r="R1759" s="259"/>
      <c r="S1759" s="259"/>
      <c r="T1759" s="260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61" t="s">
        <v>221</v>
      </c>
      <c r="AU1759" s="261" t="s">
        <v>88</v>
      </c>
      <c r="AV1759" s="15" t="s">
        <v>96</v>
      </c>
      <c r="AW1759" s="15" t="s">
        <v>39</v>
      </c>
      <c r="AX1759" s="15" t="s">
        <v>86</v>
      </c>
      <c r="AY1759" s="261" t="s">
        <v>210</v>
      </c>
    </row>
    <row r="1760" s="2" customFormat="1" ht="21.75" customHeight="1">
      <c r="A1760" s="42"/>
      <c r="B1760" s="43"/>
      <c r="C1760" s="211" t="s">
        <v>1844</v>
      </c>
      <c r="D1760" s="211" t="s">
        <v>213</v>
      </c>
      <c r="E1760" s="212" t="s">
        <v>1845</v>
      </c>
      <c r="F1760" s="213" t="s">
        <v>1846</v>
      </c>
      <c r="G1760" s="214" t="s">
        <v>216</v>
      </c>
      <c r="H1760" s="215">
        <v>7.085</v>
      </c>
      <c r="I1760" s="216"/>
      <c r="J1760" s="217">
        <f>ROUND(I1760*H1760,2)</f>
        <v>0</v>
      </c>
      <c r="K1760" s="213" t="s">
        <v>1839</v>
      </c>
      <c r="L1760" s="48"/>
      <c r="M1760" s="218" t="s">
        <v>32</v>
      </c>
      <c r="N1760" s="219" t="s">
        <v>49</v>
      </c>
      <c r="O1760" s="88"/>
      <c r="P1760" s="220">
        <f>O1760*H1760</f>
        <v>0</v>
      </c>
      <c r="Q1760" s="220">
        <v>0.050000000000000003</v>
      </c>
      <c r="R1760" s="220">
        <f>Q1760*H1760</f>
        <v>0.35425000000000001</v>
      </c>
      <c r="S1760" s="220">
        <v>0</v>
      </c>
      <c r="T1760" s="221">
        <f>S1760*H1760</f>
        <v>0</v>
      </c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R1760" s="222" t="s">
        <v>404</v>
      </c>
      <c r="AT1760" s="222" t="s">
        <v>213</v>
      </c>
      <c r="AU1760" s="222" t="s">
        <v>88</v>
      </c>
      <c r="AY1760" s="20" t="s">
        <v>210</v>
      </c>
      <c r="BE1760" s="223">
        <f>IF(N1760="základní",J1760,0)</f>
        <v>0</v>
      </c>
      <c r="BF1760" s="223">
        <f>IF(N1760="snížená",J1760,0)</f>
        <v>0</v>
      </c>
      <c r="BG1760" s="223">
        <f>IF(N1760="zákl. přenesená",J1760,0)</f>
        <v>0</v>
      </c>
      <c r="BH1760" s="223">
        <f>IF(N1760="sníž. přenesená",J1760,0)</f>
        <v>0</v>
      </c>
      <c r="BI1760" s="223">
        <f>IF(N1760="nulová",J1760,0)</f>
        <v>0</v>
      </c>
      <c r="BJ1760" s="20" t="s">
        <v>86</v>
      </c>
      <c r="BK1760" s="223">
        <f>ROUND(I1760*H1760,2)</f>
        <v>0</v>
      </c>
      <c r="BL1760" s="20" t="s">
        <v>404</v>
      </c>
      <c r="BM1760" s="222" t="s">
        <v>1847</v>
      </c>
    </row>
    <row r="1761" s="13" customFormat="1">
      <c r="A1761" s="13"/>
      <c r="B1761" s="229"/>
      <c r="C1761" s="230"/>
      <c r="D1761" s="231" t="s">
        <v>221</v>
      </c>
      <c r="E1761" s="232" t="s">
        <v>32</v>
      </c>
      <c r="F1761" s="233" t="s">
        <v>1848</v>
      </c>
      <c r="G1761" s="230"/>
      <c r="H1761" s="232" t="s">
        <v>32</v>
      </c>
      <c r="I1761" s="234"/>
      <c r="J1761" s="230"/>
      <c r="K1761" s="230"/>
      <c r="L1761" s="235"/>
      <c r="M1761" s="236"/>
      <c r="N1761" s="237"/>
      <c r="O1761" s="237"/>
      <c r="P1761" s="237"/>
      <c r="Q1761" s="237"/>
      <c r="R1761" s="237"/>
      <c r="S1761" s="237"/>
      <c r="T1761" s="238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9" t="s">
        <v>221</v>
      </c>
      <c r="AU1761" s="239" t="s">
        <v>88</v>
      </c>
      <c r="AV1761" s="13" t="s">
        <v>86</v>
      </c>
      <c r="AW1761" s="13" t="s">
        <v>39</v>
      </c>
      <c r="AX1761" s="13" t="s">
        <v>78</v>
      </c>
      <c r="AY1761" s="239" t="s">
        <v>210</v>
      </c>
    </row>
    <row r="1762" s="14" customFormat="1">
      <c r="A1762" s="14"/>
      <c r="B1762" s="240"/>
      <c r="C1762" s="241"/>
      <c r="D1762" s="231" t="s">
        <v>221</v>
      </c>
      <c r="E1762" s="242" t="s">
        <v>32</v>
      </c>
      <c r="F1762" s="243" t="s">
        <v>1849</v>
      </c>
      <c r="G1762" s="241"/>
      <c r="H1762" s="244">
        <v>4.9139999999999997</v>
      </c>
      <c r="I1762" s="245"/>
      <c r="J1762" s="241"/>
      <c r="K1762" s="241"/>
      <c r="L1762" s="246"/>
      <c r="M1762" s="247"/>
      <c r="N1762" s="248"/>
      <c r="O1762" s="248"/>
      <c r="P1762" s="248"/>
      <c r="Q1762" s="248"/>
      <c r="R1762" s="248"/>
      <c r="S1762" s="248"/>
      <c r="T1762" s="249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0" t="s">
        <v>221</v>
      </c>
      <c r="AU1762" s="250" t="s">
        <v>88</v>
      </c>
      <c r="AV1762" s="14" t="s">
        <v>88</v>
      </c>
      <c r="AW1762" s="14" t="s">
        <v>39</v>
      </c>
      <c r="AX1762" s="14" t="s">
        <v>78</v>
      </c>
      <c r="AY1762" s="250" t="s">
        <v>210</v>
      </c>
    </row>
    <row r="1763" s="14" customFormat="1">
      <c r="A1763" s="14"/>
      <c r="B1763" s="240"/>
      <c r="C1763" s="241"/>
      <c r="D1763" s="231" t="s">
        <v>221</v>
      </c>
      <c r="E1763" s="242" t="s">
        <v>32</v>
      </c>
      <c r="F1763" s="243" t="s">
        <v>1850</v>
      </c>
      <c r="G1763" s="241"/>
      <c r="H1763" s="244">
        <v>2.1709999999999998</v>
      </c>
      <c r="I1763" s="245"/>
      <c r="J1763" s="241"/>
      <c r="K1763" s="241"/>
      <c r="L1763" s="246"/>
      <c r="M1763" s="247"/>
      <c r="N1763" s="248"/>
      <c r="O1763" s="248"/>
      <c r="P1763" s="248"/>
      <c r="Q1763" s="248"/>
      <c r="R1763" s="248"/>
      <c r="S1763" s="248"/>
      <c r="T1763" s="249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0" t="s">
        <v>221</v>
      </c>
      <c r="AU1763" s="250" t="s">
        <v>88</v>
      </c>
      <c r="AV1763" s="14" t="s">
        <v>88</v>
      </c>
      <c r="AW1763" s="14" t="s">
        <v>39</v>
      </c>
      <c r="AX1763" s="14" t="s">
        <v>78</v>
      </c>
      <c r="AY1763" s="250" t="s">
        <v>210</v>
      </c>
    </row>
    <row r="1764" s="15" customFormat="1">
      <c r="A1764" s="15"/>
      <c r="B1764" s="251"/>
      <c r="C1764" s="252"/>
      <c r="D1764" s="231" t="s">
        <v>221</v>
      </c>
      <c r="E1764" s="253" t="s">
        <v>32</v>
      </c>
      <c r="F1764" s="254" t="s">
        <v>224</v>
      </c>
      <c r="G1764" s="252"/>
      <c r="H1764" s="255">
        <v>7.0849999999999991</v>
      </c>
      <c r="I1764" s="256"/>
      <c r="J1764" s="252"/>
      <c r="K1764" s="252"/>
      <c r="L1764" s="257"/>
      <c r="M1764" s="258"/>
      <c r="N1764" s="259"/>
      <c r="O1764" s="259"/>
      <c r="P1764" s="259"/>
      <c r="Q1764" s="259"/>
      <c r="R1764" s="259"/>
      <c r="S1764" s="259"/>
      <c r="T1764" s="260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1" t="s">
        <v>221</v>
      </c>
      <c r="AU1764" s="261" t="s">
        <v>88</v>
      </c>
      <c r="AV1764" s="15" t="s">
        <v>96</v>
      </c>
      <c r="AW1764" s="15" t="s">
        <v>39</v>
      </c>
      <c r="AX1764" s="15" t="s">
        <v>86</v>
      </c>
      <c r="AY1764" s="261" t="s">
        <v>210</v>
      </c>
    </row>
    <row r="1765" s="2" customFormat="1" ht="24.15" customHeight="1">
      <c r="A1765" s="42"/>
      <c r="B1765" s="43"/>
      <c r="C1765" s="211" t="s">
        <v>1851</v>
      </c>
      <c r="D1765" s="211" t="s">
        <v>213</v>
      </c>
      <c r="E1765" s="212" t="s">
        <v>1852</v>
      </c>
      <c r="F1765" s="213" t="s">
        <v>1853</v>
      </c>
      <c r="G1765" s="214" t="s">
        <v>112</v>
      </c>
      <c r="H1765" s="215">
        <v>224.77000000000001</v>
      </c>
      <c r="I1765" s="216"/>
      <c r="J1765" s="217">
        <f>ROUND(I1765*H1765,2)</f>
        <v>0</v>
      </c>
      <c r="K1765" s="213" t="s">
        <v>1839</v>
      </c>
      <c r="L1765" s="48"/>
      <c r="M1765" s="218" t="s">
        <v>32</v>
      </c>
      <c r="N1765" s="219" t="s">
        <v>49</v>
      </c>
      <c r="O1765" s="88"/>
      <c r="P1765" s="220">
        <f>O1765*H1765</f>
        <v>0</v>
      </c>
      <c r="Q1765" s="220">
        <v>0</v>
      </c>
      <c r="R1765" s="220">
        <f>Q1765*H1765</f>
        <v>0</v>
      </c>
      <c r="S1765" s="220">
        <v>0</v>
      </c>
      <c r="T1765" s="221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22" t="s">
        <v>404</v>
      </c>
      <c r="AT1765" s="222" t="s">
        <v>213</v>
      </c>
      <c r="AU1765" s="222" t="s">
        <v>88</v>
      </c>
      <c r="AY1765" s="20" t="s">
        <v>210</v>
      </c>
      <c r="BE1765" s="223">
        <f>IF(N1765="základní",J1765,0)</f>
        <v>0</v>
      </c>
      <c r="BF1765" s="223">
        <f>IF(N1765="snížená",J1765,0)</f>
        <v>0</v>
      </c>
      <c r="BG1765" s="223">
        <f>IF(N1765="zákl. přenesená",J1765,0)</f>
        <v>0</v>
      </c>
      <c r="BH1765" s="223">
        <f>IF(N1765="sníž. přenesená",J1765,0)</f>
        <v>0</v>
      </c>
      <c r="BI1765" s="223">
        <f>IF(N1765="nulová",J1765,0)</f>
        <v>0</v>
      </c>
      <c r="BJ1765" s="20" t="s">
        <v>86</v>
      </c>
      <c r="BK1765" s="223">
        <f>ROUND(I1765*H1765,2)</f>
        <v>0</v>
      </c>
      <c r="BL1765" s="20" t="s">
        <v>404</v>
      </c>
      <c r="BM1765" s="222" t="s">
        <v>1854</v>
      </c>
    </row>
    <row r="1766" s="13" customFormat="1">
      <c r="A1766" s="13"/>
      <c r="B1766" s="229"/>
      <c r="C1766" s="230"/>
      <c r="D1766" s="231" t="s">
        <v>221</v>
      </c>
      <c r="E1766" s="232" t="s">
        <v>32</v>
      </c>
      <c r="F1766" s="233" t="s">
        <v>380</v>
      </c>
      <c r="G1766" s="230"/>
      <c r="H1766" s="232" t="s">
        <v>32</v>
      </c>
      <c r="I1766" s="234"/>
      <c r="J1766" s="230"/>
      <c r="K1766" s="230"/>
      <c r="L1766" s="235"/>
      <c r="M1766" s="236"/>
      <c r="N1766" s="237"/>
      <c r="O1766" s="237"/>
      <c r="P1766" s="237"/>
      <c r="Q1766" s="237"/>
      <c r="R1766" s="237"/>
      <c r="S1766" s="237"/>
      <c r="T1766" s="238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9" t="s">
        <v>221</v>
      </c>
      <c r="AU1766" s="239" t="s">
        <v>88</v>
      </c>
      <c r="AV1766" s="13" t="s">
        <v>86</v>
      </c>
      <c r="AW1766" s="13" t="s">
        <v>39</v>
      </c>
      <c r="AX1766" s="13" t="s">
        <v>78</v>
      </c>
      <c r="AY1766" s="239" t="s">
        <v>210</v>
      </c>
    </row>
    <row r="1767" s="13" customFormat="1">
      <c r="A1767" s="13"/>
      <c r="B1767" s="229"/>
      <c r="C1767" s="230"/>
      <c r="D1767" s="231" t="s">
        <v>221</v>
      </c>
      <c r="E1767" s="232" t="s">
        <v>32</v>
      </c>
      <c r="F1767" s="233" t="s">
        <v>562</v>
      </c>
      <c r="G1767" s="230"/>
      <c r="H1767" s="232" t="s">
        <v>32</v>
      </c>
      <c r="I1767" s="234"/>
      <c r="J1767" s="230"/>
      <c r="K1767" s="230"/>
      <c r="L1767" s="235"/>
      <c r="M1767" s="236"/>
      <c r="N1767" s="237"/>
      <c r="O1767" s="237"/>
      <c r="P1767" s="237"/>
      <c r="Q1767" s="237"/>
      <c r="R1767" s="237"/>
      <c r="S1767" s="237"/>
      <c r="T1767" s="238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9" t="s">
        <v>221</v>
      </c>
      <c r="AU1767" s="239" t="s">
        <v>88</v>
      </c>
      <c r="AV1767" s="13" t="s">
        <v>86</v>
      </c>
      <c r="AW1767" s="13" t="s">
        <v>39</v>
      </c>
      <c r="AX1767" s="13" t="s">
        <v>78</v>
      </c>
      <c r="AY1767" s="239" t="s">
        <v>210</v>
      </c>
    </row>
    <row r="1768" s="13" customFormat="1">
      <c r="A1768" s="13"/>
      <c r="B1768" s="229"/>
      <c r="C1768" s="230"/>
      <c r="D1768" s="231" t="s">
        <v>221</v>
      </c>
      <c r="E1768" s="232" t="s">
        <v>32</v>
      </c>
      <c r="F1768" s="233" t="s">
        <v>1561</v>
      </c>
      <c r="G1768" s="230"/>
      <c r="H1768" s="232" t="s">
        <v>32</v>
      </c>
      <c r="I1768" s="234"/>
      <c r="J1768" s="230"/>
      <c r="K1768" s="230"/>
      <c r="L1768" s="235"/>
      <c r="M1768" s="236"/>
      <c r="N1768" s="237"/>
      <c r="O1768" s="237"/>
      <c r="P1768" s="237"/>
      <c r="Q1768" s="237"/>
      <c r="R1768" s="237"/>
      <c r="S1768" s="237"/>
      <c r="T1768" s="238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9" t="s">
        <v>221</v>
      </c>
      <c r="AU1768" s="239" t="s">
        <v>88</v>
      </c>
      <c r="AV1768" s="13" t="s">
        <v>86</v>
      </c>
      <c r="AW1768" s="13" t="s">
        <v>39</v>
      </c>
      <c r="AX1768" s="13" t="s">
        <v>78</v>
      </c>
      <c r="AY1768" s="239" t="s">
        <v>210</v>
      </c>
    </row>
    <row r="1769" s="13" customFormat="1">
      <c r="A1769" s="13"/>
      <c r="B1769" s="229"/>
      <c r="C1769" s="230"/>
      <c r="D1769" s="231" t="s">
        <v>221</v>
      </c>
      <c r="E1769" s="232" t="s">
        <v>32</v>
      </c>
      <c r="F1769" s="233" t="s">
        <v>1855</v>
      </c>
      <c r="G1769" s="230"/>
      <c r="H1769" s="232" t="s">
        <v>32</v>
      </c>
      <c r="I1769" s="234"/>
      <c r="J1769" s="230"/>
      <c r="K1769" s="230"/>
      <c r="L1769" s="235"/>
      <c r="M1769" s="236"/>
      <c r="N1769" s="237"/>
      <c r="O1769" s="237"/>
      <c r="P1769" s="237"/>
      <c r="Q1769" s="237"/>
      <c r="R1769" s="237"/>
      <c r="S1769" s="237"/>
      <c r="T1769" s="238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9" t="s">
        <v>221</v>
      </c>
      <c r="AU1769" s="239" t="s">
        <v>88</v>
      </c>
      <c r="AV1769" s="13" t="s">
        <v>86</v>
      </c>
      <c r="AW1769" s="13" t="s">
        <v>39</v>
      </c>
      <c r="AX1769" s="13" t="s">
        <v>78</v>
      </c>
      <c r="AY1769" s="239" t="s">
        <v>210</v>
      </c>
    </row>
    <row r="1770" s="14" customFormat="1">
      <c r="A1770" s="14"/>
      <c r="B1770" s="240"/>
      <c r="C1770" s="241"/>
      <c r="D1770" s="231" t="s">
        <v>221</v>
      </c>
      <c r="E1770" s="242" t="s">
        <v>32</v>
      </c>
      <c r="F1770" s="243" t="s">
        <v>1856</v>
      </c>
      <c r="G1770" s="241"/>
      <c r="H1770" s="244">
        <v>47.259999999999998</v>
      </c>
      <c r="I1770" s="245"/>
      <c r="J1770" s="241"/>
      <c r="K1770" s="241"/>
      <c r="L1770" s="246"/>
      <c r="M1770" s="247"/>
      <c r="N1770" s="248"/>
      <c r="O1770" s="248"/>
      <c r="P1770" s="248"/>
      <c r="Q1770" s="248"/>
      <c r="R1770" s="248"/>
      <c r="S1770" s="248"/>
      <c r="T1770" s="249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0" t="s">
        <v>221</v>
      </c>
      <c r="AU1770" s="250" t="s">
        <v>88</v>
      </c>
      <c r="AV1770" s="14" t="s">
        <v>88</v>
      </c>
      <c r="AW1770" s="14" t="s">
        <v>39</v>
      </c>
      <c r="AX1770" s="14" t="s">
        <v>78</v>
      </c>
      <c r="AY1770" s="250" t="s">
        <v>210</v>
      </c>
    </row>
    <row r="1771" s="13" customFormat="1">
      <c r="A1771" s="13"/>
      <c r="B1771" s="229"/>
      <c r="C1771" s="230"/>
      <c r="D1771" s="231" t="s">
        <v>221</v>
      </c>
      <c r="E1771" s="232" t="s">
        <v>32</v>
      </c>
      <c r="F1771" s="233" t="s">
        <v>1857</v>
      </c>
      <c r="G1771" s="230"/>
      <c r="H1771" s="232" t="s">
        <v>32</v>
      </c>
      <c r="I1771" s="234"/>
      <c r="J1771" s="230"/>
      <c r="K1771" s="230"/>
      <c r="L1771" s="235"/>
      <c r="M1771" s="236"/>
      <c r="N1771" s="237"/>
      <c r="O1771" s="237"/>
      <c r="P1771" s="237"/>
      <c r="Q1771" s="237"/>
      <c r="R1771" s="237"/>
      <c r="S1771" s="237"/>
      <c r="T1771" s="238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9" t="s">
        <v>221</v>
      </c>
      <c r="AU1771" s="239" t="s">
        <v>88</v>
      </c>
      <c r="AV1771" s="13" t="s">
        <v>86</v>
      </c>
      <c r="AW1771" s="13" t="s">
        <v>39</v>
      </c>
      <c r="AX1771" s="13" t="s">
        <v>78</v>
      </c>
      <c r="AY1771" s="239" t="s">
        <v>210</v>
      </c>
    </row>
    <row r="1772" s="14" customFormat="1">
      <c r="A1772" s="14"/>
      <c r="B1772" s="240"/>
      <c r="C1772" s="241"/>
      <c r="D1772" s="231" t="s">
        <v>221</v>
      </c>
      <c r="E1772" s="242" t="s">
        <v>32</v>
      </c>
      <c r="F1772" s="243" t="s">
        <v>1858</v>
      </c>
      <c r="G1772" s="241"/>
      <c r="H1772" s="244">
        <v>18.879999999999999</v>
      </c>
      <c r="I1772" s="245"/>
      <c r="J1772" s="241"/>
      <c r="K1772" s="241"/>
      <c r="L1772" s="246"/>
      <c r="M1772" s="247"/>
      <c r="N1772" s="248"/>
      <c r="O1772" s="248"/>
      <c r="P1772" s="248"/>
      <c r="Q1772" s="248"/>
      <c r="R1772" s="248"/>
      <c r="S1772" s="248"/>
      <c r="T1772" s="249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0" t="s">
        <v>221</v>
      </c>
      <c r="AU1772" s="250" t="s">
        <v>88</v>
      </c>
      <c r="AV1772" s="14" t="s">
        <v>88</v>
      </c>
      <c r="AW1772" s="14" t="s">
        <v>39</v>
      </c>
      <c r="AX1772" s="14" t="s">
        <v>78</v>
      </c>
      <c r="AY1772" s="250" t="s">
        <v>210</v>
      </c>
    </row>
    <row r="1773" s="16" customFormat="1">
      <c r="A1773" s="16"/>
      <c r="B1773" s="262"/>
      <c r="C1773" s="263"/>
      <c r="D1773" s="231" t="s">
        <v>221</v>
      </c>
      <c r="E1773" s="264" t="s">
        <v>1859</v>
      </c>
      <c r="F1773" s="265" t="s">
        <v>247</v>
      </c>
      <c r="G1773" s="263"/>
      <c r="H1773" s="266">
        <v>66.140000000000001</v>
      </c>
      <c r="I1773" s="267"/>
      <c r="J1773" s="263"/>
      <c r="K1773" s="263"/>
      <c r="L1773" s="268"/>
      <c r="M1773" s="269"/>
      <c r="N1773" s="270"/>
      <c r="O1773" s="270"/>
      <c r="P1773" s="270"/>
      <c r="Q1773" s="270"/>
      <c r="R1773" s="270"/>
      <c r="S1773" s="270"/>
      <c r="T1773" s="271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T1773" s="272" t="s">
        <v>221</v>
      </c>
      <c r="AU1773" s="272" t="s">
        <v>88</v>
      </c>
      <c r="AV1773" s="16" t="s">
        <v>93</v>
      </c>
      <c r="AW1773" s="16" t="s">
        <v>39</v>
      </c>
      <c r="AX1773" s="16" t="s">
        <v>78</v>
      </c>
      <c r="AY1773" s="272" t="s">
        <v>210</v>
      </c>
    </row>
    <row r="1774" s="13" customFormat="1">
      <c r="A1774" s="13"/>
      <c r="B1774" s="229"/>
      <c r="C1774" s="230"/>
      <c r="D1774" s="231" t="s">
        <v>221</v>
      </c>
      <c r="E1774" s="232" t="s">
        <v>32</v>
      </c>
      <c r="F1774" s="233" t="s">
        <v>1860</v>
      </c>
      <c r="G1774" s="230"/>
      <c r="H1774" s="232" t="s">
        <v>32</v>
      </c>
      <c r="I1774" s="234"/>
      <c r="J1774" s="230"/>
      <c r="K1774" s="230"/>
      <c r="L1774" s="235"/>
      <c r="M1774" s="236"/>
      <c r="N1774" s="237"/>
      <c r="O1774" s="237"/>
      <c r="P1774" s="237"/>
      <c r="Q1774" s="237"/>
      <c r="R1774" s="237"/>
      <c r="S1774" s="237"/>
      <c r="T1774" s="238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9" t="s">
        <v>221</v>
      </c>
      <c r="AU1774" s="239" t="s">
        <v>88</v>
      </c>
      <c r="AV1774" s="13" t="s">
        <v>86</v>
      </c>
      <c r="AW1774" s="13" t="s">
        <v>39</v>
      </c>
      <c r="AX1774" s="13" t="s">
        <v>78</v>
      </c>
      <c r="AY1774" s="239" t="s">
        <v>210</v>
      </c>
    </row>
    <row r="1775" s="14" customFormat="1">
      <c r="A1775" s="14"/>
      <c r="B1775" s="240"/>
      <c r="C1775" s="241"/>
      <c r="D1775" s="231" t="s">
        <v>221</v>
      </c>
      <c r="E1775" s="242" t="s">
        <v>32</v>
      </c>
      <c r="F1775" s="243" t="s">
        <v>1861</v>
      </c>
      <c r="G1775" s="241"/>
      <c r="H1775" s="244">
        <v>158.63</v>
      </c>
      <c r="I1775" s="245"/>
      <c r="J1775" s="241"/>
      <c r="K1775" s="241"/>
      <c r="L1775" s="246"/>
      <c r="M1775" s="247"/>
      <c r="N1775" s="248"/>
      <c r="O1775" s="248"/>
      <c r="P1775" s="248"/>
      <c r="Q1775" s="248"/>
      <c r="R1775" s="248"/>
      <c r="S1775" s="248"/>
      <c r="T1775" s="249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0" t="s">
        <v>221</v>
      </c>
      <c r="AU1775" s="250" t="s">
        <v>88</v>
      </c>
      <c r="AV1775" s="14" t="s">
        <v>88</v>
      </c>
      <c r="AW1775" s="14" t="s">
        <v>39</v>
      </c>
      <c r="AX1775" s="14" t="s">
        <v>78</v>
      </c>
      <c r="AY1775" s="250" t="s">
        <v>210</v>
      </c>
    </row>
    <row r="1776" s="16" customFormat="1">
      <c r="A1776" s="16"/>
      <c r="B1776" s="262"/>
      <c r="C1776" s="263"/>
      <c r="D1776" s="231" t="s">
        <v>221</v>
      </c>
      <c r="E1776" s="264" t="s">
        <v>1862</v>
      </c>
      <c r="F1776" s="265" t="s">
        <v>247</v>
      </c>
      <c r="G1776" s="263"/>
      <c r="H1776" s="266">
        <v>158.63</v>
      </c>
      <c r="I1776" s="267"/>
      <c r="J1776" s="263"/>
      <c r="K1776" s="263"/>
      <c r="L1776" s="268"/>
      <c r="M1776" s="269"/>
      <c r="N1776" s="270"/>
      <c r="O1776" s="270"/>
      <c r="P1776" s="270"/>
      <c r="Q1776" s="270"/>
      <c r="R1776" s="270"/>
      <c r="S1776" s="270"/>
      <c r="T1776" s="271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T1776" s="272" t="s">
        <v>221</v>
      </c>
      <c r="AU1776" s="272" t="s">
        <v>88</v>
      </c>
      <c r="AV1776" s="16" t="s">
        <v>93</v>
      </c>
      <c r="AW1776" s="16" t="s">
        <v>39</v>
      </c>
      <c r="AX1776" s="16" t="s">
        <v>78</v>
      </c>
      <c r="AY1776" s="272" t="s">
        <v>210</v>
      </c>
    </row>
    <row r="1777" s="15" customFormat="1">
      <c r="A1777" s="15"/>
      <c r="B1777" s="251"/>
      <c r="C1777" s="252"/>
      <c r="D1777" s="231" t="s">
        <v>221</v>
      </c>
      <c r="E1777" s="253" t="s">
        <v>32</v>
      </c>
      <c r="F1777" s="254" t="s">
        <v>224</v>
      </c>
      <c r="G1777" s="252"/>
      <c r="H1777" s="255">
        <v>224.76999999999998</v>
      </c>
      <c r="I1777" s="256"/>
      <c r="J1777" s="252"/>
      <c r="K1777" s="252"/>
      <c r="L1777" s="257"/>
      <c r="M1777" s="258"/>
      <c r="N1777" s="259"/>
      <c r="O1777" s="259"/>
      <c r="P1777" s="259"/>
      <c r="Q1777" s="259"/>
      <c r="R1777" s="259"/>
      <c r="S1777" s="259"/>
      <c r="T1777" s="260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1" t="s">
        <v>221</v>
      </c>
      <c r="AU1777" s="261" t="s">
        <v>88</v>
      </c>
      <c r="AV1777" s="15" t="s">
        <v>96</v>
      </c>
      <c r="AW1777" s="15" t="s">
        <v>39</v>
      </c>
      <c r="AX1777" s="15" t="s">
        <v>86</v>
      </c>
      <c r="AY1777" s="261" t="s">
        <v>210</v>
      </c>
    </row>
    <row r="1778" s="2" customFormat="1" ht="16.5" customHeight="1">
      <c r="A1778" s="42"/>
      <c r="B1778" s="43"/>
      <c r="C1778" s="273" t="s">
        <v>1863</v>
      </c>
      <c r="D1778" s="273" t="s">
        <v>325</v>
      </c>
      <c r="E1778" s="274" t="s">
        <v>1864</v>
      </c>
      <c r="F1778" s="275" t="s">
        <v>1865</v>
      </c>
      <c r="G1778" s="276" t="s">
        <v>112</v>
      </c>
      <c r="H1778" s="277">
        <v>67.462999999999994</v>
      </c>
      <c r="I1778" s="278"/>
      <c r="J1778" s="279">
        <f>ROUND(I1778*H1778,2)</f>
        <v>0</v>
      </c>
      <c r="K1778" s="275" t="s">
        <v>1839</v>
      </c>
      <c r="L1778" s="280"/>
      <c r="M1778" s="281" t="s">
        <v>32</v>
      </c>
      <c r="N1778" s="282" t="s">
        <v>49</v>
      </c>
      <c r="O1778" s="88"/>
      <c r="P1778" s="220">
        <f>O1778*H1778</f>
        <v>0</v>
      </c>
      <c r="Q1778" s="220">
        <v>0.0060800000000000003</v>
      </c>
      <c r="R1778" s="220">
        <f>Q1778*H1778</f>
        <v>0.41017503999999999</v>
      </c>
      <c r="S1778" s="220">
        <v>0</v>
      </c>
      <c r="T1778" s="221">
        <f>S1778*H1778</f>
        <v>0</v>
      </c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R1778" s="222" t="s">
        <v>544</v>
      </c>
      <c r="AT1778" s="222" t="s">
        <v>325</v>
      </c>
      <c r="AU1778" s="222" t="s">
        <v>88</v>
      </c>
      <c r="AY1778" s="20" t="s">
        <v>210</v>
      </c>
      <c r="BE1778" s="223">
        <f>IF(N1778="základní",J1778,0)</f>
        <v>0</v>
      </c>
      <c r="BF1778" s="223">
        <f>IF(N1778="snížená",J1778,0)</f>
        <v>0</v>
      </c>
      <c r="BG1778" s="223">
        <f>IF(N1778="zákl. přenesená",J1778,0)</f>
        <v>0</v>
      </c>
      <c r="BH1778" s="223">
        <f>IF(N1778="sníž. přenesená",J1778,0)</f>
        <v>0</v>
      </c>
      <c r="BI1778" s="223">
        <f>IF(N1778="nulová",J1778,0)</f>
        <v>0</v>
      </c>
      <c r="BJ1778" s="20" t="s">
        <v>86</v>
      </c>
      <c r="BK1778" s="223">
        <f>ROUND(I1778*H1778,2)</f>
        <v>0</v>
      </c>
      <c r="BL1778" s="20" t="s">
        <v>404</v>
      </c>
      <c r="BM1778" s="222" t="s">
        <v>1866</v>
      </c>
    </row>
    <row r="1779" s="14" customFormat="1">
      <c r="A1779" s="14"/>
      <c r="B1779" s="240"/>
      <c r="C1779" s="241"/>
      <c r="D1779" s="231" t="s">
        <v>221</v>
      </c>
      <c r="E1779" s="242" t="s">
        <v>32</v>
      </c>
      <c r="F1779" s="243" t="s">
        <v>1867</v>
      </c>
      <c r="G1779" s="241"/>
      <c r="H1779" s="244">
        <v>67.462999999999994</v>
      </c>
      <c r="I1779" s="245"/>
      <c r="J1779" s="241"/>
      <c r="K1779" s="241"/>
      <c r="L1779" s="246"/>
      <c r="M1779" s="247"/>
      <c r="N1779" s="248"/>
      <c r="O1779" s="248"/>
      <c r="P1779" s="248"/>
      <c r="Q1779" s="248"/>
      <c r="R1779" s="248"/>
      <c r="S1779" s="248"/>
      <c r="T1779" s="249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0" t="s">
        <v>221</v>
      </c>
      <c r="AU1779" s="250" t="s">
        <v>88</v>
      </c>
      <c r="AV1779" s="14" t="s">
        <v>88</v>
      </c>
      <c r="AW1779" s="14" t="s">
        <v>39</v>
      </c>
      <c r="AX1779" s="14" t="s">
        <v>78</v>
      </c>
      <c r="AY1779" s="250" t="s">
        <v>210</v>
      </c>
    </row>
    <row r="1780" s="15" customFormat="1">
      <c r="A1780" s="15"/>
      <c r="B1780" s="251"/>
      <c r="C1780" s="252"/>
      <c r="D1780" s="231" t="s">
        <v>221</v>
      </c>
      <c r="E1780" s="253" t="s">
        <v>32</v>
      </c>
      <c r="F1780" s="254" t="s">
        <v>224</v>
      </c>
      <c r="G1780" s="252"/>
      <c r="H1780" s="255">
        <v>67.462999999999994</v>
      </c>
      <c r="I1780" s="256"/>
      <c r="J1780" s="252"/>
      <c r="K1780" s="252"/>
      <c r="L1780" s="257"/>
      <c r="M1780" s="258"/>
      <c r="N1780" s="259"/>
      <c r="O1780" s="259"/>
      <c r="P1780" s="259"/>
      <c r="Q1780" s="259"/>
      <c r="R1780" s="259"/>
      <c r="S1780" s="259"/>
      <c r="T1780" s="260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1" t="s">
        <v>221</v>
      </c>
      <c r="AU1780" s="261" t="s">
        <v>88</v>
      </c>
      <c r="AV1780" s="15" t="s">
        <v>96</v>
      </c>
      <c r="AW1780" s="15" t="s">
        <v>39</v>
      </c>
      <c r="AX1780" s="15" t="s">
        <v>86</v>
      </c>
      <c r="AY1780" s="261" t="s">
        <v>210</v>
      </c>
    </row>
    <row r="1781" s="2" customFormat="1" ht="16.5" customHeight="1">
      <c r="A1781" s="42"/>
      <c r="B1781" s="43"/>
      <c r="C1781" s="273" t="s">
        <v>1868</v>
      </c>
      <c r="D1781" s="273" t="s">
        <v>325</v>
      </c>
      <c r="E1781" s="274" t="s">
        <v>1869</v>
      </c>
      <c r="F1781" s="275" t="s">
        <v>1870</v>
      </c>
      <c r="G1781" s="276" t="s">
        <v>112</v>
      </c>
      <c r="H1781" s="277">
        <v>161.803</v>
      </c>
      <c r="I1781" s="278"/>
      <c r="J1781" s="279">
        <f>ROUND(I1781*H1781,2)</f>
        <v>0</v>
      </c>
      <c r="K1781" s="275" t="s">
        <v>1839</v>
      </c>
      <c r="L1781" s="280"/>
      <c r="M1781" s="281" t="s">
        <v>32</v>
      </c>
      <c r="N1781" s="282" t="s">
        <v>49</v>
      </c>
      <c r="O1781" s="88"/>
      <c r="P1781" s="220">
        <f>O1781*H1781</f>
        <v>0</v>
      </c>
      <c r="Q1781" s="220">
        <v>0.0044999999999999997</v>
      </c>
      <c r="R1781" s="220">
        <f>Q1781*H1781</f>
        <v>0.72811349999999997</v>
      </c>
      <c r="S1781" s="220">
        <v>0</v>
      </c>
      <c r="T1781" s="221">
        <f>S1781*H1781</f>
        <v>0</v>
      </c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R1781" s="222" t="s">
        <v>544</v>
      </c>
      <c r="AT1781" s="222" t="s">
        <v>325</v>
      </c>
      <c r="AU1781" s="222" t="s">
        <v>88</v>
      </c>
      <c r="AY1781" s="20" t="s">
        <v>210</v>
      </c>
      <c r="BE1781" s="223">
        <f>IF(N1781="základní",J1781,0)</f>
        <v>0</v>
      </c>
      <c r="BF1781" s="223">
        <f>IF(N1781="snížená",J1781,0)</f>
        <v>0</v>
      </c>
      <c r="BG1781" s="223">
        <f>IF(N1781="zákl. přenesená",J1781,0)</f>
        <v>0</v>
      </c>
      <c r="BH1781" s="223">
        <f>IF(N1781="sníž. přenesená",J1781,0)</f>
        <v>0</v>
      </c>
      <c r="BI1781" s="223">
        <f>IF(N1781="nulová",J1781,0)</f>
        <v>0</v>
      </c>
      <c r="BJ1781" s="20" t="s">
        <v>86</v>
      </c>
      <c r="BK1781" s="223">
        <f>ROUND(I1781*H1781,2)</f>
        <v>0</v>
      </c>
      <c r="BL1781" s="20" t="s">
        <v>404</v>
      </c>
      <c r="BM1781" s="222" t="s">
        <v>1871</v>
      </c>
    </row>
    <row r="1782" s="14" customFormat="1">
      <c r="A1782" s="14"/>
      <c r="B1782" s="240"/>
      <c r="C1782" s="241"/>
      <c r="D1782" s="231" t="s">
        <v>221</v>
      </c>
      <c r="E1782" s="242" t="s">
        <v>32</v>
      </c>
      <c r="F1782" s="243" t="s">
        <v>1872</v>
      </c>
      <c r="G1782" s="241"/>
      <c r="H1782" s="244">
        <v>161.803</v>
      </c>
      <c r="I1782" s="245"/>
      <c r="J1782" s="241"/>
      <c r="K1782" s="241"/>
      <c r="L1782" s="246"/>
      <c r="M1782" s="247"/>
      <c r="N1782" s="248"/>
      <c r="O1782" s="248"/>
      <c r="P1782" s="248"/>
      <c r="Q1782" s="248"/>
      <c r="R1782" s="248"/>
      <c r="S1782" s="248"/>
      <c r="T1782" s="249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0" t="s">
        <v>221</v>
      </c>
      <c r="AU1782" s="250" t="s">
        <v>88</v>
      </c>
      <c r="AV1782" s="14" t="s">
        <v>88</v>
      </c>
      <c r="AW1782" s="14" t="s">
        <v>39</v>
      </c>
      <c r="AX1782" s="14" t="s">
        <v>78</v>
      </c>
      <c r="AY1782" s="250" t="s">
        <v>210</v>
      </c>
    </row>
    <row r="1783" s="15" customFormat="1">
      <c r="A1783" s="15"/>
      <c r="B1783" s="251"/>
      <c r="C1783" s="252"/>
      <c r="D1783" s="231" t="s">
        <v>221</v>
      </c>
      <c r="E1783" s="253" t="s">
        <v>32</v>
      </c>
      <c r="F1783" s="254" t="s">
        <v>224</v>
      </c>
      <c r="G1783" s="252"/>
      <c r="H1783" s="255">
        <v>161.803</v>
      </c>
      <c r="I1783" s="256"/>
      <c r="J1783" s="252"/>
      <c r="K1783" s="252"/>
      <c r="L1783" s="257"/>
      <c r="M1783" s="258"/>
      <c r="N1783" s="259"/>
      <c r="O1783" s="259"/>
      <c r="P1783" s="259"/>
      <c r="Q1783" s="259"/>
      <c r="R1783" s="259"/>
      <c r="S1783" s="259"/>
      <c r="T1783" s="260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1" t="s">
        <v>221</v>
      </c>
      <c r="AU1783" s="261" t="s">
        <v>88</v>
      </c>
      <c r="AV1783" s="15" t="s">
        <v>96</v>
      </c>
      <c r="AW1783" s="15" t="s">
        <v>39</v>
      </c>
      <c r="AX1783" s="15" t="s">
        <v>86</v>
      </c>
      <c r="AY1783" s="261" t="s">
        <v>210</v>
      </c>
    </row>
    <row r="1784" s="2" customFormat="1" ht="24.15" customHeight="1">
      <c r="A1784" s="42"/>
      <c r="B1784" s="43"/>
      <c r="C1784" s="211" t="s">
        <v>1873</v>
      </c>
      <c r="D1784" s="211" t="s">
        <v>213</v>
      </c>
      <c r="E1784" s="212" t="s">
        <v>1874</v>
      </c>
      <c r="F1784" s="213" t="s">
        <v>1875</v>
      </c>
      <c r="G1784" s="214" t="s">
        <v>112</v>
      </c>
      <c r="H1784" s="215">
        <v>8.5459999999999994</v>
      </c>
      <c r="I1784" s="216"/>
      <c r="J1784" s="217">
        <f>ROUND(I1784*H1784,2)</f>
        <v>0</v>
      </c>
      <c r="K1784" s="213" t="s">
        <v>1839</v>
      </c>
      <c r="L1784" s="48"/>
      <c r="M1784" s="218" t="s">
        <v>32</v>
      </c>
      <c r="N1784" s="219" t="s">
        <v>49</v>
      </c>
      <c r="O1784" s="88"/>
      <c r="P1784" s="220">
        <f>O1784*H1784</f>
        <v>0</v>
      </c>
      <c r="Q1784" s="220">
        <v>0.0060000000000000001</v>
      </c>
      <c r="R1784" s="220">
        <f>Q1784*H1784</f>
        <v>0.051275999999999995</v>
      </c>
      <c r="S1784" s="220">
        <v>0</v>
      </c>
      <c r="T1784" s="221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22" t="s">
        <v>404</v>
      </c>
      <c r="AT1784" s="222" t="s">
        <v>213</v>
      </c>
      <c r="AU1784" s="222" t="s">
        <v>88</v>
      </c>
      <c r="AY1784" s="20" t="s">
        <v>210</v>
      </c>
      <c r="BE1784" s="223">
        <f>IF(N1784="základní",J1784,0)</f>
        <v>0</v>
      </c>
      <c r="BF1784" s="223">
        <f>IF(N1784="snížená",J1784,0)</f>
        <v>0</v>
      </c>
      <c r="BG1784" s="223">
        <f>IF(N1784="zákl. přenesená",J1784,0)</f>
        <v>0</v>
      </c>
      <c r="BH1784" s="223">
        <f>IF(N1784="sníž. přenesená",J1784,0)</f>
        <v>0</v>
      </c>
      <c r="BI1784" s="223">
        <f>IF(N1784="nulová",J1784,0)</f>
        <v>0</v>
      </c>
      <c r="BJ1784" s="20" t="s">
        <v>86</v>
      </c>
      <c r="BK1784" s="223">
        <f>ROUND(I1784*H1784,2)</f>
        <v>0</v>
      </c>
      <c r="BL1784" s="20" t="s">
        <v>404</v>
      </c>
      <c r="BM1784" s="222" t="s">
        <v>1876</v>
      </c>
    </row>
    <row r="1785" s="13" customFormat="1">
      <c r="A1785" s="13"/>
      <c r="B1785" s="229"/>
      <c r="C1785" s="230"/>
      <c r="D1785" s="231" t="s">
        <v>221</v>
      </c>
      <c r="E1785" s="232" t="s">
        <v>32</v>
      </c>
      <c r="F1785" s="233" t="s">
        <v>382</v>
      </c>
      <c r="G1785" s="230"/>
      <c r="H1785" s="232" t="s">
        <v>32</v>
      </c>
      <c r="I1785" s="234"/>
      <c r="J1785" s="230"/>
      <c r="K1785" s="230"/>
      <c r="L1785" s="235"/>
      <c r="M1785" s="236"/>
      <c r="N1785" s="237"/>
      <c r="O1785" s="237"/>
      <c r="P1785" s="237"/>
      <c r="Q1785" s="237"/>
      <c r="R1785" s="237"/>
      <c r="S1785" s="237"/>
      <c r="T1785" s="238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9" t="s">
        <v>221</v>
      </c>
      <c r="AU1785" s="239" t="s">
        <v>88</v>
      </c>
      <c r="AV1785" s="13" t="s">
        <v>86</v>
      </c>
      <c r="AW1785" s="13" t="s">
        <v>39</v>
      </c>
      <c r="AX1785" s="13" t="s">
        <v>78</v>
      </c>
      <c r="AY1785" s="239" t="s">
        <v>210</v>
      </c>
    </row>
    <row r="1786" s="14" customFormat="1">
      <c r="A1786" s="14"/>
      <c r="B1786" s="240"/>
      <c r="C1786" s="241"/>
      <c r="D1786" s="231" t="s">
        <v>221</v>
      </c>
      <c r="E1786" s="242" t="s">
        <v>32</v>
      </c>
      <c r="F1786" s="243" t="s">
        <v>1877</v>
      </c>
      <c r="G1786" s="241"/>
      <c r="H1786" s="244">
        <v>8.5459999999999994</v>
      </c>
      <c r="I1786" s="245"/>
      <c r="J1786" s="241"/>
      <c r="K1786" s="241"/>
      <c r="L1786" s="246"/>
      <c r="M1786" s="247"/>
      <c r="N1786" s="248"/>
      <c r="O1786" s="248"/>
      <c r="P1786" s="248"/>
      <c r="Q1786" s="248"/>
      <c r="R1786" s="248"/>
      <c r="S1786" s="248"/>
      <c r="T1786" s="249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0" t="s">
        <v>221</v>
      </c>
      <c r="AU1786" s="250" t="s">
        <v>88</v>
      </c>
      <c r="AV1786" s="14" t="s">
        <v>88</v>
      </c>
      <c r="AW1786" s="14" t="s">
        <v>39</v>
      </c>
      <c r="AX1786" s="14" t="s">
        <v>78</v>
      </c>
      <c r="AY1786" s="250" t="s">
        <v>210</v>
      </c>
    </row>
    <row r="1787" s="15" customFormat="1">
      <c r="A1787" s="15"/>
      <c r="B1787" s="251"/>
      <c r="C1787" s="252"/>
      <c r="D1787" s="231" t="s">
        <v>221</v>
      </c>
      <c r="E1787" s="253" t="s">
        <v>32</v>
      </c>
      <c r="F1787" s="254" t="s">
        <v>224</v>
      </c>
      <c r="G1787" s="252"/>
      <c r="H1787" s="255">
        <v>8.5459999999999994</v>
      </c>
      <c r="I1787" s="256"/>
      <c r="J1787" s="252"/>
      <c r="K1787" s="252"/>
      <c r="L1787" s="257"/>
      <c r="M1787" s="258"/>
      <c r="N1787" s="259"/>
      <c r="O1787" s="259"/>
      <c r="P1787" s="259"/>
      <c r="Q1787" s="259"/>
      <c r="R1787" s="259"/>
      <c r="S1787" s="259"/>
      <c r="T1787" s="260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1" t="s">
        <v>221</v>
      </c>
      <c r="AU1787" s="261" t="s">
        <v>88</v>
      </c>
      <c r="AV1787" s="15" t="s">
        <v>96</v>
      </c>
      <c r="AW1787" s="15" t="s">
        <v>39</v>
      </c>
      <c r="AX1787" s="15" t="s">
        <v>86</v>
      </c>
      <c r="AY1787" s="261" t="s">
        <v>210</v>
      </c>
    </row>
    <row r="1788" s="2" customFormat="1" ht="16.5" customHeight="1">
      <c r="A1788" s="42"/>
      <c r="B1788" s="43"/>
      <c r="C1788" s="273" t="s">
        <v>1878</v>
      </c>
      <c r="D1788" s="273" t="s">
        <v>325</v>
      </c>
      <c r="E1788" s="274" t="s">
        <v>1879</v>
      </c>
      <c r="F1788" s="275" t="s">
        <v>1880</v>
      </c>
      <c r="G1788" s="276" t="s">
        <v>112</v>
      </c>
      <c r="H1788" s="277">
        <v>8.9730000000000008</v>
      </c>
      <c r="I1788" s="278"/>
      <c r="J1788" s="279">
        <f>ROUND(I1788*H1788,2)</f>
        <v>0</v>
      </c>
      <c r="K1788" s="275" t="s">
        <v>1839</v>
      </c>
      <c r="L1788" s="280"/>
      <c r="M1788" s="281" t="s">
        <v>32</v>
      </c>
      <c r="N1788" s="282" t="s">
        <v>49</v>
      </c>
      <c r="O1788" s="88"/>
      <c r="P1788" s="220">
        <f>O1788*H1788</f>
        <v>0</v>
      </c>
      <c r="Q1788" s="220">
        <v>0.0028</v>
      </c>
      <c r="R1788" s="220">
        <f>Q1788*H1788</f>
        <v>0.025124400000000002</v>
      </c>
      <c r="S1788" s="220">
        <v>0</v>
      </c>
      <c r="T1788" s="221">
        <f>S1788*H1788</f>
        <v>0</v>
      </c>
      <c r="U1788" s="42"/>
      <c r="V1788" s="42"/>
      <c r="W1788" s="42"/>
      <c r="X1788" s="42"/>
      <c r="Y1788" s="42"/>
      <c r="Z1788" s="42"/>
      <c r="AA1788" s="42"/>
      <c r="AB1788" s="42"/>
      <c r="AC1788" s="42"/>
      <c r="AD1788" s="42"/>
      <c r="AE1788" s="42"/>
      <c r="AR1788" s="222" t="s">
        <v>544</v>
      </c>
      <c r="AT1788" s="222" t="s">
        <v>325</v>
      </c>
      <c r="AU1788" s="222" t="s">
        <v>88</v>
      </c>
      <c r="AY1788" s="20" t="s">
        <v>210</v>
      </c>
      <c r="BE1788" s="223">
        <f>IF(N1788="základní",J1788,0)</f>
        <v>0</v>
      </c>
      <c r="BF1788" s="223">
        <f>IF(N1788="snížená",J1788,0)</f>
        <v>0</v>
      </c>
      <c r="BG1788" s="223">
        <f>IF(N1788="zákl. přenesená",J1788,0)</f>
        <v>0</v>
      </c>
      <c r="BH1788" s="223">
        <f>IF(N1788="sníž. přenesená",J1788,0)</f>
        <v>0</v>
      </c>
      <c r="BI1788" s="223">
        <f>IF(N1788="nulová",J1788,0)</f>
        <v>0</v>
      </c>
      <c r="BJ1788" s="20" t="s">
        <v>86</v>
      </c>
      <c r="BK1788" s="223">
        <f>ROUND(I1788*H1788,2)</f>
        <v>0</v>
      </c>
      <c r="BL1788" s="20" t="s">
        <v>404</v>
      </c>
      <c r="BM1788" s="222" t="s">
        <v>1881</v>
      </c>
    </row>
    <row r="1789" s="14" customFormat="1">
      <c r="A1789" s="14"/>
      <c r="B1789" s="240"/>
      <c r="C1789" s="241"/>
      <c r="D1789" s="231" t="s">
        <v>221</v>
      </c>
      <c r="E1789" s="242" t="s">
        <v>32</v>
      </c>
      <c r="F1789" s="243" t="s">
        <v>1882</v>
      </c>
      <c r="G1789" s="241"/>
      <c r="H1789" s="244">
        <v>8.9730000000000008</v>
      </c>
      <c r="I1789" s="245"/>
      <c r="J1789" s="241"/>
      <c r="K1789" s="241"/>
      <c r="L1789" s="246"/>
      <c r="M1789" s="247"/>
      <c r="N1789" s="248"/>
      <c r="O1789" s="248"/>
      <c r="P1789" s="248"/>
      <c r="Q1789" s="248"/>
      <c r="R1789" s="248"/>
      <c r="S1789" s="248"/>
      <c r="T1789" s="249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0" t="s">
        <v>221</v>
      </c>
      <c r="AU1789" s="250" t="s">
        <v>88</v>
      </c>
      <c r="AV1789" s="14" t="s">
        <v>88</v>
      </c>
      <c r="AW1789" s="14" t="s">
        <v>39</v>
      </c>
      <c r="AX1789" s="14" t="s">
        <v>86</v>
      </c>
      <c r="AY1789" s="250" t="s">
        <v>210</v>
      </c>
    </row>
    <row r="1790" s="2" customFormat="1" ht="24.15" customHeight="1">
      <c r="A1790" s="42"/>
      <c r="B1790" s="43"/>
      <c r="C1790" s="211" t="s">
        <v>1883</v>
      </c>
      <c r="D1790" s="211" t="s">
        <v>213</v>
      </c>
      <c r="E1790" s="212" t="s">
        <v>1884</v>
      </c>
      <c r="F1790" s="213" t="s">
        <v>1885</v>
      </c>
      <c r="G1790" s="214" t="s">
        <v>112</v>
      </c>
      <c r="H1790" s="215">
        <v>509.68000000000001</v>
      </c>
      <c r="I1790" s="216"/>
      <c r="J1790" s="217">
        <f>ROUND(I1790*H1790,2)</f>
        <v>0</v>
      </c>
      <c r="K1790" s="213" t="s">
        <v>1839</v>
      </c>
      <c r="L1790" s="48"/>
      <c r="M1790" s="218" t="s">
        <v>32</v>
      </c>
      <c r="N1790" s="219" t="s">
        <v>49</v>
      </c>
      <c r="O1790" s="88"/>
      <c r="P1790" s="220">
        <f>O1790*H1790</f>
        <v>0</v>
      </c>
      <c r="Q1790" s="220">
        <v>0</v>
      </c>
      <c r="R1790" s="220">
        <f>Q1790*H1790</f>
        <v>0</v>
      </c>
      <c r="S1790" s="220">
        <v>0</v>
      </c>
      <c r="T1790" s="221">
        <f>S1790*H1790</f>
        <v>0</v>
      </c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R1790" s="222" t="s">
        <v>404</v>
      </c>
      <c r="AT1790" s="222" t="s">
        <v>213</v>
      </c>
      <c r="AU1790" s="222" t="s">
        <v>88</v>
      </c>
      <c r="AY1790" s="20" t="s">
        <v>210</v>
      </c>
      <c r="BE1790" s="223">
        <f>IF(N1790="základní",J1790,0)</f>
        <v>0</v>
      </c>
      <c r="BF1790" s="223">
        <f>IF(N1790="snížená",J1790,0)</f>
        <v>0</v>
      </c>
      <c r="BG1790" s="223">
        <f>IF(N1790="zákl. přenesená",J1790,0)</f>
        <v>0</v>
      </c>
      <c r="BH1790" s="223">
        <f>IF(N1790="sníž. přenesená",J1790,0)</f>
        <v>0</v>
      </c>
      <c r="BI1790" s="223">
        <f>IF(N1790="nulová",J1790,0)</f>
        <v>0</v>
      </c>
      <c r="BJ1790" s="20" t="s">
        <v>86</v>
      </c>
      <c r="BK1790" s="223">
        <f>ROUND(I1790*H1790,2)</f>
        <v>0</v>
      </c>
      <c r="BL1790" s="20" t="s">
        <v>404</v>
      </c>
      <c r="BM1790" s="222" t="s">
        <v>1886</v>
      </c>
    </row>
    <row r="1791" s="14" customFormat="1">
      <c r="A1791" s="14"/>
      <c r="B1791" s="240"/>
      <c r="C1791" s="241"/>
      <c r="D1791" s="231" t="s">
        <v>221</v>
      </c>
      <c r="E1791" s="242" t="s">
        <v>32</v>
      </c>
      <c r="F1791" s="243" t="s">
        <v>1887</v>
      </c>
      <c r="G1791" s="241"/>
      <c r="H1791" s="244">
        <v>509.68000000000001</v>
      </c>
      <c r="I1791" s="245"/>
      <c r="J1791" s="241"/>
      <c r="K1791" s="241"/>
      <c r="L1791" s="246"/>
      <c r="M1791" s="247"/>
      <c r="N1791" s="248"/>
      <c r="O1791" s="248"/>
      <c r="P1791" s="248"/>
      <c r="Q1791" s="248"/>
      <c r="R1791" s="248"/>
      <c r="S1791" s="248"/>
      <c r="T1791" s="249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0" t="s">
        <v>221</v>
      </c>
      <c r="AU1791" s="250" t="s">
        <v>88</v>
      </c>
      <c r="AV1791" s="14" t="s">
        <v>88</v>
      </c>
      <c r="AW1791" s="14" t="s">
        <v>39</v>
      </c>
      <c r="AX1791" s="14" t="s">
        <v>78</v>
      </c>
      <c r="AY1791" s="250" t="s">
        <v>210</v>
      </c>
    </row>
    <row r="1792" s="15" customFormat="1">
      <c r="A1792" s="15"/>
      <c r="B1792" s="251"/>
      <c r="C1792" s="252"/>
      <c r="D1792" s="231" t="s">
        <v>221</v>
      </c>
      <c r="E1792" s="253" t="s">
        <v>32</v>
      </c>
      <c r="F1792" s="254" t="s">
        <v>224</v>
      </c>
      <c r="G1792" s="252"/>
      <c r="H1792" s="255">
        <v>509.68000000000001</v>
      </c>
      <c r="I1792" s="256"/>
      <c r="J1792" s="252"/>
      <c r="K1792" s="252"/>
      <c r="L1792" s="257"/>
      <c r="M1792" s="258"/>
      <c r="N1792" s="259"/>
      <c r="O1792" s="259"/>
      <c r="P1792" s="259"/>
      <c r="Q1792" s="259"/>
      <c r="R1792" s="259"/>
      <c r="S1792" s="259"/>
      <c r="T1792" s="260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1" t="s">
        <v>221</v>
      </c>
      <c r="AU1792" s="261" t="s">
        <v>88</v>
      </c>
      <c r="AV1792" s="15" t="s">
        <v>96</v>
      </c>
      <c r="AW1792" s="15" t="s">
        <v>39</v>
      </c>
      <c r="AX1792" s="15" t="s">
        <v>86</v>
      </c>
      <c r="AY1792" s="261" t="s">
        <v>210</v>
      </c>
    </row>
    <row r="1793" s="2" customFormat="1" ht="21.75" customHeight="1">
      <c r="A1793" s="42"/>
      <c r="B1793" s="43"/>
      <c r="C1793" s="273" t="s">
        <v>1888</v>
      </c>
      <c r="D1793" s="273" t="s">
        <v>325</v>
      </c>
      <c r="E1793" s="274" t="s">
        <v>1889</v>
      </c>
      <c r="F1793" s="275" t="s">
        <v>1890</v>
      </c>
      <c r="G1793" s="276" t="s">
        <v>112</v>
      </c>
      <c r="H1793" s="277">
        <v>535.16399999999999</v>
      </c>
      <c r="I1793" s="278"/>
      <c r="J1793" s="279">
        <f>ROUND(I1793*H1793,2)</f>
        <v>0</v>
      </c>
      <c r="K1793" s="275" t="s">
        <v>1839</v>
      </c>
      <c r="L1793" s="280"/>
      <c r="M1793" s="281" t="s">
        <v>32</v>
      </c>
      <c r="N1793" s="282" t="s">
        <v>49</v>
      </c>
      <c r="O1793" s="88"/>
      <c r="P1793" s="220">
        <f>O1793*H1793</f>
        <v>0</v>
      </c>
      <c r="Q1793" s="220">
        <v>0.0023999999999999998</v>
      </c>
      <c r="R1793" s="220">
        <f>Q1793*H1793</f>
        <v>1.2843935999999998</v>
      </c>
      <c r="S1793" s="220">
        <v>0</v>
      </c>
      <c r="T1793" s="221">
        <f>S1793*H1793</f>
        <v>0</v>
      </c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R1793" s="222" t="s">
        <v>544</v>
      </c>
      <c r="AT1793" s="222" t="s">
        <v>325</v>
      </c>
      <c r="AU1793" s="222" t="s">
        <v>88</v>
      </c>
      <c r="AY1793" s="20" t="s">
        <v>210</v>
      </c>
      <c r="BE1793" s="223">
        <f>IF(N1793="základní",J1793,0)</f>
        <v>0</v>
      </c>
      <c r="BF1793" s="223">
        <f>IF(N1793="snížená",J1793,0)</f>
        <v>0</v>
      </c>
      <c r="BG1793" s="223">
        <f>IF(N1793="zákl. přenesená",J1793,0)</f>
        <v>0</v>
      </c>
      <c r="BH1793" s="223">
        <f>IF(N1793="sníž. přenesená",J1793,0)</f>
        <v>0</v>
      </c>
      <c r="BI1793" s="223">
        <f>IF(N1793="nulová",J1793,0)</f>
        <v>0</v>
      </c>
      <c r="BJ1793" s="20" t="s">
        <v>86</v>
      </c>
      <c r="BK1793" s="223">
        <f>ROUND(I1793*H1793,2)</f>
        <v>0</v>
      </c>
      <c r="BL1793" s="20" t="s">
        <v>404</v>
      </c>
      <c r="BM1793" s="222" t="s">
        <v>1891</v>
      </c>
    </row>
    <row r="1794" s="14" customFormat="1">
      <c r="A1794" s="14"/>
      <c r="B1794" s="240"/>
      <c r="C1794" s="241"/>
      <c r="D1794" s="231" t="s">
        <v>221</v>
      </c>
      <c r="E1794" s="242" t="s">
        <v>32</v>
      </c>
      <c r="F1794" s="243" t="s">
        <v>1892</v>
      </c>
      <c r="G1794" s="241"/>
      <c r="H1794" s="244">
        <v>535.16399999999999</v>
      </c>
      <c r="I1794" s="245"/>
      <c r="J1794" s="241"/>
      <c r="K1794" s="241"/>
      <c r="L1794" s="246"/>
      <c r="M1794" s="247"/>
      <c r="N1794" s="248"/>
      <c r="O1794" s="248"/>
      <c r="P1794" s="248"/>
      <c r="Q1794" s="248"/>
      <c r="R1794" s="248"/>
      <c r="S1794" s="248"/>
      <c r="T1794" s="249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0" t="s">
        <v>221</v>
      </c>
      <c r="AU1794" s="250" t="s">
        <v>88</v>
      </c>
      <c r="AV1794" s="14" t="s">
        <v>88</v>
      </c>
      <c r="AW1794" s="14" t="s">
        <v>39</v>
      </c>
      <c r="AX1794" s="14" t="s">
        <v>86</v>
      </c>
      <c r="AY1794" s="250" t="s">
        <v>210</v>
      </c>
    </row>
    <row r="1795" s="2" customFormat="1" ht="24.15" customHeight="1">
      <c r="A1795" s="42"/>
      <c r="B1795" s="43"/>
      <c r="C1795" s="211" t="s">
        <v>1893</v>
      </c>
      <c r="D1795" s="211" t="s">
        <v>213</v>
      </c>
      <c r="E1795" s="212" t="s">
        <v>1894</v>
      </c>
      <c r="F1795" s="213" t="s">
        <v>1895</v>
      </c>
      <c r="G1795" s="214" t="s">
        <v>112</v>
      </c>
      <c r="H1795" s="215">
        <v>92.875</v>
      </c>
      <c r="I1795" s="216"/>
      <c r="J1795" s="217">
        <f>ROUND(I1795*H1795,2)</f>
        <v>0</v>
      </c>
      <c r="K1795" s="213" t="s">
        <v>1839</v>
      </c>
      <c r="L1795" s="48"/>
      <c r="M1795" s="218" t="s">
        <v>32</v>
      </c>
      <c r="N1795" s="219" t="s">
        <v>49</v>
      </c>
      <c r="O1795" s="88"/>
      <c r="P1795" s="220">
        <f>O1795*H1795</f>
        <v>0</v>
      </c>
      <c r="Q1795" s="220">
        <v>0</v>
      </c>
      <c r="R1795" s="220">
        <f>Q1795*H1795</f>
        <v>0</v>
      </c>
      <c r="S1795" s="220">
        <v>0</v>
      </c>
      <c r="T1795" s="221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22" t="s">
        <v>404</v>
      </c>
      <c r="AT1795" s="222" t="s">
        <v>213</v>
      </c>
      <c r="AU1795" s="222" t="s">
        <v>88</v>
      </c>
      <c r="AY1795" s="20" t="s">
        <v>210</v>
      </c>
      <c r="BE1795" s="223">
        <f>IF(N1795="základní",J1795,0)</f>
        <v>0</v>
      </c>
      <c r="BF1795" s="223">
        <f>IF(N1795="snížená",J1795,0)</f>
        <v>0</v>
      </c>
      <c r="BG1795" s="223">
        <f>IF(N1795="zákl. přenesená",J1795,0)</f>
        <v>0</v>
      </c>
      <c r="BH1795" s="223">
        <f>IF(N1795="sníž. přenesená",J1795,0)</f>
        <v>0</v>
      </c>
      <c r="BI1795" s="223">
        <f>IF(N1795="nulová",J1795,0)</f>
        <v>0</v>
      </c>
      <c r="BJ1795" s="20" t="s">
        <v>86</v>
      </c>
      <c r="BK1795" s="223">
        <f>ROUND(I1795*H1795,2)</f>
        <v>0</v>
      </c>
      <c r="BL1795" s="20" t="s">
        <v>404</v>
      </c>
      <c r="BM1795" s="222" t="s">
        <v>1896</v>
      </c>
    </row>
    <row r="1796" s="13" customFormat="1">
      <c r="A1796" s="13"/>
      <c r="B1796" s="229"/>
      <c r="C1796" s="230"/>
      <c r="D1796" s="231" t="s">
        <v>221</v>
      </c>
      <c r="E1796" s="232" t="s">
        <v>32</v>
      </c>
      <c r="F1796" s="233" t="s">
        <v>380</v>
      </c>
      <c r="G1796" s="230"/>
      <c r="H1796" s="232" t="s">
        <v>32</v>
      </c>
      <c r="I1796" s="234"/>
      <c r="J1796" s="230"/>
      <c r="K1796" s="230"/>
      <c r="L1796" s="235"/>
      <c r="M1796" s="236"/>
      <c r="N1796" s="237"/>
      <c r="O1796" s="237"/>
      <c r="P1796" s="237"/>
      <c r="Q1796" s="237"/>
      <c r="R1796" s="237"/>
      <c r="S1796" s="237"/>
      <c r="T1796" s="238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9" t="s">
        <v>221</v>
      </c>
      <c r="AU1796" s="239" t="s">
        <v>88</v>
      </c>
      <c r="AV1796" s="13" t="s">
        <v>86</v>
      </c>
      <c r="AW1796" s="13" t="s">
        <v>39</v>
      </c>
      <c r="AX1796" s="13" t="s">
        <v>78</v>
      </c>
      <c r="AY1796" s="239" t="s">
        <v>210</v>
      </c>
    </row>
    <row r="1797" s="13" customFormat="1">
      <c r="A1797" s="13"/>
      <c r="B1797" s="229"/>
      <c r="C1797" s="230"/>
      <c r="D1797" s="231" t="s">
        <v>221</v>
      </c>
      <c r="E1797" s="232" t="s">
        <v>32</v>
      </c>
      <c r="F1797" s="233" t="s">
        <v>1897</v>
      </c>
      <c r="G1797" s="230"/>
      <c r="H1797" s="232" t="s">
        <v>32</v>
      </c>
      <c r="I1797" s="234"/>
      <c r="J1797" s="230"/>
      <c r="K1797" s="230"/>
      <c r="L1797" s="235"/>
      <c r="M1797" s="236"/>
      <c r="N1797" s="237"/>
      <c r="O1797" s="237"/>
      <c r="P1797" s="237"/>
      <c r="Q1797" s="237"/>
      <c r="R1797" s="237"/>
      <c r="S1797" s="237"/>
      <c r="T1797" s="238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9" t="s">
        <v>221</v>
      </c>
      <c r="AU1797" s="239" t="s">
        <v>88</v>
      </c>
      <c r="AV1797" s="13" t="s">
        <v>86</v>
      </c>
      <c r="AW1797" s="13" t="s">
        <v>39</v>
      </c>
      <c r="AX1797" s="13" t="s">
        <v>78</v>
      </c>
      <c r="AY1797" s="239" t="s">
        <v>210</v>
      </c>
    </row>
    <row r="1798" s="14" customFormat="1">
      <c r="A1798" s="14"/>
      <c r="B1798" s="240"/>
      <c r="C1798" s="241"/>
      <c r="D1798" s="231" t="s">
        <v>221</v>
      </c>
      <c r="E1798" s="242" t="s">
        <v>32</v>
      </c>
      <c r="F1798" s="243" t="s">
        <v>1898</v>
      </c>
      <c r="G1798" s="241"/>
      <c r="H1798" s="244">
        <v>26.734999999999999</v>
      </c>
      <c r="I1798" s="245"/>
      <c r="J1798" s="241"/>
      <c r="K1798" s="241"/>
      <c r="L1798" s="246"/>
      <c r="M1798" s="247"/>
      <c r="N1798" s="248"/>
      <c r="O1798" s="248"/>
      <c r="P1798" s="248"/>
      <c r="Q1798" s="248"/>
      <c r="R1798" s="248"/>
      <c r="S1798" s="248"/>
      <c r="T1798" s="249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0" t="s">
        <v>221</v>
      </c>
      <c r="AU1798" s="250" t="s">
        <v>88</v>
      </c>
      <c r="AV1798" s="14" t="s">
        <v>88</v>
      </c>
      <c r="AW1798" s="14" t="s">
        <v>39</v>
      </c>
      <c r="AX1798" s="14" t="s">
        <v>78</v>
      </c>
      <c r="AY1798" s="250" t="s">
        <v>210</v>
      </c>
    </row>
    <row r="1799" s="13" customFormat="1">
      <c r="A1799" s="13"/>
      <c r="B1799" s="229"/>
      <c r="C1799" s="230"/>
      <c r="D1799" s="231" t="s">
        <v>221</v>
      </c>
      <c r="E1799" s="232" t="s">
        <v>32</v>
      </c>
      <c r="F1799" s="233" t="s">
        <v>1899</v>
      </c>
      <c r="G1799" s="230"/>
      <c r="H1799" s="232" t="s">
        <v>32</v>
      </c>
      <c r="I1799" s="234"/>
      <c r="J1799" s="230"/>
      <c r="K1799" s="230"/>
      <c r="L1799" s="235"/>
      <c r="M1799" s="236"/>
      <c r="N1799" s="237"/>
      <c r="O1799" s="237"/>
      <c r="P1799" s="237"/>
      <c r="Q1799" s="237"/>
      <c r="R1799" s="237"/>
      <c r="S1799" s="237"/>
      <c r="T1799" s="238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9" t="s">
        <v>221</v>
      </c>
      <c r="AU1799" s="239" t="s">
        <v>88</v>
      </c>
      <c r="AV1799" s="13" t="s">
        <v>86</v>
      </c>
      <c r="AW1799" s="13" t="s">
        <v>39</v>
      </c>
      <c r="AX1799" s="13" t="s">
        <v>78</v>
      </c>
      <c r="AY1799" s="239" t="s">
        <v>210</v>
      </c>
    </row>
    <row r="1800" s="14" customFormat="1">
      <c r="A1800" s="14"/>
      <c r="B1800" s="240"/>
      <c r="C1800" s="241"/>
      <c r="D1800" s="231" t="s">
        <v>221</v>
      </c>
      <c r="E1800" s="242" t="s">
        <v>32</v>
      </c>
      <c r="F1800" s="243" t="s">
        <v>1900</v>
      </c>
      <c r="G1800" s="241"/>
      <c r="H1800" s="244">
        <v>47.259999999999998</v>
      </c>
      <c r="I1800" s="245"/>
      <c r="J1800" s="241"/>
      <c r="K1800" s="241"/>
      <c r="L1800" s="246"/>
      <c r="M1800" s="247"/>
      <c r="N1800" s="248"/>
      <c r="O1800" s="248"/>
      <c r="P1800" s="248"/>
      <c r="Q1800" s="248"/>
      <c r="R1800" s="248"/>
      <c r="S1800" s="248"/>
      <c r="T1800" s="249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0" t="s">
        <v>221</v>
      </c>
      <c r="AU1800" s="250" t="s">
        <v>88</v>
      </c>
      <c r="AV1800" s="14" t="s">
        <v>88</v>
      </c>
      <c r="AW1800" s="14" t="s">
        <v>39</v>
      </c>
      <c r="AX1800" s="14" t="s">
        <v>78</v>
      </c>
      <c r="AY1800" s="250" t="s">
        <v>210</v>
      </c>
    </row>
    <row r="1801" s="13" customFormat="1">
      <c r="A1801" s="13"/>
      <c r="B1801" s="229"/>
      <c r="C1801" s="230"/>
      <c r="D1801" s="231" t="s">
        <v>221</v>
      </c>
      <c r="E1801" s="232" t="s">
        <v>32</v>
      </c>
      <c r="F1801" s="233" t="s">
        <v>1857</v>
      </c>
      <c r="G1801" s="230"/>
      <c r="H1801" s="232" t="s">
        <v>32</v>
      </c>
      <c r="I1801" s="234"/>
      <c r="J1801" s="230"/>
      <c r="K1801" s="230"/>
      <c r="L1801" s="235"/>
      <c r="M1801" s="236"/>
      <c r="N1801" s="237"/>
      <c r="O1801" s="237"/>
      <c r="P1801" s="237"/>
      <c r="Q1801" s="237"/>
      <c r="R1801" s="237"/>
      <c r="S1801" s="237"/>
      <c r="T1801" s="238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9" t="s">
        <v>221</v>
      </c>
      <c r="AU1801" s="239" t="s">
        <v>88</v>
      </c>
      <c r="AV1801" s="13" t="s">
        <v>86</v>
      </c>
      <c r="AW1801" s="13" t="s">
        <v>39</v>
      </c>
      <c r="AX1801" s="13" t="s">
        <v>78</v>
      </c>
      <c r="AY1801" s="239" t="s">
        <v>210</v>
      </c>
    </row>
    <row r="1802" s="14" customFormat="1">
      <c r="A1802" s="14"/>
      <c r="B1802" s="240"/>
      <c r="C1802" s="241"/>
      <c r="D1802" s="231" t="s">
        <v>221</v>
      </c>
      <c r="E1802" s="242" t="s">
        <v>32</v>
      </c>
      <c r="F1802" s="243" t="s">
        <v>1858</v>
      </c>
      <c r="G1802" s="241"/>
      <c r="H1802" s="244">
        <v>18.879999999999999</v>
      </c>
      <c r="I1802" s="245"/>
      <c r="J1802" s="241"/>
      <c r="K1802" s="241"/>
      <c r="L1802" s="246"/>
      <c r="M1802" s="247"/>
      <c r="N1802" s="248"/>
      <c r="O1802" s="248"/>
      <c r="P1802" s="248"/>
      <c r="Q1802" s="248"/>
      <c r="R1802" s="248"/>
      <c r="S1802" s="248"/>
      <c r="T1802" s="249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0" t="s">
        <v>221</v>
      </c>
      <c r="AU1802" s="250" t="s">
        <v>88</v>
      </c>
      <c r="AV1802" s="14" t="s">
        <v>88</v>
      </c>
      <c r="AW1802" s="14" t="s">
        <v>39</v>
      </c>
      <c r="AX1802" s="14" t="s">
        <v>78</v>
      </c>
      <c r="AY1802" s="250" t="s">
        <v>210</v>
      </c>
    </row>
    <row r="1803" s="15" customFormat="1">
      <c r="A1803" s="15"/>
      <c r="B1803" s="251"/>
      <c r="C1803" s="252"/>
      <c r="D1803" s="231" t="s">
        <v>221</v>
      </c>
      <c r="E1803" s="253" t="s">
        <v>32</v>
      </c>
      <c r="F1803" s="254" t="s">
        <v>224</v>
      </c>
      <c r="G1803" s="252"/>
      <c r="H1803" s="255">
        <v>92.875</v>
      </c>
      <c r="I1803" s="256"/>
      <c r="J1803" s="252"/>
      <c r="K1803" s="252"/>
      <c r="L1803" s="257"/>
      <c r="M1803" s="258"/>
      <c r="N1803" s="259"/>
      <c r="O1803" s="259"/>
      <c r="P1803" s="259"/>
      <c r="Q1803" s="259"/>
      <c r="R1803" s="259"/>
      <c r="S1803" s="259"/>
      <c r="T1803" s="260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61" t="s">
        <v>221</v>
      </c>
      <c r="AU1803" s="261" t="s">
        <v>88</v>
      </c>
      <c r="AV1803" s="15" t="s">
        <v>96</v>
      </c>
      <c r="AW1803" s="15" t="s">
        <v>39</v>
      </c>
      <c r="AX1803" s="15" t="s">
        <v>86</v>
      </c>
      <c r="AY1803" s="261" t="s">
        <v>210</v>
      </c>
    </row>
    <row r="1804" s="2" customFormat="1" ht="16.5" customHeight="1">
      <c r="A1804" s="42"/>
      <c r="B1804" s="43"/>
      <c r="C1804" s="273" t="s">
        <v>1901</v>
      </c>
      <c r="D1804" s="273" t="s">
        <v>325</v>
      </c>
      <c r="E1804" s="274" t="s">
        <v>1902</v>
      </c>
      <c r="F1804" s="275" t="s">
        <v>1903</v>
      </c>
      <c r="G1804" s="276" t="s">
        <v>112</v>
      </c>
      <c r="H1804" s="277">
        <v>108.246</v>
      </c>
      <c r="I1804" s="278"/>
      <c r="J1804" s="279">
        <f>ROUND(I1804*H1804,2)</f>
        <v>0</v>
      </c>
      <c r="K1804" s="275" t="s">
        <v>1839</v>
      </c>
      <c r="L1804" s="280"/>
      <c r="M1804" s="281" t="s">
        <v>32</v>
      </c>
      <c r="N1804" s="282" t="s">
        <v>49</v>
      </c>
      <c r="O1804" s="88"/>
      <c r="P1804" s="220">
        <f>O1804*H1804</f>
        <v>0</v>
      </c>
      <c r="Q1804" s="220">
        <v>0.00013999999999999999</v>
      </c>
      <c r="R1804" s="220">
        <f>Q1804*H1804</f>
        <v>0.015154439999999998</v>
      </c>
      <c r="S1804" s="220">
        <v>0</v>
      </c>
      <c r="T1804" s="221">
        <f>S1804*H1804</f>
        <v>0</v>
      </c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R1804" s="222" t="s">
        <v>544</v>
      </c>
      <c r="AT1804" s="222" t="s">
        <v>325</v>
      </c>
      <c r="AU1804" s="222" t="s">
        <v>88</v>
      </c>
      <c r="AY1804" s="20" t="s">
        <v>210</v>
      </c>
      <c r="BE1804" s="223">
        <f>IF(N1804="základní",J1804,0)</f>
        <v>0</v>
      </c>
      <c r="BF1804" s="223">
        <f>IF(N1804="snížená",J1804,0)</f>
        <v>0</v>
      </c>
      <c r="BG1804" s="223">
        <f>IF(N1804="zákl. přenesená",J1804,0)</f>
        <v>0</v>
      </c>
      <c r="BH1804" s="223">
        <f>IF(N1804="sníž. přenesená",J1804,0)</f>
        <v>0</v>
      </c>
      <c r="BI1804" s="223">
        <f>IF(N1804="nulová",J1804,0)</f>
        <v>0</v>
      </c>
      <c r="BJ1804" s="20" t="s">
        <v>86</v>
      </c>
      <c r="BK1804" s="223">
        <f>ROUND(I1804*H1804,2)</f>
        <v>0</v>
      </c>
      <c r="BL1804" s="20" t="s">
        <v>404</v>
      </c>
      <c r="BM1804" s="222" t="s">
        <v>1904</v>
      </c>
    </row>
    <row r="1805" s="2" customFormat="1">
      <c r="A1805" s="42"/>
      <c r="B1805" s="43"/>
      <c r="C1805" s="44"/>
      <c r="D1805" s="231" t="s">
        <v>1073</v>
      </c>
      <c r="E1805" s="44"/>
      <c r="F1805" s="283" t="s">
        <v>1905</v>
      </c>
      <c r="G1805" s="44"/>
      <c r="H1805" s="44"/>
      <c r="I1805" s="226"/>
      <c r="J1805" s="44"/>
      <c r="K1805" s="44"/>
      <c r="L1805" s="48"/>
      <c r="M1805" s="227"/>
      <c r="N1805" s="228"/>
      <c r="O1805" s="88"/>
      <c r="P1805" s="88"/>
      <c r="Q1805" s="88"/>
      <c r="R1805" s="88"/>
      <c r="S1805" s="88"/>
      <c r="T1805" s="89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T1805" s="20" t="s">
        <v>1073</v>
      </c>
      <c r="AU1805" s="20" t="s">
        <v>88</v>
      </c>
    </row>
    <row r="1806" s="14" customFormat="1">
      <c r="A1806" s="14"/>
      <c r="B1806" s="240"/>
      <c r="C1806" s="241"/>
      <c r="D1806" s="231" t="s">
        <v>221</v>
      </c>
      <c r="E1806" s="242" t="s">
        <v>32</v>
      </c>
      <c r="F1806" s="243" t="s">
        <v>1906</v>
      </c>
      <c r="G1806" s="241"/>
      <c r="H1806" s="244">
        <v>108.246</v>
      </c>
      <c r="I1806" s="245"/>
      <c r="J1806" s="241"/>
      <c r="K1806" s="241"/>
      <c r="L1806" s="246"/>
      <c r="M1806" s="247"/>
      <c r="N1806" s="248"/>
      <c r="O1806" s="248"/>
      <c r="P1806" s="248"/>
      <c r="Q1806" s="248"/>
      <c r="R1806" s="248"/>
      <c r="S1806" s="248"/>
      <c r="T1806" s="249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0" t="s">
        <v>221</v>
      </c>
      <c r="AU1806" s="250" t="s">
        <v>88</v>
      </c>
      <c r="AV1806" s="14" t="s">
        <v>88</v>
      </c>
      <c r="AW1806" s="14" t="s">
        <v>39</v>
      </c>
      <c r="AX1806" s="14" t="s">
        <v>86</v>
      </c>
      <c r="AY1806" s="250" t="s">
        <v>210</v>
      </c>
    </row>
    <row r="1807" s="2" customFormat="1" ht="24.15" customHeight="1">
      <c r="A1807" s="42"/>
      <c r="B1807" s="43"/>
      <c r="C1807" s="211" t="s">
        <v>1907</v>
      </c>
      <c r="D1807" s="211" t="s">
        <v>213</v>
      </c>
      <c r="E1807" s="212" t="s">
        <v>1908</v>
      </c>
      <c r="F1807" s="213" t="s">
        <v>1909</v>
      </c>
      <c r="G1807" s="214" t="s">
        <v>407</v>
      </c>
      <c r="H1807" s="215">
        <v>3.3900000000000001</v>
      </c>
      <c r="I1807" s="216"/>
      <c r="J1807" s="217">
        <f>ROUND(I1807*H1807,2)</f>
        <v>0</v>
      </c>
      <c r="K1807" s="213" t="s">
        <v>1839</v>
      </c>
      <c r="L1807" s="48"/>
      <c r="M1807" s="218" t="s">
        <v>32</v>
      </c>
      <c r="N1807" s="219" t="s">
        <v>49</v>
      </c>
      <c r="O1807" s="88"/>
      <c r="P1807" s="220">
        <f>O1807*H1807</f>
        <v>0</v>
      </c>
      <c r="Q1807" s="220">
        <v>0</v>
      </c>
      <c r="R1807" s="220">
        <f>Q1807*H1807</f>
        <v>0</v>
      </c>
      <c r="S1807" s="220">
        <v>0</v>
      </c>
      <c r="T1807" s="221">
        <f>S1807*H1807</f>
        <v>0</v>
      </c>
      <c r="U1807" s="42"/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R1807" s="222" t="s">
        <v>404</v>
      </c>
      <c r="AT1807" s="222" t="s">
        <v>213</v>
      </c>
      <c r="AU1807" s="222" t="s">
        <v>88</v>
      </c>
      <c r="AY1807" s="20" t="s">
        <v>210</v>
      </c>
      <c r="BE1807" s="223">
        <f>IF(N1807="základní",J1807,0)</f>
        <v>0</v>
      </c>
      <c r="BF1807" s="223">
        <f>IF(N1807="snížená",J1807,0)</f>
        <v>0</v>
      </c>
      <c r="BG1807" s="223">
        <f>IF(N1807="zákl. přenesená",J1807,0)</f>
        <v>0</v>
      </c>
      <c r="BH1807" s="223">
        <f>IF(N1807="sníž. přenesená",J1807,0)</f>
        <v>0</v>
      </c>
      <c r="BI1807" s="223">
        <f>IF(N1807="nulová",J1807,0)</f>
        <v>0</v>
      </c>
      <c r="BJ1807" s="20" t="s">
        <v>86</v>
      </c>
      <c r="BK1807" s="223">
        <f>ROUND(I1807*H1807,2)</f>
        <v>0</v>
      </c>
      <c r="BL1807" s="20" t="s">
        <v>404</v>
      </c>
      <c r="BM1807" s="222" t="s">
        <v>1910</v>
      </c>
    </row>
    <row r="1808" s="12" customFormat="1" ht="22.8" customHeight="1">
      <c r="A1808" s="12"/>
      <c r="B1808" s="195"/>
      <c r="C1808" s="196"/>
      <c r="D1808" s="197" t="s">
        <v>77</v>
      </c>
      <c r="E1808" s="209" t="s">
        <v>1911</v>
      </c>
      <c r="F1808" s="209" t="s">
        <v>1912</v>
      </c>
      <c r="G1808" s="196"/>
      <c r="H1808" s="196"/>
      <c r="I1808" s="199"/>
      <c r="J1808" s="210">
        <f>BK1808</f>
        <v>0</v>
      </c>
      <c r="K1808" s="196"/>
      <c r="L1808" s="201"/>
      <c r="M1808" s="202"/>
      <c r="N1808" s="203"/>
      <c r="O1808" s="203"/>
      <c r="P1808" s="204">
        <f>SUM(P1809:P1813)</f>
        <v>0</v>
      </c>
      <c r="Q1808" s="203"/>
      <c r="R1808" s="204">
        <f>SUM(R1809:R1813)</f>
        <v>0.0038</v>
      </c>
      <c r="S1808" s="203"/>
      <c r="T1808" s="205">
        <f>SUM(T1809:T1813)</f>
        <v>0</v>
      </c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R1808" s="206" t="s">
        <v>88</v>
      </c>
      <c r="AT1808" s="207" t="s">
        <v>77</v>
      </c>
      <c r="AU1808" s="207" t="s">
        <v>86</v>
      </c>
      <c r="AY1808" s="206" t="s">
        <v>210</v>
      </c>
      <c r="BK1808" s="208">
        <f>SUM(BK1809:BK1813)</f>
        <v>0</v>
      </c>
    </row>
    <row r="1809" s="2" customFormat="1" ht="16.5" customHeight="1">
      <c r="A1809" s="42"/>
      <c r="B1809" s="43"/>
      <c r="C1809" s="211" t="s">
        <v>1913</v>
      </c>
      <c r="D1809" s="211" t="s">
        <v>213</v>
      </c>
      <c r="E1809" s="212" t="s">
        <v>1914</v>
      </c>
      <c r="F1809" s="213" t="s">
        <v>1915</v>
      </c>
      <c r="G1809" s="214" t="s">
        <v>525</v>
      </c>
      <c r="H1809" s="215">
        <v>2</v>
      </c>
      <c r="I1809" s="216"/>
      <c r="J1809" s="217">
        <f>ROUND(I1809*H1809,2)</f>
        <v>0</v>
      </c>
      <c r="K1809" s="213" t="s">
        <v>1839</v>
      </c>
      <c r="L1809" s="48"/>
      <c r="M1809" s="218" t="s">
        <v>32</v>
      </c>
      <c r="N1809" s="219" t="s">
        <v>49</v>
      </c>
      <c r="O1809" s="88"/>
      <c r="P1809" s="220">
        <f>O1809*H1809</f>
        <v>0</v>
      </c>
      <c r="Q1809" s="220">
        <v>0.00115</v>
      </c>
      <c r="R1809" s="220">
        <f>Q1809*H1809</f>
        <v>0.0023</v>
      </c>
      <c r="S1809" s="220">
        <v>0</v>
      </c>
      <c r="T1809" s="221">
        <f>S1809*H1809</f>
        <v>0</v>
      </c>
      <c r="U1809" s="42"/>
      <c r="V1809" s="42"/>
      <c r="W1809" s="42"/>
      <c r="X1809" s="42"/>
      <c r="Y1809" s="42"/>
      <c r="Z1809" s="42"/>
      <c r="AA1809" s="42"/>
      <c r="AB1809" s="42"/>
      <c r="AC1809" s="42"/>
      <c r="AD1809" s="42"/>
      <c r="AE1809" s="42"/>
      <c r="AR1809" s="222" t="s">
        <v>404</v>
      </c>
      <c r="AT1809" s="222" t="s">
        <v>213</v>
      </c>
      <c r="AU1809" s="222" t="s">
        <v>88</v>
      </c>
      <c r="AY1809" s="20" t="s">
        <v>210</v>
      </c>
      <c r="BE1809" s="223">
        <f>IF(N1809="základní",J1809,0)</f>
        <v>0</v>
      </c>
      <c r="BF1809" s="223">
        <f>IF(N1809="snížená",J1809,0)</f>
        <v>0</v>
      </c>
      <c r="BG1809" s="223">
        <f>IF(N1809="zákl. přenesená",J1809,0)</f>
        <v>0</v>
      </c>
      <c r="BH1809" s="223">
        <f>IF(N1809="sníž. přenesená",J1809,0)</f>
        <v>0</v>
      </c>
      <c r="BI1809" s="223">
        <f>IF(N1809="nulová",J1809,0)</f>
        <v>0</v>
      </c>
      <c r="BJ1809" s="20" t="s">
        <v>86</v>
      </c>
      <c r="BK1809" s="223">
        <f>ROUND(I1809*H1809,2)</f>
        <v>0</v>
      </c>
      <c r="BL1809" s="20" t="s">
        <v>404</v>
      </c>
      <c r="BM1809" s="222" t="s">
        <v>1916</v>
      </c>
    </row>
    <row r="1810" s="13" customFormat="1">
      <c r="A1810" s="13"/>
      <c r="B1810" s="229"/>
      <c r="C1810" s="230"/>
      <c r="D1810" s="231" t="s">
        <v>221</v>
      </c>
      <c r="E1810" s="232" t="s">
        <v>32</v>
      </c>
      <c r="F1810" s="233" t="s">
        <v>1917</v>
      </c>
      <c r="G1810" s="230"/>
      <c r="H1810" s="232" t="s">
        <v>32</v>
      </c>
      <c r="I1810" s="234"/>
      <c r="J1810" s="230"/>
      <c r="K1810" s="230"/>
      <c r="L1810" s="235"/>
      <c r="M1810" s="236"/>
      <c r="N1810" s="237"/>
      <c r="O1810" s="237"/>
      <c r="P1810" s="237"/>
      <c r="Q1810" s="237"/>
      <c r="R1810" s="237"/>
      <c r="S1810" s="237"/>
      <c r="T1810" s="238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9" t="s">
        <v>221</v>
      </c>
      <c r="AU1810" s="239" t="s">
        <v>88</v>
      </c>
      <c r="AV1810" s="13" t="s">
        <v>86</v>
      </c>
      <c r="AW1810" s="13" t="s">
        <v>39</v>
      </c>
      <c r="AX1810" s="13" t="s">
        <v>78</v>
      </c>
      <c r="AY1810" s="239" t="s">
        <v>210</v>
      </c>
    </row>
    <row r="1811" s="14" customFormat="1">
      <c r="A1811" s="14"/>
      <c r="B1811" s="240"/>
      <c r="C1811" s="241"/>
      <c r="D1811" s="231" t="s">
        <v>221</v>
      </c>
      <c r="E1811" s="242" t="s">
        <v>32</v>
      </c>
      <c r="F1811" s="243" t="s">
        <v>88</v>
      </c>
      <c r="G1811" s="241"/>
      <c r="H1811" s="244">
        <v>2</v>
      </c>
      <c r="I1811" s="245"/>
      <c r="J1811" s="241"/>
      <c r="K1811" s="241"/>
      <c r="L1811" s="246"/>
      <c r="M1811" s="247"/>
      <c r="N1811" s="248"/>
      <c r="O1811" s="248"/>
      <c r="P1811" s="248"/>
      <c r="Q1811" s="248"/>
      <c r="R1811" s="248"/>
      <c r="S1811" s="248"/>
      <c r="T1811" s="249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0" t="s">
        <v>221</v>
      </c>
      <c r="AU1811" s="250" t="s">
        <v>88</v>
      </c>
      <c r="AV1811" s="14" t="s">
        <v>88</v>
      </c>
      <c r="AW1811" s="14" t="s">
        <v>39</v>
      </c>
      <c r="AX1811" s="14" t="s">
        <v>86</v>
      </c>
      <c r="AY1811" s="250" t="s">
        <v>210</v>
      </c>
    </row>
    <row r="1812" s="2" customFormat="1" ht="16.5" customHeight="1">
      <c r="A1812" s="42"/>
      <c r="B1812" s="43"/>
      <c r="C1812" s="211" t="s">
        <v>1918</v>
      </c>
      <c r="D1812" s="211" t="s">
        <v>213</v>
      </c>
      <c r="E1812" s="212" t="s">
        <v>1919</v>
      </c>
      <c r="F1812" s="213" t="s">
        <v>1920</v>
      </c>
      <c r="G1812" s="214" t="s">
        <v>1921</v>
      </c>
      <c r="H1812" s="215">
        <v>2</v>
      </c>
      <c r="I1812" s="216"/>
      <c r="J1812" s="217">
        <f>ROUND(I1812*H1812,2)</f>
        <v>0</v>
      </c>
      <c r="K1812" s="213" t="s">
        <v>1922</v>
      </c>
      <c r="L1812" s="48"/>
      <c r="M1812" s="218" t="s">
        <v>32</v>
      </c>
      <c r="N1812" s="219" t="s">
        <v>49</v>
      </c>
      <c r="O1812" s="88"/>
      <c r="P1812" s="220">
        <f>O1812*H1812</f>
        <v>0</v>
      </c>
      <c r="Q1812" s="220">
        <v>0</v>
      </c>
      <c r="R1812" s="220">
        <f>Q1812*H1812</f>
        <v>0</v>
      </c>
      <c r="S1812" s="220">
        <v>0</v>
      </c>
      <c r="T1812" s="221">
        <f>S1812*H1812</f>
        <v>0</v>
      </c>
      <c r="U1812" s="42"/>
      <c r="V1812" s="42"/>
      <c r="W1812" s="42"/>
      <c r="X1812" s="42"/>
      <c r="Y1812" s="42"/>
      <c r="Z1812" s="42"/>
      <c r="AA1812" s="42"/>
      <c r="AB1812" s="42"/>
      <c r="AC1812" s="42"/>
      <c r="AD1812" s="42"/>
      <c r="AE1812" s="42"/>
      <c r="AR1812" s="222" t="s">
        <v>404</v>
      </c>
      <c r="AT1812" s="222" t="s">
        <v>213</v>
      </c>
      <c r="AU1812" s="222" t="s">
        <v>88</v>
      </c>
      <c r="AY1812" s="20" t="s">
        <v>210</v>
      </c>
      <c r="BE1812" s="223">
        <f>IF(N1812="základní",J1812,0)</f>
        <v>0</v>
      </c>
      <c r="BF1812" s="223">
        <f>IF(N1812="snížená",J1812,0)</f>
        <v>0</v>
      </c>
      <c r="BG1812" s="223">
        <f>IF(N1812="zákl. přenesená",J1812,0)</f>
        <v>0</v>
      </c>
      <c r="BH1812" s="223">
        <f>IF(N1812="sníž. přenesená",J1812,0)</f>
        <v>0</v>
      </c>
      <c r="BI1812" s="223">
        <f>IF(N1812="nulová",J1812,0)</f>
        <v>0</v>
      </c>
      <c r="BJ1812" s="20" t="s">
        <v>86</v>
      </c>
      <c r="BK1812" s="223">
        <f>ROUND(I1812*H1812,2)</f>
        <v>0</v>
      </c>
      <c r="BL1812" s="20" t="s">
        <v>404</v>
      </c>
      <c r="BM1812" s="222" t="s">
        <v>1923</v>
      </c>
    </row>
    <row r="1813" s="2" customFormat="1" ht="16.5" customHeight="1">
      <c r="A1813" s="42"/>
      <c r="B1813" s="43"/>
      <c r="C1813" s="211" t="s">
        <v>1924</v>
      </c>
      <c r="D1813" s="211" t="s">
        <v>213</v>
      </c>
      <c r="E1813" s="212" t="s">
        <v>1925</v>
      </c>
      <c r="F1813" s="213" t="s">
        <v>1926</v>
      </c>
      <c r="G1813" s="214" t="s">
        <v>525</v>
      </c>
      <c r="H1813" s="215">
        <v>1</v>
      </c>
      <c r="I1813" s="216"/>
      <c r="J1813" s="217">
        <f>ROUND(I1813*H1813,2)</f>
        <v>0</v>
      </c>
      <c r="K1813" s="213" t="s">
        <v>1839</v>
      </c>
      <c r="L1813" s="48"/>
      <c r="M1813" s="218" t="s">
        <v>32</v>
      </c>
      <c r="N1813" s="219" t="s">
        <v>49</v>
      </c>
      <c r="O1813" s="88"/>
      <c r="P1813" s="220">
        <f>O1813*H1813</f>
        <v>0</v>
      </c>
      <c r="Q1813" s="220">
        <v>0.0015</v>
      </c>
      <c r="R1813" s="220">
        <f>Q1813*H1813</f>
        <v>0.0015</v>
      </c>
      <c r="S1813" s="220">
        <v>0</v>
      </c>
      <c r="T1813" s="221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22" t="s">
        <v>404</v>
      </c>
      <c r="AT1813" s="222" t="s">
        <v>213</v>
      </c>
      <c r="AU1813" s="222" t="s">
        <v>88</v>
      </c>
      <c r="AY1813" s="20" t="s">
        <v>210</v>
      </c>
      <c r="BE1813" s="223">
        <f>IF(N1813="základní",J1813,0)</f>
        <v>0</v>
      </c>
      <c r="BF1813" s="223">
        <f>IF(N1813="snížená",J1813,0)</f>
        <v>0</v>
      </c>
      <c r="BG1813" s="223">
        <f>IF(N1813="zákl. přenesená",J1813,0)</f>
        <v>0</v>
      </c>
      <c r="BH1813" s="223">
        <f>IF(N1813="sníž. přenesená",J1813,0)</f>
        <v>0</v>
      </c>
      <c r="BI1813" s="223">
        <f>IF(N1813="nulová",J1813,0)</f>
        <v>0</v>
      </c>
      <c r="BJ1813" s="20" t="s">
        <v>86</v>
      </c>
      <c r="BK1813" s="223">
        <f>ROUND(I1813*H1813,2)</f>
        <v>0</v>
      </c>
      <c r="BL1813" s="20" t="s">
        <v>404</v>
      </c>
      <c r="BM1813" s="222" t="s">
        <v>1927</v>
      </c>
    </row>
    <row r="1814" s="12" customFormat="1" ht="22.8" customHeight="1">
      <c r="A1814" s="12"/>
      <c r="B1814" s="195"/>
      <c r="C1814" s="196"/>
      <c r="D1814" s="197" t="s">
        <v>77</v>
      </c>
      <c r="E1814" s="209" t="s">
        <v>1928</v>
      </c>
      <c r="F1814" s="209" t="s">
        <v>1929</v>
      </c>
      <c r="G1814" s="196"/>
      <c r="H1814" s="196"/>
      <c r="I1814" s="199"/>
      <c r="J1814" s="210">
        <f>BK1814</f>
        <v>0</v>
      </c>
      <c r="K1814" s="196"/>
      <c r="L1814" s="201"/>
      <c r="M1814" s="202"/>
      <c r="N1814" s="203"/>
      <c r="O1814" s="203"/>
      <c r="P1814" s="204">
        <f>SUM(P1815:P1993)</f>
        <v>0</v>
      </c>
      <c r="Q1814" s="203"/>
      <c r="R1814" s="204">
        <f>SUM(R1815:R1993)</f>
        <v>31.208892160000001</v>
      </c>
      <c r="S1814" s="203"/>
      <c r="T1814" s="205">
        <f>SUM(T1815:T1993)</f>
        <v>5.3204426000000007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06" t="s">
        <v>88</v>
      </c>
      <c r="AT1814" s="207" t="s">
        <v>77</v>
      </c>
      <c r="AU1814" s="207" t="s">
        <v>86</v>
      </c>
      <c r="AY1814" s="206" t="s">
        <v>210</v>
      </c>
      <c r="BK1814" s="208">
        <f>SUM(BK1815:BK1993)</f>
        <v>0</v>
      </c>
    </row>
    <row r="1815" s="2" customFormat="1" ht="16.5" customHeight="1">
      <c r="A1815" s="42"/>
      <c r="B1815" s="43"/>
      <c r="C1815" s="211" t="s">
        <v>1930</v>
      </c>
      <c r="D1815" s="211" t="s">
        <v>213</v>
      </c>
      <c r="E1815" s="212" t="s">
        <v>1931</v>
      </c>
      <c r="F1815" s="213" t="s">
        <v>1932</v>
      </c>
      <c r="G1815" s="214" t="s">
        <v>216</v>
      </c>
      <c r="H1815" s="215">
        <v>26.748999999999999</v>
      </c>
      <c r="I1815" s="216"/>
      <c r="J1815" s="217">
        <f>ROUND(I1815*H1815,2)</f>
        <v>0</v>
      </c>
      <c r="K1815" s="213" t="s">
        <v>952</v>
      </c>
      <c r="L1815" s="48"/>
      <c r="M1815" s="218" t="s">
        <v>32</v>
      </c>
      <c r="N1815" s="219" t="s">
        <v>49</v>
      </c>
      <c r="O1815" s="88"/>
      <c r="P1815" s="220">
        <f>O1815*H1815</f>
        <v>0</v>
      </c>
      <c r="Q1815" s="220">
        <v>0</v>
      </c>
      <c r="R1815" s="220">
        <f>Q1815*H1815</f>
        <v>0</v>
      </c>
      <c r="S1815" s="220">
        <v>0</v>
      </c>
      <c r="T1815" s="221">
        <f>S1815*H1815</f>
        <v>0</v>
      </c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R1815" s="222" t="s">
        <v>404</v>
      </c>
      <c r="AT1815" s="222" t="s">
        <v>213</v>
      </c>
      <c r="AU1815" s="222" t="s">
        <v>88</v>
      </c>
      <c r="AY1815" s="20" t="s">
        <v>210</v>
      </c>
      <c r="BE1815" s="223">
        <f>IF(N1815="základní",J1815,0)</f>
        <v>0</v>
      </c>
      <c r="BF1815" s="223">
        <f>IF(N1815="snížená",J1815,0)</f>
        <v>0</v>
      </c>
      <c r="BG1815" s="223">
        <f>IF(N1815="zákl. přenesená",J1815,0)</f>
        <v>0</v>
      </c>
      <c r="BH1815" s="223">
        <f>IF(N1815="sníž. přenesená",J1815,0)</f>
        <v>0</v>
      </c>
      <c r="BI1815" s="223">
        <f>IF(N1815="nulová",J1815,0)</f>
        <v>0</v>
      </c>
      <c r="BJ1815" s="20" t="s">
        <v>86</v>
      </c>
      <c r="BK1815" s="223">
        <f>ROUND(I1815*H1815,2)</f>
        <v>0</v>
      </c>
      <c r="BL1815" s="20" t="s">
        <v>404</v>
      </c>
      <c r="BM1815" s="222" t="s">
        <v>1933</v>
      </c>
    </row>
    <row r="1816" s="14" customFormat="1">
      <c r="A1816" s="14"/>
      <c r="B1816" s="240"/>
      <c r="C1816" s="241"/>
      <c r="D1816" s="231" t="s">
        <v>221</v>
      </c>
      <c r="E1816" s="242" t="s">
        <v>32</v>
      </c>
      <c r="F1816" s="243" t="s">
        <v>1934</v>
      </c>
      <c r="G1816" s="241"/>
      <c r="H1816" s="244">
        <v>26.748999999999999</v>
      </c>
      <c r="I1816" s="245"/>
      <c r="J1816" s="241"/>
      <c r="K1816" s="241"/>
      <c r="L1816" s="246"/>
      <c r="M1816" s="247"/>
      <c r="N1816" s="248"/>
      <c r="O1816" s="248"/>
      <c r="P1816" s="248"/>
      <c r="Q1816" s="248"/>
      <c r="R1816" s="248"/>
      <c r="S1816" s="248"/>
      <c r="T1816" s="249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0" t="s">
        <v>221</v>
      </c>
      <c r="AU1816" s="250" t="s">
        <v>88</v>
      </c>
      <c r="AV1816" s="14" t="s">
        <v>88</v>
      </c>
      <c r="AW1816" s="14" t="s">
        <v>39</v>
      </c>
      <c r="AX1816" s="14" t="s">
        <v>78</v>
      </c>
      <c r="AY1816" s="250" t="s">
        <v>210</v>
      </c>
    </row>
    <row r="1817" s="15" customFormat="1">
      <c r="A1817" s="15"/>
      <c r="B1817" s="251"/>
      <c r="C1817" s="252"/>
      <c r="D1817" s="231" t="s">
        <v>221</v>
      </c>
      <c r="E1817" s="253" t="s">
        <v>32</v>
      </c>
      <c r="F1817" s="254" t="s">
        <v>224</v>
      </c>
      <c r="G1817" s="252"/>
      <c r="H1817" s="255">
        <v>26.748999999999999</v>
      </c>
      <c r="I1817" s="256"/>
      <c r="J1817" s="252"/>
      <c r="K1817" s="252"/>
      <c r="L1817" s="257"/>
      <c r="M1817" s="258"/>
      <c r="N1817" s="259"/>
      <c r="O1817" s="259"/>
      <c r="P1817" s="259"/>
      <c r="Q1817" s="259"/>
      <c r="R1817" s="259"/>
      <c r="S1817" s="259"/>
      <c r="T1817" s="260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1" t="s">
        <v>221</v>
      </c>
      <c r="AU1817" s="261" t="s">
        <v>88</v>
      </c>
      <c r="AV1817" s="15" t="s">
        <v>96</v>
      </c>
      <c r="AW1817" s="15" t="s">
        <v>39</v>
      </c>
      <c r="AX1817" s="15" t="s">
        <v>86</v>
      </c>
      <c r="AY1817" s="261" t="s">
        <v>210</v>
      </c>
    </row>
    <row r="1818" s="2" customFormat="1" ht="24.15" customHeight="1">
      <c r="A1818" s="42"/>
      <c r="B1818" s="43"/>
      <c r="C1818" s="211" t="s">
        <v>1935</v>
      </c>
      <c r="D1818" s="211" t="s">
        <v>213</v>
      </c>
      <c r="E1818" s="212" t="s">
        <v>1936</v>
      </c>
      <c r="F1818" s="213" t="s">
        <v>1937</v>
      </c>
      <c r="G1818" s="214" t="s">
        <v>216</v>
      </c>
      <c r="H1818" s="215">
        <v>26.748999999999999</v>
      </c>
      <c r="I1818" s="216"/>
      <c r="J1818" s="217">
        <f>ROUND(I1818*H1818,2)</f>
        <v>0</v>
      </c>
      <c r="K1818" s="213" t="s">
        <v>952</v>
      </c>
      <c r="L1818" s="48"/>
      <c r="M1818" s="218" t="s">
        <v>32</v>
      </c>
      <c r="N1818" s="219" t="s">
        <v>49</v>
      </c>
      <c r="O1818" s="88"/>
      <c r="P1818" s="220">
        <f>O1818*H1818</f>
        <v>0</v>
      </c>
      <c r="Q1818" s="220">
        <v>0.00189</v>
      </c>
      <c r="R1818" s="220">
        <f>Q1818*H1818</f>
        <v>0.050555609999999994</v>
      </c>
      <c r="S1818" s="220">
        <v>0</v>
      </c>
      <c r="T1818" s="221">
        <f>S1818*H1818</f>
        <v>0</v>
      </c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R1818" s="222" t="s">
        <v>404</v>
      </c>
      <c r="AT1818" s="222" t="s">
        <v>213</v>
      </c>
      <c r="AU1818" s="222" t="s">
        <v>88</v>
      </c>
      <c r="AY1818" s="20" t="s">
        <v>210</v>
      </c>
      <c r="BE1818" s="223">
        <f>IF(N1818="základní",J1818,0)</f>
        <v>0</v>
      </c>
      <c r="BF1818" s="223">
        <f>IF(N1818="snížená",J1818,0)</f>
        <v>0</v>
      </c>
      <c r="BG1818" s="223">
        <f>IF(N1818="zákl. přenesená",J1818,0)</f>
        <v>0</v>
      </c>
      <c r="BH1818" s="223">
        <f>IF(N1818="sníž. přenesená",J1818,0)</f>
        <v>0</v>
      </c>
      <c r="BI1818" s="223">
        <f>IF(N1818="nulová",J1818,0)</f>
        <v>0</v>
      </c>
      <c r="BJ1818" s="20" t="s">
        <v>86</v>
      </c>
      <c r="BK1818" s="223">
        <f>ROUND(I1818*H1818,2)</f>
        <v>0</v>
      </c>
      <c r="BL1818" s="20" t="s">
        <v>404</v>
      </c>
      <c r="BM1818" s="222" t="s">
        <v>1938</v>
      </c>
    </row>
    <row r="1819" s="2" customFormat="1" ht="21.75" customHeight="1">
      <c r="A1819" s="42"/>
      <c r="B1819" s="43"/>
      <c r="C1819" s="211" t="s">
        <v>1939</v>
      </c>
      <c r="D1819" s="211" t="s">
        <v>213</v>
      </c>
      <c r="E1819" s="212" t="s">
        <v>1940</v>
      </c>
      <c r="F1819" s="213" t="s">
        <v>1941</v>
      </c>
      <c r="G1819" s="214" t="s">
        <v>525</v>
      </c>
      <c r="H1819" s="215">
        <v>10</v>
      </c>
      <c r="I1819" s="216"/>
      <c r="J1819" s="217">
        <f>ROUND(I1819*H1819,2)</f>
        <v>0</v>
      </c>
      <c r="K1819" s="213" t="s">
        <v>952</v>
      </c>
      <c r="L1819" s="48"/>
      <c r="M1819" s="218" t="s">
        <v>32</v>
      </c>
      <c r="N1819" s="219" t="s">
        <v>49</v>
      </c>
      <c r="O1819" s="88"/>
      <c r="P1819" s="220">
        <f>O1819*H1819</f>
        <v>0</v>
      </c>
      <c r="Q1819" s="220">
        <v>0.0026700000000000001</v>
      </c>
      <c r="R1819" s="220">
        <f>Q1819*H1819</f>
        <v>0.026700000000000002</v>
      </c>
      <c r="S1819" s="220">
        <v>0</v>
      </c>
      <c r="T1819" s="221">
        <f>S1819*H1819</f>
        <v>0</v>
      </c>
      <c r="U1819" s="42"/>
      <c r="V1819" s="42"/>
      <c r="W1819" s="42"/>
      <c r="X1819" s="42"/>
      <c r="Y1819" s="42"/>
      <c r="Z1819" s="42"/>
      <c r="AA1819" s="42"/>
      <c r="AB1819" s="42"/>
      <c r="AC1819" s="42"/>
      <c r="AD1819" s="42"/>
      <c r="AE1819" s="42"/>
      <c r="AR1819" s="222" t="s">
        <v>404</v>
      </c>
      <c r="AT1819" s="222" t="s">
        <v>213</v>
      </c>
      <c r="AU1819" s="222" t="s">
        <v>88</v>
      </c>
      <c r="AY1819" s="20" t="s">
        <v>210</v>
      </c>
      <c r="BE1819" s="223">
        <f>IF(N1819="základní",J1819,0)</f>
        <v>0</v>
      </c>
      <c r="BF1819" s="223">
        <f>IF(N1819="snížená",J1819,0)</f>
        <v>0</v>
      </c>
      <c r="BG1819" s="223">
        <f>IF(N1819="zákl. přenesená",J1819,0)</f>
        <v>0</v>
      </c>
      <c r="BH1819" s="223">
        <f>IF(N1819="sníž. přenesená",J1819,0)</f>
        <v>0</v>
      </c>
      <c r="BI1819" s="223">
        <f>IF(N1819="nulová",J1819,0)</f>
        <v>0</v>
      </c>
      <c r="BJ1819" s="20" t="s">
        <v>86</v>
      </c>
      <c r="BK1819" s="223">
        <f>ROUND(I1819*H1819,2)</f>
        <v>0</v>
      </c>
      <c r="BL1819" s="20" t="s">
        <v>404</v>
      </c>
      <c r="BM1819" s="222" t="s">
        <v>1942</v>
      </c>
    </row>
    <row r="1820" s="13" customFormat="1">
      <c r="A1820" s="13"/>
      <c r="B1820" s="229"/>
      <c r="C1820" s="230"/>
      <c r="D1820" s="231" t="s">
        <v>221</v>
      </c>
      <c r="E1820" s="232" t="s">
        <v>32</v>
      </c>
      <c r="F1820" s="233" t="s">
        <v>1637</v>
      </c>
      <c r="G1820" s="230"/>
      <c r="H1820" s="232" t="s">
        <v>32</v>
      </c>
      <c r="I1820" s="234"/>
      <c r="J1820" s="230"/>
      <c r="K1820" s="230"/>
      <c r="L1820" s="235"/>
      <c r="M1820" s="236"/>
      <c r="N1820" s="237"/>
      <c r="O1820" s="237"/>
      <c r="P1820" s="237"/>
      <c r="Q1820" s="237"/>
      <c r="R1820" s="237"/>
      <c r="S1820" s="237"/>
      <c r="T1820" s="238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9" t="s">
        <v>221</v>
      </c>
      <c r="AU1820" s="239" t="s">
        <v>88</v>
      </c>
      <c r="AV1820" s="13" t="s">
        <v>86</v>
      </c>
      <c r="AW1820" s="13" t="s">
        <v>39</v>
      </c>
      <c r="AX1820" s="13" t="s">
        <v>78</v>
      </c>
      <c r="AY1820" s="239" t="s">
        <v>210</v>
      </c>
    </row>
    <row r="1821" s="13" customFormat="1">
      <c r="A1821" s="13"/>
      <c r="B1821" s="229"/>
      <c r="C1821" s="230"/>
      <c r="D1821" s="231" t="s">
        <v>221</v>
      </c>
      <c r="E1821" s="232" t="s">
        <v>32</v>
      </c>
      <c r="F1821" s="233" t="s">
        <v>1638</v>
      </c>
      <c r="G1821" s="230"/>
      <c r="H1821" s="232" t="s">
        <v>32</v>
      </c>
      <c r="I1821" s="234"/>
      <c r="J1821" s="230"/>
      <c r="K1821" s="230"/>
      <c r="L1821" s="235"/>
      <c r="M1821" s="236"/>
      <c r="N1821" s="237"/>
      <c r="O1821" s="237"/>
      <c r="P1821" s="237"/>
      <c r="Q1821" s="237"/>
      <c r="R1821" s="237"/>
      <c r="S1821" s="237"/>
      <c r="T1821" s="238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9" t="s">
        <v>221</v>
      </c>
      <c r="AU1821" s="239" t="s">
        <v>88</v>
      </c>
      <c r="AV1821" s="13" t="s">
        <v>86</v>
      </c>
      <c r="AW1821" s="13" t="s">
        <v>39</v>
      </c>
      <c r="AX1821" s="13" t="s">
        <v>78</v>
      </c>
      <c r="AY1821" s="239" t="s">
        <v>210</v>
      </c>
    </row>
    <row r="1822" s="14" customFormat="1">
      <c r="A1822" s="14"/>
      <c r="B1822" s="240"/>
      <c r="C1822" s="241"/>
      <c r="D1822" s="231" t="s">
        <v>221</v>
      </c>
      <c r="E1822" s="242" t="s">
        <v>32</v>
      </c>
      <c r="F1822" s="243" t="s">
        <v>211</v>
      </c>
      <c r="G1822" s="241"/>
      <c r="H1822" s="244">
        <v>10</v>
      </c>
      <c r="I1822" s="245"/>
      <c r="J1822" s="241"/>
      <c r="K1822" s="241"/>
      <c r="L1822" s="246"/>
      <c r="M1822" s="247"/>
      <c r="N1822" s="248"/>
      <c r="O1822" s="248"/>
      <c r="P1822" s="248"/>
      <c r="Q1822" s="248"/>
      <c r="R1822" s="248"/>
      <c r="S1822" s="248"/>
      <c r="T1822" s="249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0" t="s">
        <v>221</v>
      </c>
      <c r="AU1822" s="250" t="s">
        <v>88</v>
      </c>
      <c r="AV1822" s="14" t="s">
        <v>88</v>
      </c>
      <c r="AW1822" s="14" t="s">
        <v>39</v>
      </c>
      <c r="AX1822" s="14" t="s">
        <v>78</v>
      </c>
      <c r="AY1822" s="250" t="s">
        <v>210</v>
      </c>
    </row>
    <row r="1823" s="15" customFormat="1">
      <c r="A1823" s="15"/>
      <c r="B1823" s="251"/>
      <c r="C1823" s="252"/>
      <c r="D1823" s="231" t="s">
        <v>221</v>
      </c>
      <c r="E1823" s="253" t="s">
        <v>32</v>
      </c>
      <c r="F1823" s="254" t="s">
        <v>224</v>
      </c>
      <c r="G1823" s="252"/>
      <c r="H1823" s="255">
        <v>10</v>
      </c>
      <c r="I1823" s="256"/>
      <c r="J1823" s="252"/>
      <c r="K1823" s="252"/>
      <c r="L1823" s="257"/>
      <c r="M1823" s="258"/>
      <c r="N1823" s="259"/>
      <c r="O1823" s="259"/>
      <c r="P1823" s="259"/>
      <c r="Q1823" s="259"/>
      <c r="R1823" s="259"/>
      <c r="S1823" s="259"/>
      <c r="T1823" s="260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61" t="s">
        <v>221</v>
      </c>
      <c r="AU1823" s="261" t="s">
        <v>88</v>
      </c>
      <c r="AV1823" s="15" t="s">
        <v>96</v>
      </c>
      <c r="AW1823" s="15" t="s">
        <v>39</v>
      </c>
      <c r="AX1823" s="15" t="s">
        <v>86</v>
      </c>
      <c r="AY1823" s="261" t="s">
        <v>210</v>
      </c>
    </row>
    <row r="1824" s="2" customFormat="1" ht="16.5" customHeight="1">
      <c r="A1824" s="42"/>
      <c r="B1824" s="43"/>
      <c r="C1824" s="273" t="s">
        <v>1943</v>
      </c>
      <c r="D1824" s="273" t="s">
        <v>325</v>
      </c>
      <c r="E1824" s="274" t="s">
        <v>1944</v>
      </c>
      <c r="F1824" s="275" t="s">
        <v>1945</v>
      </c>
      <c r="G1824" s="276" t="s">
        <v>525</v>
      </c>
      <c r="H1824" s="277">
        <v>10</v>
      </c>
      <c r="I1824" s="278"/>
      <c r="J1824" s="279">
        <f>ROUND(I1824*H1824,2)</f>
        <v>0</v>
      </c>
      <c r="K1824" s="275" t="s">
        <v>952</v>
      </c>
      <c r="L1824" s="280"/>
      <c r="M1824" s="281" t="s">
        <v>32</v>
      </c>
      <c r="N1824" s="282" t="s">
        <v>49</v>
      </c>
      <c r="O1824" s="88"/>
      <c r="P1824" s="220">
        <f>O1824*H1824</f>
        <v>0</v>
      </c>
      <c r="Q1824" s="220">
        <v>0.00022000000000000001</v>
      </c>
      <c r="R1824" s="220">
        <f>Q1824*H1824</f>
        <v>0.0022000000000000001</v>
      </c>
      <c r="S1824" s="220">
        <v>0</v>
      </c>
      <c r="T1824" s="221">
        <f>S1824*H1824</f>
        <v>0</v>
      </c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R1824" s="222" t="s">
        <v>544</v>
      </c>
      <c r="AT1824" s="222" t="s">
        <v>325</v>
      </c>
      <c r="AU1824" s="222" t="s">
        <v>88</v>
      </c>
      <c r="AY1824" s="20" t="s">
        <v>210</v>
      </c>
      <c r="BE1824" s="223">
        <f>IF(N1824="základní",J1824,0)</f>
        <v>0</v>
      </c>
      <c r="BF1824" s="223">
        <f>IF(N1824="snížená",J1824,0)</f>
        <v>0</v>
      </c>
      <c r="BG1824" s="223">
        <f>IF(N1824="zákl. přenesená",J1824,0)</f>
        <v>0</v>
      </c>
      <c r="BH1824" s="223">
        <f>IF(N1824="sníž. přenesená",J1824,0)</f>
        <v>0</v>
      </c>
      <c r="BI1824" s="223">
        <f>IF(N1824="nulová",J1824,0)</f>
        <v>0</v>
      </c>
      <c r="BJ1824" s="20" t="s">
        <v>86</v>
      </c>
      <c r="BK1824" s="223">
        <f>ROUND(I1824*H1824,2)</f>
        <v>0</v>
      </c>
      <c r="BL1824" s="20" t="s">
        <v>404</v>
      </c>
      <c r="BM1824" s="222" t="s">
        <v>1946</v>
      </c>
    </row>
    <row r="1825" s="2" customFormat="1">
      <c r="A1825" s="42"/>
      <c r="B1825" s="43"/>
      <c r="C1825" s="44"/>
      <c r="D1825" s="231" t="s">
        <v>1073</v>
      </c>
      <c r="E1825" s="44"/>
      <c r="F1825" s="283" t="s">
        <v>1947</v>
      </c>
      <c r="G1825" s="44"/>
      <c r="H1825" s="44"/>
      <c r="I1825" s="226"/>
      <c r="J1825" s="44"/>
      <c r="K1825" s="44"/>
      <c r="L1825" s="48"/>
      <c r="M1825" s="227"/>
      <c r="N1825" s="228"/>
      <c r="O1825" s="88"/>
      <c r="P1825" s="88"/>
      <c r="Q1825" s="88"/>
      <c r="R1825" s="88"/>
      <c r="S1825" s="88"/>
      <c r="T1825" s="89"/>
      <c r="U1825" s="42"/>
      <c r="V1825" s="42"/>
      <c r="W1825" s="42"/>
      <c r="X1825" s="42"/>
      <c r="Y1825" s="42"/>
      <c r="Z1825" s="42"/>
      <c r="AA1825" s="42"/>
      <c r="AB1825" s="42"/>
      <c r="AC1825" s="42"/>
      <c r="AD1825" s="42"/>
      <c r="AE1825" s="42"/>
      <c r="AT1825" s="20" t="s">
        <v>1073</v>
      </c>
      <c r="AU1825" s="20" t="s">
        <v>88</v>
      </c>
    </row>
    <row r="1826" s="2" customFormat="1" ht="24.15" customHeight="1">
      <c r="A1826" s="42"/>
      <c r="B1826" s="43"/>
      <c r="C1826" s="211" t="s">
        <v>1948</v>
      </c>
      <c r="D1826" s="211" t="s">
        <v>213</v>
      </c>
      <c r="E1826" s="212" t="s">
        <v>1949</v>
      </c>
      <c r="F1826" s="213" t="s">
        <v>1950</v>
      </c>
      <c r="G1826" s="214" t="s">
        <v>104</v>
      </c>
      <c r="H1826" s="215">
        <v>54</v>
      </c>
      <c r="I1826" s="216"/>
      <c r="J1826" s="217">
        <f>ROUND(I1826*H1826,2)</f>
        <v>0</v>
      </c>
      <c r="K1826" s="213" t="s">
        <v>952</v>
      </c>
      <c r="L1826" s="48"/>
      <c r="M1826" s="218" t="s">
        <v>32</v>
      </c>
      <c r="N1826" s="219" t="s">
        <v>49</v>
      </c>
      <c r="O1826" s="88"/>
      <c r="P1826" s="220">
        <f>O1826*H1826</f>
        <v>0</v>
      </c>
      <c r="Q1826" s="220">
        <v>0</v>
      </c>
      <c r="R1826" s="220">
        <f>Q1826*H1826</f>
        <v>0</v>
      </c>
      <c r="S1826" s="220">
        <v>0.014</v>
      </c>
      <c r="T1826" s="221">
        <f>S1826*H1826</f>
        <v>0.75600000000000001</v>
      </c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R1826" s="222" t="s">
        <v>404</v>
      </c>
      <c r="AT1826" s="222" t="s">
        <v>213</v>
      </c>
      <c r="AU1826" s="222" t="s">
        <v>88</v>
      </c>
      <c r="AY1826" s="20" t="s">
        <v>210</v>
      </c>
      <c r="BE1826" s="223">
        <f>IF(N1826="základní",J1826,0)</f>
        <v>0</v>
      </c>
      <c r="BF1826" s="223">
        <f>IF(N1826="snížená",J1826,0)</f>
        <v>0</v>
      </c>
      <c r="BG1826" s="223">
        <f>IF(N1826="zákl. přenesená",J1826,0)</f>
        <v>0</v>
      </c>
      <c r="BH1826" s="223">
        <f>IF(N1826="sníž. přenesená",J1826,0)</f>
        <v>0</v>
      </c>
      <c r="BI1826" s="223">
        <f>IF(N1826="nulová",J1826,0)</f>
        <v>0</v>
      </c>
      <c r="BJ1826" s="20" t="s">
        <v>86</v>
      </c>
      <c r="BK1826" s="223">
        <f>ROUND(I1826*H1826,2)</f>
        <v>0</v>
      </c>
      <c r="BL1826" s="20" t="s">
        <v>404</v>
      </c>
      <c r="BM1826" s="222" t="s">
        <v>1951</v>
      </c>
    </row>
    <row r="1827" s="13" customFormat="1">
      <c r="A1827" s="13"/>
      <c r="B1827" s="229"/>
      <c r="C1827" s="230"/>
      <c r="D1827" s="231" t="s">
        <v>221</v>
      </c>
      <c r="E1827" s="232" t="s">
        <v>32</v>
      </c>
      <c r="F1827" s="233" t="s">
        <v>1638</v>
      </c>
      <c r="G1827" s="230"/>
      <c r="H1827" s="232" t="s">
        <v>32</v>
      </c>
      <c r="I1827" s="234"/>
      <c r="J1827" s="230"/>
      <c r="K1827" s="230"/>
      <c r="L1827" s="235"/>
      <c r="M1827" s="236"/>
      <c r="N1827" s="237"/>
      <c r="O1827" s="237"/>
      <c r="P1827" s="237"/>
      <c r="Q1827" s="237"/>
      <c r="R1827" s="237"/>
      <c r="S1827" s="237"/>
      <c r="T1827" s="238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9" t="s">
        <v>221</v>
      </c>
      <c r="AU1827" s="239" t="s">
        <v>88</v>
      </c>
      <c r="AV1827" s="13" t="s">
        <v>86</v>
      </c>
      <c r="AW1827" s="13" t="s">
        <v>39</v>
      </c>
      <c r="AX1827" s="13" t="s">
        <v>78</v>
      </c>
      <c r="AY1827" s="239" t="s">
        <v>210</v>
      </c>
    </row>
    <row r="1828" s="14" customFormat="1">
      <c r="A1828" s="14"/>
      <c r="B1828" s="240"/>
      <c r="C1828" s="241"/>
      <c r="D1828" s="231" t="s">
        <v>221</v>
      </c>
      <c r="E1828" s="242" t="s">
        <v>32</v>
      </c>
      <c r="F1828" s="243" t="s">
        <v>1952</v>
      </c>
      <c r="G1828" s="241"/>
      <c r="H1828" s="244">
        <v>54</v>
      </c>
      <c r="I1828" s="245"/>
      <c r="J1828" s="241"/>
      <c r="K1828" s="241"/>
      <c r="L1828" s="246"/>
      <c r="M1828" s="247"/>
      <c r="N1828" s="248"/>
      <c r="O1828" s="248"/>
      <c r="P1828" s="248"/>
      <c r="Q1828" s="248"/>
      <c r="R1828" s="248"/>
      <c r="S1828" s="248"/>
      <c r="T1828" s="249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0" t="s">
        <v>221</v>
      </c>
      <c r="AU1828" s="250" t="s">
        <v>88</v>
      </c>
      <c r="AV1828" s="14" t="s">
        <v>88</v>
      </c>
      <c r="AW1828" s="14" t="s">
        <v>39</v>
      </c>
      <c r="AX1828" s="14" t="s">
        <v>78</v>
      </c>
      <c r="AY1828" s="250" t="s">
        <v>210</v>
      </c>
    </row>
    <row r="1829" s="15" customFormat="1">
      <c r="A1829" s="15"/>
      <c r="B1829" s="251"/>
      <c r="C1829" s="252"/>
      <c r="D1829" s="231" t="s">
        <v>221</v>
      </c>
      <c r="E1829" s="253" t="s">
        <v>32</v>
      </c>
      <c r="F1829" s="254" t="s">
        <v>224</v>
      </c>
      <c r="G1829" s="252"/>
      <c r="H1829" s="255">
        <v>54</v>
      </c>
      <c r="I1829" s="256"/>
      <c r="J1829" s="252"/>
      <c r="K1829" s="252"/>
      <c r="L1829" s="257"/>
      <c r="M1829" s="258"/>
      <c r="N1829" s="259"/>
      <c r="O1829" s="259"/>
      <c r="P1829" s="259"/>
      <c r="Q1829" s="259"/>
      <c r="R1829" s="259"/>
      <c r="S1829" s="259"/>
      <c r="T1829" s="260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61" t="s">
        <v>221</v>
      </c>
      <c r="AU1829" s="261" t="s">
        <v>88</v>
      </c>
      <c r="AV1829" s="15" t="s">
        <v>96</v>
      </c>
      <c r="AW1829" s="15" t="s">
        <v>39</v>
      </c>
      <c r="AX1829" s="15" t="s">
        <v>86</v>
      </c>
      <c r="AY1829" s="261" t="s">
        <v>210</v>
      </c>
    </row>
    <row r="1830" s="2" customFormat="1" ht="24.15" customHeight="1">
      <c r="A1830" s="42"/>
      <c r="B1830" s="43"/>
      <c r="C1830" s="211" t="s">
        <v>1953</v>
      </c>
      <c r="D1830" s="211" t="s">
        <v>213</v>
      </c>
      <c r="E1830" s="212" t="s">
        <v>1954</v>
      </c>
      <c r="F1830" s="213" t="s">
        <v>1955</v>
      </c>
      <c r="G1830" s="214" t="s">
        <v>104</v>
      </c>
      <c r="H1830" s="215">
        <v>900.33000000000004</v>
      </c>
      <c r="I1830" s="216"/>
      <c r="J1830" s="217">
        <f>ROUND(I1830*H1830,2)</f>
        <v>0</v>
      </c>
      <c r="K1830" s="213" t="s">
        <v>952</v>
      </c>
      <c r="L1830" s="48"/>
      <c r="M1830" s="218" t="s">
        <v>32</v>
      </c>
      <c r="N1830" s="219" t="s">
        <v>49</v>
      </c>
      <c r="O1830" s="88"/>
      <c r="P1830" s="220">
        <f>O1830*H1830</f>
        <v>0</v>
      </c>
      <c r="Q1830" s="220">
        <v>0</v>
      </c>
      <c r="R1830" s="220">
        <f>Q1830*H1830</f>
        <v>0</v>
      </c>
      <c r="S1830" s="220">
        <v>0</v>
      </c>
      <c r="T1830" s="221">
        <f>S1830*H1830</f>
        <v>0</v>
      </c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R1830" s="222" t="s">
        <v>404</v>
      </c>
      <c r="AT1830" s="222" t="s">
        <v>213</v>
      </c>
      <c r="AU1830" s="222" t="s">
        <v>88</v>
      </c>
      <c r="AY1830" s="20" t="s">
        <v>210</v>
      </c>
      <c r="BE1830" s="223">
        <f>IF(N1830="základní",J1830,0)</f>
        <v>0</v>
      </c>
      <c r="BF1830" s="223">
        <f>IF(N1830="snížená",J1830,0)</f>
        <v>0</v>
      </c>
      <c r="BG1830" s="223">
        <f>IF(N1830="zákl. přenesená",J1830,0)</f>
        <v>0</v>
      </c>
      <c r="BH1830" s="223">
        <f>IF(N1830="sníž. přenesená",J1830,0)</f>
        <v>0</v>
      </c>
      <c r="BI1830" s="223">
        <f>IF(N1830="nulová",J1830,0)</f>
        <v>0</v>
      </c>
      <c r="BJ1830" s="20" t="s">
        <v>86</v>
      </c>
      <c r="BK1830" s="223">
        <f>ROUND(I1830*H1830,2)</f>
        <v>0</v>
      </c>
      <c r="BL1830" s="20" t="s">
        <v>404</v>
      </c>
      <c r="BM1830" s="222" t="s">
        <v>1956</v>
      </c>
    </row>
    <row r="1831" s="14" customFormat="1">
      <c r="A1831" s="14"/>
      <c r="B1831" s="240"/>
      <c r="C1831" s="241"/>
      <c r="D1831" s="231" t="s">
        <v>221</v>
      </c>
      <c r="E1831" s="242" t="s">
        <v>32</v>
      </c>
      <c r="F1831" s="243" t="s">
        <v>1957</v>
      </c>
      <c r="G1831" s="241"/>
      <c r="H1831" s="244">
        <v>62</v>
      </c>
      <c r="I1831" s="245"/>
      <c r="J1831" s="241"/>
      <c r="K1831" s="241"/>
      <c r="L1831" s="246"/>
      <c r="M1831" s="247"/>
      <c r="N1831" s="248"/>
      <c r="O1831" s="248"/>
      <c r="P1831" s="248"/>
      <c r="Q1831" s="248"/>
      <c r="R1831" s="248"/>
      <c r="S1831" s="248"/>
      <c r="T1831" s="249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0" t="s">
        <v>221</v>
      </c>
      <c r="AU1831" s="250" t="s">
        <v>88</v>
      </c>
      <c r="AV1831" s="14" t="s">
        <v>88</v>
      </c>
      <c r="AW1831" s="14" t="s">
        <v>39</v>
      </c>
      <c r="AX1831" s="14" t="s">
        <v>78</v>
      </c>
      <c r="AY1831" s="250" t="s">
        <v>210</v>
      </c>
    </row>
    <row r="1832" s="14" customFormat="1">
      <c r="A1832" s="14"/>
      <c r="B1832" s="240"/>
      <c r="C1832" s="241"/>
      <c r="D1832" s="231" t="s">
        <v>221</v>
      </c>
      <c r="E1832" s="242" t="s">
        <v>32</v>
      </c>
      <c r="F1832" s="243" t="s">
        <v>1958</v>
      </c>
      <c r="G1832" s="241"/>
      <c r="H1832" s="244">
        <v>16.199999999999999</v>
      </c>
      <c r="I1832" s="245"/>
      <c r="J1832" s="241"/>
      <c r="K1832" s="241"/>
      <c r="L1832" s="246"/>
      <c r="M1832" s="247"/>
      <c r="N1832" s="248"/>
      <c r="O1832" s="248"/>
      <c r="P1832" s="248"/>
      <c r="Q1832" s="248"/>
      <c r="R1832" s="248"/>
      <c r="S1832" s="248"/>
      <c r="T1832" s="249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0" t="s">
        <v>221</v>
      </c>
      <c r="AU1832" s="250" t="s">
        <v>88</v>
      </c>
      <c r="AV1832" s="14" t="s">
        <v>88</v>
      </c>
      <c r="AW1832" s="14" t="s">
        <v>39</v>
      </c>
      <c r="AX1832" s="14" t="s">
        <v>78</v>
      </c>
      <c r="AY1832" s="250" t="s">
        <v>210</v>
      </c>
    </row>
    <row r="1833" s="14" customFormat="1">
      <c r="A1833" s="14"/>
      <c r="B1833" s="240"/>
      <c r="C1833" s="241"/>
      <c r="D1833" s="231" t="s">
        <v>221</v>
      </c>
      <c r="E1833" s="242" t="s">
        <v>32</v>
      </c>
      <c r="F1833" s="243" t="s">
        <v>1959</v>
      </c>
      <c r="G1833" s="241"/>
      <c r="H1833" s="244">
        <v>36.5</v>
      </c>
      <c r="I1833" s="245"/>
      <c r="J1833" s="241"/>
      <c r="K1833" s="241"/>
      <c r="L1833" s="246"/>
      <c r="M1833" s="247"/>
      <c r="N1833" s="248"/>
      <c r="O1833" s="248"/>
      <c r="P1833" s="248"/>
      <c r="Q1833" s="248"/>
      <c r="R1833" s="248"/>
      <c r="S1833" s="248"/>
      <c r="T1833" s="249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0" t="s">
        <v>221</v>
      </c>
      <c r="AU1833" s="250" t="s">
        <v>88</v>
      </c>
      <c r="AV1833" s="14" t="s">
        <v>88</v>
      </c>
      <c r="AW1833" s="14" t="s">
        <v>39</v>
      </c>
      <c r="AX1833" s="14" t="s">
        <v>78</v>
      </c>
      <c r="AY1833" s="250" t="s">
        <v>210</v>
      </c>
    </row>
    <row r="1834" s="14" customFormat="1">
      <c r="A1834" s="14"/>
      <c r="B1834" s="240"/>
      <c r="C1834" s="241"/>
      <c r="D1834" s="231" t="s">
        <v>221</v>
      </c>
      <c r="E1834" s="242" t="s">
        <v>32</v>
      </c>
      <c r="F1834" s="243" t="s">
        <v>1960</v>
      </c>
      <c r="G1834" s="241"/>
      <c r="H1834" s="244">
        <v>9.5999999999999996</v>
      </c>
      <c r="I1834" s="245"/>
      <c r="J1834" s="241"/>
      <c r="K1834" s="241"/>
      <c r="L1834" s="246"/>
      <c r="M1834" s="247"/>
      <c r="N1834" s="248"/>
      <c r="O1834" s="248"/>
      <c r="P1834" s="248"/>
      <c r="Q1834" s="248"/>
      <c r="R1834" s="248"/>
      <c r="S1834" s="248"/>
      <c r="T1834" s="249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0" t="s">
        <v>221</v>
      </c>
      <c r="AU1834" s="250" t="s">
        <v>88</v>
      </c>
      <c r="AV1834" s="14" t="s">
        <v>88</v>
      </c>
      <c r="AW1834" s="14" t="s">
        <v>39</v>
      </c>
      <c r="AX1834" s="14" t="s">
        <v>78</v>
      </c>
      <c r="AY1834" s="250" t="s">
        <v>210</v>
      </c>
    </row>
    <row r="1835" s="14" customFormat="1">
      <c r="A1835" s="14"/>
      <c r="B1835" s="240"/>
      <c r="C1835" s="241"/>
      <c r="D1835" s="231" t="s">
        <v>221</v>
      </c>
      <c r="E1835" s="242" t="s">
        <v>32</v>
      </c>
      <c r="F1835" s="243" t="s">
        <v>1961</v>
      </c>
      <c r="G1835" s="241"/>
      <c r="H1835" s="244">
        <v>266.89999999999998</v>
      </c>
      <c r="I1835" s="245"/>
      <c r="J1835" s="241"/>
      <c r="K1835" s="241"/>
      <c r="L1835" s="246"/>
      <c r="M1835" s="247"/>
      <c r="N1835" s="248"/>
      <c r="O1835" s="248"/>
      <c r="P1835" s="248"/>
      <c r="Q1835" s="248"/>
      <c r="R1835" s="248"/>
      <c r="S1835" s="248"/>
      <c r="T1835" s="249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0" t="s">
        <v>221</v>
      </c>
      <c r="AU1835" s="250" t="s">
        <v>88</v>
      </c>
      <c r="AV1835" s="14" t="s">
        <v>88</v>
      </c>
      <c r="AW1835" s="14" t="s">
        <v>39</v>
      </c>
      <c r="AX1835" s="14" t="s">
        <v>78</v>
      </c>
      <c r="AY1835" s="250" t="s">
        <v>210</v>
      </c>
    </row>
    <row r="1836" s="14" customFormat="1">
      <c r="A1836" s="14"/>
      <c r="B1836" s="240"/>
      <c r="C1836" s="241"/>
      <c r="D1836" s="231" t="s">
        <v>221</v>
      </c>
      <c r="E1836" s="242" t="s">
        <v>32</v>
      </c>
      <c r="F1836" s="243" t="s">
        <v>1962</v>
      </c>
      <c r="G1836" s="241"/>
      <c r="H1836" s="244">
        <v>221</v>
      </c>
      <c r="I1836" s="245"/>
      <c r="J1836" s="241"/>
      <c r="K1836" s="241"/>
      <c r="L1836" s="246"/>
      <c r="M1836" s="247"/>
      <c r="N1836" s="248"/>
      <c r="O1836" s="248"/>
      <c r="P1836" s="248"/>
      <c r="Q1836" s="248"/>
      <c r="R1836" s="248"/>
      <c r="S1836" s="248"/>
      <c r="T1836" s="249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0" t="s">
        <v>221</v>
      </c>
      <c r="AU1836" s="250" t="s">
        <v>88</v>
      </c>
      <c r="AV1836" s="14" t="s">
        <v>88</v>
      </c>
      <c r="AW1836" s="14" t="s">
        <v>39</v>
      </c>
      <c r="AX1836" s="14" t="s">
        <v>78</v>
      </c>
      <c r="AY1836" s="250" t="s">
        <v>210</v>
      </c>
    </row>
    <row r="1837" s="14" customFormat="1">
      <c r="A1837" s="14"/>
      <c r="B1837" s="240"/>
      <c r="C1837" s="241"/>
      <c r="D1837" s="231" t="s">
        <v>221</v>
      </c>
      <c r="E1837" s="242" t="s">
        <v>32</v>
      </c>
      <c r="F1837" s="243" t="s">
        <v>1963</v>
      </c>
      <c r="G1837" s="241"/>
      <c r="H1837" s="244">
        <v>4.2699999999999996</v>
      </c>
      <c r="I1837" s="245"/>
      <c r="J1837" s="241"/>
      <c r="K1837" s="241"/>
      <c r="L1837" s="246"/>
      <c r="M1837" s="247"/>
      <c r="N1837" s="248"/>
      <c r="O1837" s="248"/>
      <c r="P1837" s="248"/>
      <c r="Q1837" s="248"/>
      <c r="R1837" s="248"/>
      <c r="S1837" s="248"/>
      <c r="T1837" s="249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0" t="s">
        <v>221</v>
      </c>
      <c r="AU1837" s="250" t="s">
        <v>88</v>
      </c>
      <c r="AV1837" s="14" t="s">
        <v>88</v>
      </c>
      <c r="AW1837" s="14" t="s">
        <v>39</v>
      </c>
      <c r="AX1837" s="14" t="s">
        <v>78</v>
      </c>
      <c r="AY1837" s="250" t="s">
        <v>210</v>
      </c>
    </row>
    <row r="1838" s="14" customFormat="1">
      <c r="A1838" s="14"/>
      <c r="B1838" s="240"/>
      <c r="C1838" s="241"/>
      <c r="D1838" s="231" t="s">
        <v>221</v>
      </c>
      <c r="E1838" s="242" t="s">
        <v>32</v>
      </c>
      <c r="F1838" s="243" t="s">
        <v>1964</v>
      </c>
      <c r="G1838" s="241"/>
      <c r="H1838" s="244">
        <v>43.359999999999999</v>
      </c>
      <c r="I1838" s="245"/>
      <c r="J1838" s="241"/>
      <c r="K1838" s="241"/>
      <c r="L1838" s="246"/>
      <c r="M1838" s="247"/>
      <c r="N1838" s="248"/>
      <c r="O1838" s="248"/>
      <c r="P1838" s="248"/>
      <c r="Q1838" s="248"/>
      <c r="R1838" s="248"/>
      <c r="S1838" s="248"/>
      <c r="T1838" s="249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0" t="s">
        <v>221</v>
      </c>
      <c r="AU1838" s="250" t="s">
        <v>88</v>
      </c>
      <c r="AV1838" s="14" t="s">
        <v>88</v>
      </c>
      <c r="AW1838" s="14" t="s">
        <v>39</v>
      </c>
      <c r="AX1838" s="14" t="s">
        <v>78</v>
      </c>
      <c r="AY1838" s="250" t="s">
        <v>210</v>
      </c>
    </row>
    <row r="1839" s="14" customFormat="1">
      <c r="A1839" s="14"/>
      <c r="B1839" s="240"/>
      <c r="C1839" s="241"/>
      <c r="D1839" s="231" t="s">
        <v>221</v>
      </c>
      <c r="E1839" s="242" t="s">
        <v>32</v>
      </c>
      <c r="F1839" s="243" t="s">
        <v>1965</v>
      </c>
      <c r="G1839" s="241"/>
      <c r="H1839" s="244">
        <v>10.4</v>
      </c>
      <c r="I1839" s="245"/>
      <c r="J1839" s="241"/>
      <c r="K1839" s="241"/>
      <c r="L1839" s="246"/>
      <c r="M1839" s="247"/>
      <c r="N1839" s="248"/>
      <c r="O1839" s="248"/>
      <c r="P1839" s="248"/>
      <c r="Q1839" s="248"/>
      <c r="R1839" s="248"/>
      <c r="S1839" s="248"/>
      <c r="T1839" s="249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0" t="s">
        <v>221</v>
      </c>
      <c r="AU1839" s="250" t="s">
        <v>88</v>
      </c>
      <c r="AV1839" s="14" t="s">
        <v>88</v>
      </c>
      <c r="AW1839" s="14" t="s">
        <v>39</v>
      </c>
      <c r="AX1839" s="14" t="s">
        <v>78</v>
      </c>
      <c r="AY1839" s="250" t="s">
        <v>210</v>
      </c>
    </row>
    <row r="1840" s="14" customFormat="1">
      <c r="A1840" s="14"/>
      <c r="B1840" s="240"/>
      <c r="C1840" s="241"/>
      <c r="D1840" s="231" t="s">
        <v>221</v>
      </c>
      <c r="E1840" s="242" t="s">
        <v>32</v>
      </c>
      <c r="F1840" s="243" t="s">
        <v>1966</v>
      </c>
      <c r="G1840" s="241"/>
      <c r="H1840" s="244">
        <v>136.80000000000001</v>
      </c>
      <c r="I1840" s="245"/>
      <c r="J1840" s="241"/>
      <c r="K1840" s="241"/>
      <c r="L1840" s="246"/>
      <c r="M1840" s="247"/>
      <c r="N1840" s="248"/>
      <c r="O1840" s="248"/>
      <c r="P1840" s="248"/>
      <c r="Q1840" s="248"/>
      <c r="R1840" s="248"/>
      <c r="S1840" s="248"/>
      <c r="T1840" s="249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0" t="s">
        <v>221</v>
      </c>
      <c r="AU1840" s="250" t="s">
        <v>88</v>
      </c>
      <c r="AV1840" s="14" t="s">
        <v>88</v>
      </c>
      <c r="AW1840" s="14" t="s">
        <v>39</v>
      </c>
      <c r="AX1840" s="14" t="s">
        <v>78</v>
      </c>
      <c r="AY1840" s="250" t="s">
        <v>210</v>
      </c>
    </row>
    <row r="1841" s="14" customFormat="1">
      <c r="A1841" s="14"/>
      <c r="B1841" s="240"/>
      <c r="C1841" s="241"/>
      <c r="D1841" s="231" t="s">
        <v>221</v>
      </c>
      <c r="E1841" s="242" t="s">
        <v>32</v>
      </c>
      <c r="F1841" s="243" t="s">
        <v>1967</v>
      </c>
      <c r="G1841" s="241"/>
      <c r="H1841" s="244">
        <v>52.5</v>
      </c>
      <c r="I1841" s="245"/>
      <c r="J1841" s="241"/>
      <c r="K1841" s="241"/>
      <c r="L1841" s="246"/>
      <c r="M1841" s="247"/>
      <c r="N1841" s="248"/>
      <c r="O1841" s="248"/>
      <c r="P1841" s="248"/>
      <c r="Q1841" s="248"/>
      <c r="R1841" s="248"/>
      <c r="S1841" s="248"/>
      <c r="T1841" s="249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0" t="s">
        <v>221</v>
      </c>
      <c r="AU1841" s="250" t="s">
        <v>88</v>
      </c>
      <c r="AV1841" s="14" t="s">
        <v>88</v>
      </c>
      <c r="AW1841" s="14" t="s">
        <v>39</v>
      </c>
      <c r="AX1841" s="14" t="s">
        <v>78</v>
      </c>
      <c r="AY1841" s="250" t="s">
        <v>210</v>
      </c>
    </row>
    <row r="1842" s="14" customFormat="1">
      <c r="A1842" s="14"/>
      <c r="B1842" s="240"/>
      <c r="C1842" s="241"/>
      <c r="D1842" s="231" t="s">
        <v>221</v>
      </c>
      <c r="E1842" s="242" t="s">
        <v>32</v>
      </c>
      <c r="F1842" s="243" t="s">
        <v>1968</v>
      </c>
      <c r="G1842" s="241"/>
      <c r="H1842" s="244">
        <v>31.199999999999999</v>
      </c>
      <c r="I1842" s="245"/>
      <c r="J1842" s="241"/>
      <c r="K1842" s="241"/>
      <c r="L1842" s="246"/>
      <c r="M1842" s="247"/>
      <c r="N1842" s="248"/>
      <c r="O1842" s="248"/>
      <c r="P1842" s="248"/>
      <c r="Q1842" s="248"/>
      <c r="R1842" s="248"/>
      <c r="S1842" s="248"/>
      <c r="T1842" s="249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0" t="s">
        <v>221</v>
      </c>
      <c r="AU1842" s="250" t="s">
        <v>88</v>
      </c>
      <c r="AV1842" s="14" t="s">
        <v>88</v>
      </c>
      <c r="AW1842" s="14" t="s">
        <v>39</v>
      </c>
      <c r="AX1842" s="14" t="s">
        <v>78</v>
      </c>
      <c r="AY1842" s="250" t="s">
        <v>210</v>
      </c>
    </row>
    <row r="1843" s="13" customFormat="1">
      <c r="A1843" s="13"/>
      <c r="B1843" s="229"/>
      <c r="C1843" s="230"/>
      <c r="D1843" s="231" t="s">
        <v>221</v>
      </c>
      <c r="E1843" s="232" t="s">
        <v>32</v>
      </c>
      <c r="F1843" s="233" t="s">
        <v>1969</v>
      </c>
      <c r="G1843" s="230"/>
      <c r="H1843" s="232" t="s">
        <v>32</v>
      </c>
      <c r="I1843" s="234"/>
      <c r="J1843" s="230"/>
      <c r="K1843" s="230"/>
      <c r="L1843" s="235"/>
      <c r="M1843" s="236"/>
      <c r="N1843" s="237"/>
      <c r="O1843" s="237"/>
      <c r="P1843" s="237"/>
      <c r="Q1843" s="237"/>
      <c r="R1843" s="237"/>
      <c r="S1843" s="237"/>
      <c r="T1843" s="238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9" t="s">
        <v>221</v>
      </c>
      <c r="AU1843" s="239" t="s">
        <v>88</v>
      </c>
      <c r="AV1843" s="13" t="s">
        <v>86</v>
      </c>
      <c r="AW1843" s="13" t="s">
        <v>39</v>
      </c>
      <c r="AX1843" s="13" t="s">
        <v>78</v>
      </c>
      <c r="AY1843" s="239" t="s">
        <v>210</v>
      </c>
    </row>
    <row r="1844" s="14" customFormat="1">
      <c r="A1844" s="14"/>
      <c r="B1844" s="240"/>
      <c r="C1844" s="241"/>
      <c r="D1844" s="231" t="s">
        <v>221</v>
      </c>
      <c r="E1844" s="242" t="s">
        <v>32</v>
      </c>
      <c r="F1844" s="243" t="s">
        <v>1970</v>
      </c>
      <c r="G1844" s="241"/>
      <c r="H1844" s="244">
        <v>9.5999999999999996</v>
      </c>
      <c r="I1844" s="245"/>
      <c r="J1844" s="241"/>
      <c r="K1844" s="241"/>
      <c r="L1844" s="246"/>
      <c r="M1844" s="247"/>
      <c r="N1844" s="248"/>
      <c r="O1844" s="248"/>
      <c r="P1844" s="248"/>
      <c r="Q1844" s="248"/>
      <c r="R1844" s="248"/>
      <c r="S1844" s="248"/>
      <c r="T1844" s="249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0" t="s">
        <v>221</v>
      </c>
      <c r="AU1844" s="250" t="s">
        <v>88</v>
      </c>
      <c r="AV1844" s="14" t="s">
        <v>88</v>
      </c>
      <c r="AW1844" s="14" t="s">
        <v>39</v>
      </c>
      <c r="AX1844" s="14" t="s">
        <v>78</v>
      </c>
      <c r="AY1844" s="250" t="s">
        <v>210</v>
      </c>
    </row>
    <row r="1845" s="15" customFormat="1">
      <c r="A1845" s="15"/>
      <c r="B1845" s="251"/>
      <c r="C1845" s="252"/>
      <c r="D1845" s="231" t="s">
        <v>221</v>
      </c>
      <c r="E1845" s="253" t="s">
        <v>32</v>
      </c>
      <c r="F1845" s="254" t="s">
        <v>224</v>
      </c>
      <c r="G1845" s="252"/>
      <c r="H1845" s="255">
        <v>900.33000000000004</v>
      </c>
      <c r="I1845" s="256"/>
      <c r="J1845" s="252"/>
      <c r="K1845" s="252"/>
      <c r="L1845" s="257"/>
      <c r="M1845" s="258"/>
      <c r="N1845" s="259"/>
      <c r="O1845" s="259"/>
      <c r="P1845" s="259"/>
      <c r="Q1845" s="259"/>
      <c r="R1845" s="259"/>
      <c r="S1845" s="259"/>
      <c r="T1845" s="260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1" t="s">
        <v>221</v>
      </c>
      <c r="AU1845" s="261" t="s">
        <v>88</v>
      </c>
      <c r="AV1845" s="15" t="s">
        <v>96</v>
      </c>
      <c r="AW1845" s="15" t="s">
        <v>39</v>
      </c>
      <c r="AX1845" s="15" t="s">
        <v>86</v>
      </c>
      <c r="AY1845" s="261" t="s">
        <v>210</v>
      </c>
    </row>
    <row r="1846" s="2" customFormat="1" ht="16.5" customHeight="1">
      <c r="A1846" s="42"/>
      <c r="B1846" s="43"/>
      <c r="C1846" s="273" t="s">
        <v>1971</v>
      </c>
      <c r="D1846" s="273" t="s">
        <v>325</v>
      </c>
      <c r="E1846" s="274" t="s">
        <v>1972</v>
      </c>
      <c r="F1846" s="275" t="s">
        <v>1973</v>
      </c>
      <c r="G1846" s="276" t="s">
        <v>216</v>
      </c>
      <c r="H1846" s="277">
        <v>20.931999999999999</v>
      </c>
      <c r="I1846" s="278"/>
      <c r="J1846" s="279">
        <f>ROUND(I1846*H1846,2)</f>
        <v>0</v>
      </c>
      <c r="K1846" s="275" t="s">
        <v>952</v>
      </c>
      <c r="L1846" s="280"/>
      <c r="M1846" s="281" t="s">
        <v>32</v>
      </c>
      <c r="N1846" s="282" t="s">
        <v>49</v>
      </c>
      <c r="O1846" s="88"/>
      <c r="P1846" s="220">
        <f>O1846*H1846</f>
        <v>0</v>
      </c>
      <c r="Q1846" s="220">
        <v>0.55000000000000004</v>
      </c>
      <c r="R1846" s="220">
        <f>Q1846*H1846</f>
        <v>11.512600000000001</v>
      </c>
      <c r="S1846" s="220">
        <v>0</v>
      </c>
      <c r="T1846" s="221">
        <f>S1846*H1846</f>
        <v>0</v>
      </c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R1846" s="222" t="s">
        <v>544</v>
      </c>
      <c r="AT1846" s="222" t="s">
        <v>325</v>
      </c>
      <c r="AU1846" s="222" t="s">
        <v>88</v>
      </c>
      <c r="AY1846" s="20" t="s">
        <v>210</v>
      </c>
      <c r="BE1846" s="223">
        <f>IF(N1846="základní",J1846,0)</f>
        <v>0</v>
      </c>
      <c r="BF1846" s="223">
        <f>IF(N1846="snížená",J1846,0)</f>
        <v>0</v>
      </c>
      <c r="BG1846" s="223">
        <f>IF(N1846="zákl. přenesená",J1846,0)</f>
        <v>0</v>
      </c>
      <c r="BH1846" s="223">
        <f>IF(N1846="sníž. přenesená",J1846,0)</f>
        <v>0</v>
      </c>
      <c r="BI1846" s="223">
        <f>IF(N1846="nulová",J1846,0)</f>
        <v>0</v>
      </c>
      <c r="BJ1846" s="20" t="s">
        <v>86</v>
      </c>
      <c r="BK1846" s="223">
        <f>ROUND(I1846*H1846,2)</f>
        <v>0</v>
      </c>
      <c r="BL1846" s="20" t="s">
        <v>404</v>
      </c>
      <c r="BM1846" s="222" t="s">
        <v>1974</v>
      </c>
    </row>
    <row r="1847" s="14" customFormat="1">
      <c r="A1847" s="14"/>
      <c r="B1847" s="240"/>
      <c r="C1847" s="241"/>
      <c r="D1847" s="231" t="s">
        <v>221</v>
      </c>
      <c r="E1847" s="242" t="s">
        <v>32</v>
      </c>
      <c r="F1847" s="243" t="s">
        <v>1975</v>
      </c>
      <c r="G1847" s="241"/>
      <c r="H1847" s="244">
        <v>1.528</v>
      </c>
      <c r="I1847" s="245"/>
      <c r="J1847" s="241"/>
      <c r="K1847" s="241"/>
      <c r="L1847" s="246"/>
      <c r="M1847" s="247"/>
      <c r="N1847" s="248"/>
      <c r="O1847" s="248"/>
      <c r="P1847" s="248"/>
      <c r="Q1847" s="248"/>
      <c r="R1847" s="248"/>
      <c r="S1847" s="248"/>
      <c r="T1847" s="249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0" t="s">
        <v>221</v>
      </c>
      <c r="AU1847" s="250" t="s">
        <v>88</v>
      </c>
      <c r="AV1847" s="14" t="s">
        <v>88</v>
      </c>
      <c r="AW1847" s="14" t="s">
        <v>39</v>
      </c>
      <c r="AX1847" s="14" t="s">
        <v>78</v>
      </c>
      <c r="AY1847" s="250" t="s">
        <v>210</v>
      </c>
    </row>
    <row r="1848" s="14" customFormat="1">
      <c r="A1848" s="14"/>
      <c r="B1848" s="240"/>
      <c r="C1848" s="241"/>
      <c r="D1848" s="231" t="s">
        <v>221</v>
      </c>
      <c r="E1848" s="242" t="s">
        <v>32</v>
      </c>
      <c r="F1848" s="243" t="s">
        <v>1976</v>
      </c>
      <c r="G1848" s="241"/>
      <c r="H1848" s="244">
        <v>0.45600000000000002</v>
      </c>
      <c r="I1848" s="245"/>
      <c r="J1848" s="241"/>
      <c r="K1848" s="241"/>
      <c r="L1848" s="246"/>
      <c r="M1848" s="247"/>
      <c r="N1848" s="248"/>
      <c r="O1848" s="248"/>
      <c r="P1848" s="248"/>
      <c r="Q1848" s="248"/>
      <c r="R1848" s="248"/>
      <c r="S1848" s="248"/>
      <c r="T1848" s="249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0" t="s">
        <v>221</v>
      </c>
      <c r="AU1848" s="250" t="s">
        <v>88</v>
      </c>
      <c r="AV1848" s="14" t="s">
        <v>88</v>
      </c>
      <c r="AW1848" s="14" t="s">
        <v>39</v>
      </c>
      <c r="AX1848" s="14" t="s">
        <v>78</v>
      </c>
      <c r="AY1848" s="250" t="s">
        <v>210</v>
      </c>
    </row>
    <row r="1849" s="14" customFormat="1">
      <c r="A1849" s="14"/>
      <c r="B1849" s="240"/>
      <c r="C1849" s="241"/>
      <c r="D1849" s="231" t="s">
        <v>221</v>
      </c>
      <c r="E1849" s="242" t="s">
        <v>32</v>
      </c>
      <c r="F1849" s="243" t="s">
        <v>1977</v>
      </c>
      <c r="G1849" s="241"/>
      <c r="H1849" s="244">
        <v>1.7669999999999999</v>
      </c>
      <c r="I1849" s="245"/>
      <c r="J1849" s="241"/>
      <c r="K1849" s="241"/>
      <c r="L1849" s="246"/>
      <c r="M1849" s="247"/>
      <c r="N1849" s="248"/>
      <c r="O1849" s="248"/>
      <c r="P1849" s="248"/>
      <c r="Q1849" s="248"/>
      <c r="R1849" s="248"/>
      <c r="S1849" s="248"/>
      <c r="T1849" s="249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0" t="s">
        <v>221</v>
      </c>
      <c r="AU1849" s="250" t="s">
        <v>88</v>
      </c>
      <c r="AV1849" s="14" t="s">
        <v>88</v>
      </c>
      <c r="AW1849" s="14" t="s">
        <v>39</v>
      </c>
      <c r="AX1849" s="14" t="s">
        <v>78</v>
      </c>
      <c r="AY1849" s="250" t="s">
        <v>210</v>
      </c>
    </row>
    <row r="1850" s="14" customFormat="1">
      <c r="A1850" s="14"/>
      <c r="B1850" s="240"/>
      <c r="C1850" s="241"/>
      <c r="D1850" s="231" t="s">
        <v>221</v>
      </c>
      <c r="E1850" s="242" t="s">
        <v>32</v>
      </c>
      <c r="F1850" s="243" t="s">
        <v>1978</v>
      </c>
      <c r="G1850" s="241"/>
      <c r="H1850" s="244">
        <v>0.152</v>
      </c>
      <c r="I1850" s="245"/>
      <c r="J1850" s="241"/>
      <c r="K1850" s="241"/>
      <c r="L1850" s="246"/>
      <c r="M1850" s="247"/>
      <c r="N1850" s="248"/>
      <c r="O1850" s="248"/>
      <c r="P1850" s="248"/>
      <c r="Q1850" s="248"/>
      <c r="R1850" s="248"/>
      <c r="S1850" s="248"/>
      <c r="T1850" s="249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0" t="s">
        <v>221</v>
      </c>
      <c r="AU1850" s="250" t="s">
        <v>88</v>
      </c>
      <c r="AV1850" s="14" t="s">
        <v>88</v>
      </c>
      <c r="AW1850" s="14" t="s">
        <v>39</v>
      </c>
      <c r="AX1850" s="14" t="s">
        <v>78</v>
      </c>
      <c r="AY1850" s="250" t="s">
        <v>210</v>
      </c>
    </row>
    <row r="1851" s="14" customFormat="1">
      <c r="A1851" s="14"/>
      <c r="B1851" s="240"/>
      <c r="C1851" s="241"/>
      <c r="D1851" s="231" t="s">
        <v>221</v>
      </c>
      <c r="E1851" s="242" t="s">
        <v>32</v>
      </c>
      <c r="F1851" s="243" t="s">
        <v>1979</v>
      </c>
      <c r="G1851" s="241"/>
      <c r="H1851" s="244">
        <v>7.7510000000000003</v>
      </c>
      <c r="I1851" s="245"/>
      <c r="J1851" s="241"/>
      <c r="K1851" s="241"/>
      <c r="L1851" s="246"/>
      <c r="M1851" s="247"/>
      <c r="N1851" s="248"/>
      <c r="O1851" s="248"/>
      <c r="P1851" s="248"/>
      <c r="Q1851" s="248"/>
      <c r="R1851" s="248"/>
      <c r="S1851" s="248"/>
      <c r="T1851" s="249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0" t="s">
        <v>221</v>
      </c>
      <c r="AU1851" s="250" t="s">
        <v>88</v>
      </c>
      <c r="AV1851" s="14" t="s">
        <v>88</v>
      </c>
      <c r="AW1851" s="14" t="s">
        <v>39</v>
      </c>
      <c r="AX1851" s="14" t="s">
        <v>78</v>
      </c>
      <c r="AY1851" s="250" t="s">
        <v>210</v>
      </c>
    </row>
    <row r="1852" s="14" customFormat="1">
      <c r="A1852" s="14"/>
      <c r="B1852" s="240"/>
      <c r="C1852" s="241"/>
      <c r="D1852" s="231" t="s">
        <v>221</v>
      </c>
      <c r="E1852" s="242" t="s">
        <v>32</v>
      </c>
      <c r="F1852" s="243" t="s">
        <v>1980</v>
      </c>
      <c r="G1852" s="241"/>
      <c r="H1852" s="244">
        <v>2.3340000000000001</v>
      </c>
      <c r="I1852" s="245"/>
      <c r="J1852" s="241"/>
      <c r="K1852" s="241"/>
      <c r="L1852" s="246"/>
      <c r="M1852" s="247"/>
      <c r="N1852" s="248"/>
      <c r="O1852" s="248"/>
      <c r="P1852" s="248"/>
      <c r="Q1852" s="248"/>
      <c r="R1852" s="248"/>
      <c r="S1852" s="248"/>
      <c r="T1852" s="249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0" t="s">
        <v>221</v>
      </c>
      <c r="AU1852" s="250" t="s">
        <v>88</v>
      </c>
      <c r="AV1852" s="14" t="s">
        <v>88</v>
      </c>
      <c r="AW1852" s="14" t="s">
        <v>39</v>
      </c>
      <c r="AX1852" s="14" t="s">
        <v>78</v>
      </c>
      <c r="AY1852" s="250" t="s">
        <v>210</v>
      </c>
    </row>
    <row r="1853" s="14" customFormat="1">
      <c r="A1853" s="14"/>
      <c r="B1853" s="240"/>
      <c r="C1853" s="241"/>
      <c r="D1853" s="231" t="s">
        <v>221</v>
      </c>
      <c r="E1853" s="242" t="s">
        <v>32</v>
      </c>
      <c r="F1853" s="243" t="s">
        <v>1981</v>
      </c>
      <c r="G1853" s="241"/>
      <c r="H1853" s="244">
        <v>0.16500000000000001</v>
      </c>
      <c r="I1853" s="245"/>
      <c r="J1853" s="241"/>
      <c r="K1853" s="241"/>
      <c r="L1853" s="246"/>
      <c r="M1853" s="247"/>
      <c r="N1853" s="248"/>
      <c r="O1853" s="248"/>
      <c r="P1853" s="248"/>
      <c r="Q1853" s="248"/>
      <c r="R1853" s="248"/>
      <c r="S1853" s="248"/>
      <c r="T1853" s="249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0" t="s">
        <v>221</v>
      </c>
      <c r="AU1853" s="250" t="s">
        <v>88</v>
      </c>
      <c r="AV1853" s="14" t="s">
        <v>88</v>
      </c>
      <c r="AW1853" s="14" t="s">
        <v>39</v>
      </c>
      <c r="AX1853" s="14" t="s">
        <v>78</v>
      </c>
      <c r="AY1853" s="250" t="s">
        <v>210</v>
      </c>
    </row>
    <row r="1854" s="14" customFormat="1">
      <c r="A1854" s="14"/>
      <c r="B1854" s="240"/>
      <c r="C1854" s="241"/>
      <c r="D1854" s="231" t="s">
        <v>221</v>
      </c>
      <c r="E1854" s="242" t="s">
        <v>32</v>
      </c>
      <c r="F1854" s="243" t="s">
        <v>1982</v>
      </c>
      <c r="G1854" s="241"/>
      <c r="H1854" s="244">
        <v>1.2589999999999999</v>
      </c>
      <c r="I1854" s="245"/>
      <c r="J1854" s="241"/>
      <c r="K1854" s="241"/>
      <c r="L1854" s="246"/>
      <c r="M1854" s="247"/>
      <c r="N1854" s="248"/>
      <c r="O1854" s="248"/>
      <c r="P1854" s="248"/>
      <c r="Q1854" s="248"/>
      <c r="R1854" s="248"/>
      <c r="S1854" s="248"/>
      <c r="T1854" s="249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0" t="s">
        <v>221</v>
      </c>
      <c r="AU1854" s="250" t="s">
        <v>88</v>
      </c>
      <c r="AV1854" s="14" t="s">
        <v>88</v>
      </c>
      <c r="AW1854" s="14" t="s">
        <v>39</v>
      </c>
      <c r="AX1854" s="14" t="s">
        <v>78</v>
      </c>
      <c r="AY1854" s="250" t="s">
        <v>210</v>
      </c>
    </row>
    <row r="1855" s="14" customFormat="1">
      <c r="A1855" s="14"/>
      <c r="B1855" s="240"/>
      <c r="C1855" s="241"/>
      <c r="D1855" s="231" t="s">
        <v>221</v>
      </c>
      <c r="E1855" s="242" t="s">
        <v>32</v>
      </c>
      <c r="F1855" s="243" t="s">
        <v>1983</v>
      </c>
      <c r="G1855" s="241"/>
      <c r="H1855" s="244">
        <v>0.30199999999999999</v>
      </c>
      <c r="I1855" s="245"/>
      <c r="J1855" s="241"/>
      <c r="K1855" s="241"/>
      <c r="L1855" s="246"/>
      <c r="M1855" s="247"/>
      <c r="N1855" s="248"/>
      <c r="O1855" s="248"/>
      <c r="P1855" s="248"/>
      <c r="Q1855" s="248"/>
      <c r="R1855" s="248"/>
      <c r="S1855" s="248"/>
      <c r="T1855" s="249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0" t="s">
        <v>221</v>
      </c>
      <c r="AU1855" s="250" t="s">
        <v>88</v>
      </c>
      <c r="AV1855" s="14" t="s">
        <v>88</v>
      </c>
      <c r="AW1855" s="14" t="s">
        <v>39</v>
      </c>
      <c r="AX1855" s="14" t="s">
        <v>78</v>
      </c>
      <c r="AY1855" s="250" t="s">
        <v>210</v>
      </c>
    </row>
    <row r="1856" s="14" customFormat="1">
      <c r="A1856" s="14"/>
      <c r="B1856" s="240"/>
      <c r="C1856" s="241"/>
      <c r="D1856" s="231" t="s">
        <v>221</v>
      </c>
      <c r="E1856" s="242" t="s">
        <v>32</v>
      </c>
      <c r="F1856" s="243" t="s">
        <v>1984</v>
      </c>
      <c r="G1856" s="241"/>
      <c r="H1856" s="244">
        <v>3.9729999999999999</v>
      </c>
      <c r="I1856" s="245"/>
      <c r="J1856" s="241"/>
      <c r="K1856" s="241"/>
      <c r="L1856" s="246"/>
      <c r="M1856" s="247"/>
      <c r="N1856" s="248"/>
      <c r="O1856" s="248"/>
      <c r="P1856" s="248"/>
      <c r="Q1856" s="248"/>
      <c r="R1856" s="248"/>
      <c r="S1856" s="248"/>
      <c r="T1856" s="249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0" t="s">
        <v>221</v>
      </c>
      <c r="AU1856" s="250" t="s">
        <v>88</v>
      </c>
      <c r="AV1856" s="14" t="s">
        <v>88</v>
      </c>
      <c r="AW1856" s="14" t="s">
        <v>39</v>
      </c>
      <c r="AX1856" s="14" t="s">
        <v>78</v>
      </c>
      <c r="AY1856" s="250" t="s">
        <v>210</v>
      </c>
    </row>
    <row r="1857" s="14" customFormat="1">
      <c r="A1857" s="14"/>
      <c r="B1857" s="240"/>
      <c r="C1857" s="241"/>
      <c r="D1857" s="231" t="s">
        <v>221</v>
      </c>
      <c r="E1857" s="242" t="s">
        <v>32</v>
      </c>
      <c r="F1857" s="243" t="s">
        <v>1985</v>
      </c>
      <c r="G1857" s="241"/>
      <c r="H1857" s="244">
        <v>0.80900000000000005</v>
      </c>
      <c r="I1857" s="245"/>
      <c r="J1857" s="241"/>
      <c r="K1857" s="241"/>
      <c r="L1857" s="246"/>
      <c r="M1857" s="247"/>
      <c r="N1857" s="248"/>
      <c r="O1857" s="248"/>
      <c r="P1857" s="248"/>
      <c r="Q1857" s="248"/>
      <c r="R1857" s="248"/>
      <c r="S1857" s="248"/>
      <c r="T1857" s="249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0" t="s">
        <v>221</v>
      </c>
      <c r="AU1857" s="250" t="s">
        <v>88</v>
      </c>
      <c r="AV1857" s="14" t="s">
        <v>88</v>
      </c>
      <c r="AW1857" s="14" t="s">
        <v>39</v>
      </c>
      <c r="AX1857" s="14" t="s">
        <v>78</v>
      </c>
      <c r="AY1857" s="250" t="s">
        <v>210</v>
      </c>
    </row>
    <row r="1858" s="14" customFormat="1">
      <c r="A1858" s="14"/>
      <c r="B1858" s="240"/>
      <c r="C1858" s="241"/>
      <c r="D1858" s="231" t="s">
        <v>221</v>
      </c>
      <c r="E1858" s="242" t="s">
        <v>32</v>
      </c>
      <c r="F1858" s="243" t="s">
        <v>1986</v>
      </c>
      <c r="G1858" s="241"/>
      <c r="H1858" s="244">
        <v>0.28799999999999998</v>
      </c>
      <c r="I1858" s="245"/>
      <c r="J1858" s="241"/>
      <c r="K1858" s="241"/>
      <c r="L1858" s="246"/>
      <c r="M1858" s="247"/>
      <c r="N1858" s="248"/>
      <c r="O1858" s="248"/>
      <c r="P1858" s="248"/>
      <c r="Q1858" s="248"/>
      <c r="R1858" s="248"/>
      <c r="S1858" s="248"/>
      <c r="T1858" s="249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0" t="s">
        <v>221</v>
      </c>
      <c r="AU1858" s="250" t="s">
        <v>88</v>
      </c>
      <c r="AV1858" s="14" t="s">
        <v>88</v>
      </c>
      <c r="AW1858" s="14" t="s">
        <v>39</v>
      </c>
      <c r="AX1858" s="14" t="s">
        <v>78</v>
      </c>
      <c r="AY1858" s="250" t="s">
        <v>210</v>
      </c>
    </row>
    <row r="1859" s="14" customFormat="1">
      <c r="A1859" s="14"/>
      <c r="B1859" s="240"/>
      <c r="C1859" s="241"/>
      <c r="D1859" s="231" t="s">
        <v>221</v>
      </c>
      <c r="E1859" s="242" t="s">
        <v>32</v>
      </c>
      <c r="F1859" s="243" t="s">
        <v>1987</v>
      </c>
      <c r="G1859" s="241"/>
      <c r="H1859" s="244">
        <v>0.14799999999999999</v>
      </c>
      <c r="I1859" s="245"/>
      <c r="J1859" s="241"/>
      <c r="K1859" s="241"/>
      <c r="L1859" s="246"/>
      <c r="M1859" s="247"/>
      <c r="N1859" s="248"/>
      <c r="O1859" s="248"/>
      <c r="P1859" s="248"/>
      <c r="Q1859" s="248"/>
      <c r="R1859" s="248"/>
      <c r="S1859" s="248"/>
      <c r="T1859" s="249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0" t="s">
        <v>221</v>
      </c>
      <c r="AU1859" s="250" t="s">
        <v>88</v>
      </c>
      <c r="AV1859" s="14" t="s">
        <v>88</v>
      </c>
      <c r="AW1859" s="14" t="s">
        <v>39</v>
      </c>
      <c r="AX1859" s="14" t="s">
        <v>78</v>
      </c>
      <c r="AY1859" s="250" t="s">
        <v>210</v>
      </c>
    </row>
    <row r="1860" s="15" customFormat="1">
      <c r="A1860" s="15"/>
      <c r="B1860" s="251"/>
      <c r="C1860" s="252"/>
      <c r="D1860" s="231" t="s">
        <v>221</v>
      </c>
      <c r="E1860" s="253" t="s">
        <v>32</v>
      </c>
      <c r="F1860" s="254" t="s">
        <v>224</v>
      </c>
      <c r="G1860" s="252"/>
      <c r="H1860" s="255">
        <v>20.931999999999999</v>
      </c>
      <c r="I1860" s="256"/>
      <c r="J1860" s="252"/>
      <c r="K1860" s="252"/>
      <c r="L1860" s="257"/>
      <c r="M1860" s="258"/>
      <c r="N1860" s="259"/>
      <c r="O1860" s="259"/>
      <c r="P1860" s="259"/>
      <c r="Q1860" s="259"/>
      <c r="R1860" s="259"/>
      <c r="S1860" s="259"/>
      <c r="T1860" s="260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1" t="s">
        <v>221</v>
      </c>
      <c r="AU1860" s="261" t="s">
        <v>88</v>
      </c>
      <c r="AV1860" s="15" t="s">
        <v>96</v>
      </c>
      <c r="AW1860" s="15" t="s">
        <v>39</v>
      </c>
      <c r="AX1860" s="15" t="s">
        <v>86</v>
      </c>
      <c r="AY1860" s="261" t="s">
        <v>210</v>
      </c>
    </row>
    <row r="1861" s="2" customFormat="1" ht="24.15" customHeight="1">
      <c r="A1861" s="42"/>
      <c r="B1861" s="43"/>
      <c r="C1861" s="211" t="s">
        <v>1988</v>
      </c>
      <c r="D1861" s="211" t="s">
        <v>213</v>
      </c>
      <c r="E1861" s="212" t="s">
        <v>1989</v>
      </c>
      <c r="F1861" s="213" t="s">
        <v>1990</v>
      </c>
      <c r="G1861" s="214" t="s">
        <v>104</v>
      </c>
      <c r="H1861" s="215">
        <v>68.521000000000001</v>
      </c>
      <c r="I1861" s="216"/>
      <c r="J1861" s="217">
        <f>ROUND(I1861*H1861,2)</f>
        <v>0</v>
      </c>
      <c r="K1861" s="213" t="s">
        <v>952</v>
      </c>
      <c r="L1861" s="48"/>
      <c r="M1861" s="218" t="s">
        <v>32</v>
      </c>
      <c r="N1861" s="219" t="s">
        <v>49</v>
      </c>
      <c r="O1861" s="88"/>
      <c r="P1861" s="220">
        <f>O1861*H1861</f>
        <v>0</v>
      </c>
      <c r="Q1861" s="220">
        <v>0</v>
      </c>
      <c r="R1861" s="220">
        <f>Q1861*H1861</f>
        <v>0</v>
      </c>
      <c r="S1861" s="220">
        <v>0</v>
      </c>
      <c r="T1861" s="221">
        <f>S1861*H1861</f>
        <v>0</v>
      </c>
      <c r="U1861" s="42"/>
      <c r="V1861" s="42"/>
      <c r="W1861" s="42"/>
      <c r="X1861" s="42"/>
      <c r="Y1861" s="42"/>
      <c r="Z1861" s="42"/>
      <c r="AA1861" s="42"/>
      <c r="AB1861" s="42"/>
      <c r="AC1861" s="42"/>
      <c r="AD1861" s="42"/>
      <c r="AE1861" s="42"/>
      <c r="AR1861" s="222" t="s">
        <v>404</v>
      </c>
      <c r="AT1861" s="222" t="s">
        <v>213</v>
      </c>
      <c r="AU1861" s="222" t="s">
        <v>88</v>
      </c>
      <c r="AY1861" s="20" t="s">
        <v>210</v>
      </c>
      <c r="BE1861" s="223">
        <f>IF(N1861="základní",J1861,0)</f>
        <v>0</v>
      </c>
      <c r="BF1861" s="223">
        <f>IF(N1861="snížená",J1861,0)</f>
        <v>0</v>
      </c>
      <c r="BG1861" s="223">
        <f>IF(N1861="zákl. přenesená",J1861,0)</f>
        <v>0</v>
      </c>
      <c r="BH1861" s="223">
        <f>IF(N1861="sníž. přenesená",J1861,0)</f>
        <v>0</v>
      </c>
      <c r="BI1861" s="223">
        <f>IF(N1861="nulová",J1861,0)</f>
        <v>0</v>
      </c>
      <c r="BJ1861" s="20" t="s">
        <v>86</v>
      </c>
      <c r="BK1861" s="223">
        <f>ROUND(I1861*H1861,2)</f>
        <v>0</v>
      </c>
      <c r="BL1861" s="20" t="s">
        <v>404</v>
      </c>
      <c r="BM1861" s="222" t="s">
        <v>1991</v>
      </c>
    </row>
    <row r="1862" s="13" customFormat="1">
      <c r="A1862" s="13"/>
      <c r="B1862" s="229"/>
      <c r="C1862" s="230"/>
      <c r="D1862" s="231" t="s">
        <v>221</v>
      </c>
      <c r="E1862" s="232" t="s">
        <v>32</v>
      </c>
      <c r="F1862" s="233" t="s">
        <v>1992</v>
      </c>
      <c r="G1862" s="230"/>
      <c r="H1862" s="232" t="s">
        <v>32</v>
      </c>
      <c r="I1862" s="234"/>
      <c r="J1862" s="230"/>
      <c r="K1862" s="230"/>
      <c r="L1862" s="235"/>
      <c r="M1862" s="236"/>
      <c r="N1862" s="237"/>
      <c r="O1862" s="237"/>
      <c r="P1862" s="237"/>
      <c r="Q1862" s="237"/>
      <c r="R1862" s="237"/>
      <c r="S1862" s="237"/>
      <c r="T1862" s="238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9" t="s">
        <v>221</v>
      </c>
      <c r="AU1862" s="239" t="s">
        <v>88</v>
      </c>
      <c r="AV1862" s="13" t="s">
        <v>86</v>
      </c>
      <c r="AW1862" s="13" t="s">
        <v>39</v>
      </c>
      <c r="AX1862" s="13" t="s">
        <v>78</v>
      </c>
      <c r="AY1862" s="239" t="s">
        <v>210</v>
      </c>
    </row>
    <row r="1863" s="14" customFormat="1">
      <c r="A1863" s="14"/>
      <c r="B1863" s="240"/>
      <c r="C1863" s="241"/>
      <c r="D1863" s="231" t="s">
        <v>221</v>
      </c>
      <c r="E1863" s="242" t="s">
        <v>32</v>
      </c>
      <c r="F1863" s="243" t="s">
        <v>1993</v>
      </c>
      <c r="G1863" s="241"/>
      <c r="H1863" s="244">
        <v>60.465000000000003</v>
      </c>
      <c r="I1863" s="245"/>
      <c r="J1863" s="241"/>
      <c r="K1863" s="241"/>
      <c r="L1863" s="246"/>
      <c r="M1863" s="247"/>
      <c r="N1863" s="248"/>
      <c r="O1863" s="248"/>
      <c r="P1863" s="248"/>
      <c r="Q1863" s="248"/>
      <c r="R1863" s="248"/>
      <c r="S1863" s="248"/>
      <c r="T1863" s="249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0" t="s">
        <v>221</v>
      </c>
      <c r="AU1863" s="250" t="s">
        <v>88</v>
      </c>
      <c r="AV1863" s="14" t="s">
        <v>88</v>
      </c>
      <c r="AW1863" s="14" t="s">
        <v>39</v>
      </c>
      <c r="AX1863" s="14" t="s">
        <v>78</v>
      </c>
      <c r="AY1863" s="250" t="s">
        <v>210</v>
      </c>
    </row>
    <row r="1864" s="16" customFormat="1">
      <c r="A1864" s="16"/>
      <c r="B1864" s="262"/>
      <c r="C1864" s="263"/>
      <c r="D1864" s="231" t="s">
        <v>221</v>
      </c>
      <c r="E1864" s="264" t="s">
        <v>119</v>
      </c>
      <c r="F1864" s="265" t="s">
        <v>247</v>
      </c>
      <c r="G1864" s="263"/>
      <c r="H1864" s="266">
        <v>60.465000000000003</v>
      </c>
      <c r="I1864" s="267"/>
      <c r="J1864" s="263"/>
      <c r="K1864" s="263"/>
      <c r="L1864" s="268"/>
      <c r="M1864" s="269"/>
      <c r="N1864" s="270"/>
      <c r="O1864" s="270"/>
      <c r="P1864" s="270"/>
      <c r="Q1864" s="270"/>
      <c r="R1864" s="270"/>
      <c r="S1864" s="270"/>
      <c r="T1864" s="271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T1864" s="272" t="s">
        <v>221</v>
      </c>
      <c r="AU1864" s="272" t="s">
        <v>88</v>
      </c>
      <c r="AV1864" s="16" t="s">
        <v>93</v>
      </c>
      <c r="AW1864" s="16" t="s">
        <v>39</v>
      </c>
      <c r="AX1864" s="16" t="s">
        <v>78</v>
      </c>
      <c r="AY1864" s="272" t="s">
        <v>210</v>
      </c>
    </row>
    <row r="1865" s="13" customFormat="1">
      <c r="A1865" s="13"/>
      <c r="B1865" s="229"/>
      <c r="C1865" s="230"/>
      <c r="D1865" s="231" t="s">
        <v>221</v>
      </c>
      <c r="E1865" s="232" t="s">
        <v>32</v>
      </c>
      <c r="F1865" s="233" t="s">
        <v>1994</v>
      </c>
      <c r="G1865" s="230"/>
      <c r="H1865" s="232" t="s">
        <v>32</v>
      </c>
      <c r="I1865" s="234"/>
      <c r="J1865" s="230"/>
      <c r="K1865" s="230"/>
      <c r="L1865" s="235"/>
      <c r="M1865" s="236"/>
      <c r="N1865" s="237"/>
      <c r="O1865" s="237"/>
      <c r="P1865" s="237"/>
      <c r="Q1865" s="237"/>
      <c r="R1865" s="237"/>
      <c r="S1865" s="237"/>
      <c r="T1865" s="238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9" t="s">
        <v>221</v>
      </c>
      <c r="AU1865" s="239" t="s">
        <v>88</v>
      </c>
      <c r="AV1865" s="13" t="s">
        <v>86</v>
      </c>
      <c r="AW1865" s="13" t="s">
        <v>39</v>
      </c>
      <c r="AX1865" s="13" t="s">
        <v>78</v>
      </c>
      <c r="AY1865" s="239" t="s">
        <v>210</v>
      </c>
    </row>
    <row r="1866" s="14" customFormat="1">
      <c r="A1866" s="14"/>
      <c r="B1866" s="240"/>
      <c r="C1866" s="241"/>
      <c r="D1866" s="231" t="s">
        <v>221</v>
      </c>
      <c r="E1866" s="242" t="s">
        <v>32</v>
      </c>
      <c r="F1866" s="243" t="s">
        <v>1995</v>
      </c>
      <c r="G1866" s="241"/>
      <c r="H1866" s="244">
        <v>8.0559999999999992</v>
      </c>
      <c r="I1866" s="245"/>
      <c r="J1866" s="241"/>
      <c r="K1866" s="241"/>
      <c r="L1866" s="246"/>
      <c r="M1866" s="247"/>
      <c r="N1866" s="248"/>
      <c r="O1866" s="248"/>
      <c r="P1866" s="248"/>
      <c r="Q1866" s="248"/>
      <c r="R1866" s="248"/>
      <c r="S1866" s="248"/>
      <c r="T1866" s="249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0" t="s">
        <v>221</v>
      </c>
      <c r="AU1866" s="250" t="s">
        <v>88</v>
      </c>
      <c r="AV1866" s="14" t="s">
        <v>88</v>
      </c>
      <c r="AW1866" s="14" t="s">
        <v>39</v>
      </c>
      <c r="AX1866" s="14" t="s">
        <v>78</v>
      </c>
      <c r="AY1866" s="250" t="s">
        <v>210</v>
      </c>
    </row>
    <row r="1867" s="16" customFormat="1">
      <c r="A1867" s="16"/>
      <c r="B1867" s="262"/>
      <c r="C1867" s="263"/>
      <c r="D1867" s="231" t="s">
        <v>221</v>
      </c>
      <c r="E1867" s="264" t="s">
        <v>123</v>
      </c>
      <c r="F1867" s="265" t="s">
        <v>247</v>
      </c>
      <c r="G1867" s="263"/>
      <c r="H1867" s="266">
        <v>8.0559999999999992</v>
      </c>
      <c r="I1867" s="267"/>
      <c r="J1867" s="263"/>
      <c r="K1867" s="263"/>
      <c r="L1867" s="268"/>
      <c r="M1867" s="269"/>
      <c r="N1867" s="270"/>
      <c r="O1867" s="270"/>
      <c r="P1867" s="270"/>
      <c r="Q1867" s="270"/>
      <c r="R1867" s="270"/>
      <c r="S1867" s="270"/>
      <c r="T1867" s="271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T1867" s="272" t="s">
        <v>221</v>
      </c>
      <c r="AU1867" s="272" t="s">
        <v>88</v>
      </c>
      <c r="AV1867" s="16" t="s">
        <v>93</v>
      </c>
      <c r="AW1867" s="16" t="s">
        <v>39</v>
      </c>
      <c r="AX1867" s="16" t="s">
        <v>78</v>
      </c>
      <c r="AY1867" s="272" t="s">
        <v>210</v>
      </c>
    </row>
    <row r="1868" s="15" customFormat="1">
      <c r="A1868" s="15"/>
      <c r="B1868" s="251"/>
      <c r="C1868" s="252"/>
      <c r="D1868" s="231" t="s">
        <v>221</v>
      </c>
      <c r="E1868" s="253" t="s">
        <v>32</v>
      </c>
      <c r="F1868" s="254" t="s">
        <v>224</v>
      </c>
      <c r="G1868" s="252"/>
      <c r="H1868" s="255">
        <v>68.521000000000001</v>
      </c>
      <c r="I1868" s="256"/>
      <c r="J1868" s="252"/>
      <c r="K1868" s="252"/>
      <c r="L1868" s="257"/>
      <c r="M1868" s="258"/>
      <c r="N1868" s="259"/>
      <c r="O1868" s="259"/>
      <c r="P1868" s="259"/>
      <c r="Q1868" s="259"/>
      <c r="R1868" s="259"/>
      <c r="S1868" s="259"/>
      <c r="T1868" s="260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1" t="s">
        <v>221</v>
      </c>
      <c r="AU1868" s="261" t="s">
        <v>88</v>
      </c>
      <c r="AV1868" s="15" t="s">
        <v>96</v>
      </c>
      <c r="AW1868" s="15" t="s">
        <v>39</v>
      </c>
      <c r="AX1868" s="15" t="s">
        <v>86</v>
      </c>
      <c r="AY1868" s="261" t="s">
        <v>210</v>
      </c>
    </row>
    <row r="1869" s="2" customFormat="1" ht="24.15" customHeight="1">
      <c r="A1869" s="42"/>
      <c r="B1869" s="43"/>
      <c r="C1869" s="211" t="s">
        <v>1996</v>
      </c>
      <c r="D1869" s="211" t="s">
        <v>213</v>
      </c>
      <c r="E1869" s="212" t="s">
        <v>1997</v>
      </c>
      <c r="F1869" s="213" t="s">
        <v>1998</v>
      </c>
      <c r="G1869" s="214" t="s">
        <v>104</v>
      </c>
      <c r="H1869" s="215">
        <v>54</v>
      </c>
      <c r="I1869" s="216"/>
      <c r="J1869" s="217">
        <f>ROUND(I1869*H1869,2)</f>
        <v>0</v>
      </c>
      <c r="K1869" s="213" t="s">
        <v>952</v>
      </c>
      <c r="L1869" s="48"/>
      <c r="M1869" s="218" t="s">
        <v>32</v>
      </c>
      <c r="N1869" s="219" t="s">
        <v>49</v>
      </c>
      <c r="O1869" s="88"/>
      <c r="P1869" s="220">
        <f>O1869*H1869</f>
        <v>0</v>
      </c>
      <c r="Q1869" s="220">
        <v>8.0000000000000007E-05</v>
      </c>
      <c r="R1869" s="220">
        <f>Q1869*H1869</f>
        <v>0.0043200000000000001</v>
      </c>
      <c r="S1869" s="220">
        <v>0</v>
      </c>
      <c r="T1869" s="221">
        <f>S1869*H1869</f>
        <v>0</v>
      </c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R1869" s="222" t="s">
        <v>404</v>
      </c>
      <c r="AT1869" s="222" t="s">
        <v>213</v>
      </c>
      <c r="AU1869" s="222" t="s">
        <v>88</v>
      </c>
      <c r="AY1869" s="20" t="s">
        <v>210</v>
      </c>
      <c r="BE1869" s="223">
        <f>IF(N1869="základní",J1869,0)</f>
        <v>0</v>
      </c>
      <c r="BF1869" s="223">
        <f>IF(N1869="snížená",J1869,0)</f>
        <v>0</v>
      </c>
      <c r="BG1869" s="223">
        <f>IF(N1869="zákl. přenesená",J1869,0)</f>
        <v>0</v>
      </c>
      <c r="BH1869" s="223">
        <f>IF(N1869="sníž. přenesená",J1869,0)</f>
        <v>0</v>
      </c>
      <c r="BI1869" s="223">
        <f>IF(N1869="nulová",J1869,0)</f>
        <v>0</v>
      </c>
      <c r="BJ1869" s="20" t="s">
        <v>86</v>
      </c>
      <c r="BK1869" s="223">
        <f>ROUND(I1869*H1869,2)</f>
        <v>0</v>
      </c>
      <c r="BL1869" s="20" t="s">
        <v>404</v>
      </c>
      <c r="BM1869" s="222" t="s">
        <v>1999</v>
      </c>
    </row>
    <row r="1870" s="2" customFormat="1">
      <c r="A1870" s="42"/>
      <c r="B1870" s="43"/>
      <c r="C1870" s="44"/>
      <c r="D1870" s="231" t="s">
        <v>1073</v>
      </c>
      <c r="E1870" s="44"/>
      <c r="F1870" s="283" t="s">
        <v>2000</v>
      </c>
      <c r="G1870" s="44"/>
      <c r="H1870" s="44"/>
      <c r="I1870" s="226"/>
      <c r="J1870" s="44"/>
      <c r="K1870" s="44"/>
      <c r="L1870" s="48"/>
      <c r="M1870" s="227"/>
      <c r="N1870" s="228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1073</v>
      </c>
      <c r="AU1870" s="20" t="s">
        <v>88</v>
      </c>
    </row>
    <row r="1871" s="2" customFormat="1" ht="21.75" customHeight="1">
      <c r="A1871" s="42"/>
      <c r="B1871" s="43"/>
      <c r="C1871" s="211" t="s">
        <v>2001</v>
      </c>
      <c r="D1871" s="211" t="s">
        <v>213</v>
      </c>
      <c r="E1871" s="212" t="s">
        <v>2002</v>
      </c>
      <c r="F1871" s="213" t="s">
        <v>2003</v>
      </c>
      <c r="G1871" s="214" t="s">
        <v>112</v>
      </c>
      <c r="H1871" s="215">
        <v>254.84</v>
      </c>
      <c r="I1871" s="216"/>
      <c r="J1871" s="217">
        <f>ROUND(I1871*H1871,2)</f>
        <v>0</v>
      </c>
      <c r="K1871" s="213" t="s">
        <v>952</v>
      </c>
      <c r="L1871" s="48"/>
      <c r="M1871" s="218" t="s">
        <v>32</v>
      </c>
      <c r="N1871" s="219" t="s">
        <v>49</v>
      </c>
      <c r="O1871" s="88"/>
      <c r="P1871" s="220">
        <f>O1871*H1871</f>
        <v>0</v>
      </c>
      <c r="Q1871" s="220">
        <v>0</v>
      </c>
      <c r="R1871" s="220">
        <f>Q1871*H1871</f>
        <v>0</v>
      </c>
      <c r="S1871" s="220">
        <v>0</v>
      </c>
      <c r="T1871" s="221">
        <f>S1871*H1871</f>
        <v>0</v>
      </c>
      <c r="U1871" s="42"/>
      <c r="V1871" s="42"/>
      <c r="W1871" s="42"/>
      <c r="X1871" s="42"/>
      <c r="Y1871" s="42"/>
      <c r="Z1871" s="42"/>
      <c r="AA1871" s="42"/>
      <c r="AB1871" s="42"/>
      <c r="AC1871" s="42"/>
      <c r="AD1871" s="42"/>
      <c r="AE1871" s="42"/>
      <c r="AR1871" s="222" t="s">
        <v>404</v>
      </c>
      <c r="AT1871" s="222" t="s">
        <v>213</v>
      </c>
      <c r="AU1871" s="222" t="s">
        <v>88</v>
      </c>
      <c r="AY1871" s="20" t="s">
        <v>210</v>
      </c>
      <c r="BE1871" s="223">
        <f>IF(N1871="základní",J1871,0)</f>
        <v>0</v>
      </c>
      <c r="BF1871" s="223">
        <f>IF(N1871="snížená",J1871,0)</f>
        <v>0</v>
      </c>
      <c r="BG1871" s="223">
        <f>IF(N1871="zákl. přenesená",J1871,0)</f>
        <v>0</v>
      </c>
      <c r="BH1871" s="223">
        <f>IF(N1871="sníž. přenesená",J1871,0)</f>
        <v>0</v>
      </c>
      <c r="BI1871" s="223">
        <f>IF(N1871="nulová",J1871,0)</f>
        <v>0</v>
      </c>
      <c r="BJ1871" s="20" t="s">
        <v>86</v>
      </c>
      <c r="BK1871" s="223">
        <f>ROUND(I1871*H1871,2)</f>
        <v>0</v>
      </c>
      <c r="BL1871" s="20" t="s">
        <v>404</v>
      </c>
      <c r="BM1871" s="222" t="s">
        <v>2004</v>
      </c>
    </row>
    <row r="1872" s="14" customFormat="1">
      <c r="A1872" s="14"/>
      <c r="B1872" s="240"/>
      <c r="C1872" s="241"/>
      <c r="D1872" s="231" t="s">
        <v>221</v>
      </c>
      <c r="E1872" s="242" t="s">
        <v>32</v>
      </c>
      <c r="F1872" s="243" t="s">
        <v>2005</v>
      </c>
      <c r="G1872" s="241"/>
      <c r="H1872" s="244">
        <v>254.84</v>
      </c>
      <c r="I1872" s="245"/>
      <c r="J1872" s="241"/>
      <c r="K1872" s="241"/>
      <c r="L1872" s="246"/>
      <c r="M1872" s="247"/>
      <c r="N1872" s="248"/>
      <c r="O1872" s="248"/>
      <c r="P1872" s="248"/>
      <c r="Q1872" s="248"/>
      <c r="R1872" s="248"/>
      <c r="S1872" s="248"/>
      <c r="T1872" s="249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0" t="s">
        <v>221</v>
      </c>
      <c r="AU1872" s="250" t="s">
        <v>88</v>
      </c>
      <c r="AV1872" s="14" t="s">
        <v>88</v>
      </c>
      <c r="AW1872" s="14" t="s">
        <v>39</v>
      </c>
      <c r="AX1872" s="14" t="s">
        <v>78</v>
      </c>
      <c r="AY1872" s="250" t="s">
        <v>210</v>
      </c>
    </row>
    <row r="1873" s="15" customFormat="1">
      <c r="A1873" s="15"/>
      <c r="B1873" s="251"/>
      <c r="C1873" s="252"/>
      <c r="D1873" s="231" t="s">
        <v>221</v>
      </c>
      <c r="E1873" s="253" t="s">
        <v>32</v>
      </c>
      <c r="F1873" s="254" t="s">
        <v>224</v>
      </c>
      <c r="G1873" s="252"/>
      <c r="H1873" s="255">
        <v>254.84</v>
      </c>
      <c r="I1873" s="256"/>
      <c r="J1873" s="252"/>
      <c r="K1873" s="252"/>
      <c r="L1873" s="257"/>
      <c r="M1873" s="258"/>
      <c r="N1873" s="259"/>
      <c r="O1873" s="259"/>
      <c r="P1873" s="259"/>
      <c r="Q1873" s="259"/>
      <c r="R1873" s="259"/>
      <c r="S1873" s="259"/>
      <c r="T1873" s="260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1" t="s">
        <v>221</v>
      </c>
      <c r="AU1873" s="261" t="s">
        <v>88</v>
      </c>
      <c r="AV1873" s="15" t="s">
        <v>96</v>
      </c>
      <c r="AW1873" s="15" t="s">
        <v>39</v>
      </c>
      <c r="AX1873" s="15" t="s">
        <v>86</v>
      </c>
      <c r="AY1873" s="261" t="s">
        <v>210</v>
      </c>
    </row>
    <row r="1874" s="2" customFormat="1" ht="16.5" customHeight="1">
      <c r="A1874" s="42"/>
      <c r="B1874" s="43"/>
      <c r="C1874" s="273" t="s">
        <v>2006</v>
      </c>
      <c r="D1874" s="273" t="s">
        <v>325</v>
      </c>
      <c r="E1874" s="274" t="s">
        <v>2007</v>
      </c>
      <c r="F1874" s="275" t="s">
        <v>2008</v>
      </c>
      <c r="G1874" s="276" t="s">
        <v>216</v>
      </c>
      <c r="H1874" s="277">
        <v>8.7919999999999998</v>
      </c>
      <c r="I1874" s="278"/>
      <c r="J1874" s="279">
        <f>ROUND(I1874*H1874,2)</f>
        <v>0</v>
      </c>
      <c r="K1874" s="275" t="s">
        <v>952</v>
      </c>
      <c r="L1874" s="280"/>
      <c r="M1874" s="281" t="s">
        <v>32</v>
      </c>
      <c r="N1874" s="282" t="s">
        <v>49</v>
      </c>
      <c r="O1874" s="88"/>
      <c r="P1874" s="220">
        <f>O1874*H1874</f>
        <v>0</v>
      </c>
      <c r="Q1874" s="220">
        <v>0.55000000000000004</v>
      </c>
      <c r="R1874" s="220">
        <f>Q1874*H1874</f>
        <v>4.8356000000000003</v>
      </c>
      <c r="S1874" s="220">
        <v>0</v>
      </c>
      <c r="T1874" s="221">
        <f>S1874*H1874</f>
        <v>0</v>
      </c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R1874" s="222" t="s">
        <v>544</v>
      </c>
      <c r="AT1874" s="222" t="s">
        <v>325</v>
      </c>
      <c r="AU1874" s="222" t="s">
        <v>88</v>
      </c>
      <c r="AY1874" s="20" t="s">
        <v>210</v>
      </c>
      <c r="BE1874" s="223">
        <f>IF(N1874="základní",J1874,0)</f>
        <v>0</v>
      </c>
      <c r="BF1874" s="223">
        <f>IF(N1874="snížená",J1874,0)</f>
        <v>0</v>
      </c>
      <c r="BG1874" s="223">
        <f>IF(N1874="zákl. přenesená",J1874,0)</f>
        <v>0</v>
      </c>
      <c r="BH1874" s="223">
        <f>IF(N1874="sníž. přenesená",J1874,0)</f>
        <v>0</v>
      </c>
      <c r="BI1874" s="223">
        <f>IF(N1874="nulová",J1874,0)</f>
        <v>0</v>
      </c>
      <c r="BJ1874" s="20" t="s">
        <v>86</v>
      </c>
      <c r="BK1874" s="223">
        <f>ROUND(I1874*H1874,2)</f>
        <v>0</v>
      </c>
      <c r="BL1874" s="20" t="s">
        <v>404</v>
      </c>
      <c r="BM1874" s="222" t="s">
        <v>2009</v>
      </c>
    </row>
    <row r="1875" s="14" customFormat="1">
      <c r="A1875" s="14"/>
      <c r="B1875" s="240"/>
      <c r="C1875" s="241"/>
      <c r="D1875" s="231" t="s">
        <v>221</v>
      </c>
      <c r="E1875" s="242" t="s">
        <v>32</v>
      </c>
      <c r="F1875" s="243" t="s">
        <v>2010</v>
      </c>
      <c r="G1875" s="241"/>
      <c r="H1875" s="244">
        <v>8.7919999999999998</v>
      </c>
      <c r="I1875" s="245"/>
      <c r="J1875" s="241"/>
      <c r="K1875" s="241"/>
      <c r="L1875" s="246"/>
      <c r="M1875" s="247"/>
      <c r="N1875" s="248"/>
      <c r="O1875" s="248"/>
      <c r="P1875" s="248"/>
      <c r="Q1875" s="248"/>
      <c r="R1875" s="248"/>
      <c r="S1875" s="248"/>
      <c r="T1875" s="249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0" t="s">
        <v>221</v>
      </c>
      <c r="AU1875" s="250" t="s">
        <v>88</v>
      </c>
      <c r="AV1875" s="14" t="s">
        <v>88</v>
      </c>
      <c r="AW1875" s="14" t="s">
        <v>39</v>
      </c>
      <c r="AX1875" s="14" t="s">
        <v>86</v>
      </c>
      <c r="AY1875" s="250" t="s">
        <v>210</v>
      </c>
    </row>
    <row r="1876" s="2" customFormat="1" ht="21.75" customHeight="1">
      <c r="A1876" s="42"/>
      <c r="B1876" s="43"/>
      <c r="C1876" s="211" t="s">
        <v>2011</v>
      </c>
      <c r="D1876" s="211" t="s">
        <v>213</v>
      </c>
      <c r="E1876" s="212" t="s">
        <v>2012</v>
      </c>
      <c r="F1876" s="213" t="s">
        <v>2013</v>
      </c>
      <c r="G1876" s="214" t="s">
        <v>112</v>
      </c>
      <c r="H1876" s="215">
        <v>397.42000000000002</v>
      </c>
      <c r="I1876" s="216"/>
      <c r="J1876" s="217">
        <f>ROUND(I1876*H1876,2)</f>
        <v>0</v>
      </c>
      <c r="K1876" s="213" t="s">
        <v>952</v>
      </c>
      <c r="L1876" s="48"/>
      <c r="M1876" s="218" t="s">
        <v>32</v>
      </c>
      <c r="N1876" s="219" t="s">
        <v>49</v>
      </c>
      <c r="O1876" s="88"/>
      <c r="P1876" s="220">
        <f>O1876*H1876</f>
        <v>0</v>
      </c>
      <c r="Q1876" s="220">
        <v>0</v>
      </c>
      <c r="R1876" s="220">
        <f>Q1876*H1876</f>
        <v>0</v>
      </c>
      <c r="S1876" s="220">
        <v>0</v>
      </c>
      <c r="T1876" s="221">
        <f>S1876*H1876</f>
        <v>0</v>
      </c>
      <c r="U1876" s="42"/>
      <c r="V1876" s="42"/>
      <c r="W1876" s="42"/>
      <c r="X1876" s="42"/>
      <c r="Y1876" s="42"/>
      <c r="Z1876" s="42"/>
      <c r="AA1876" s="42"/>
      <c r="AB1876" s="42"/>
      <c r="AC1876" s="42"/>
      <c r="AD1876" s="42"/>
      <c r="AE1876" s="42"/>
      <c r="AR1876" s="222" t="s">
        <v>404</v>
      </c>
      <c r="AT1876" s="222" t="s">
        <v>213</v>
      </c>
      <c r="AU1876" s="222" t="s">
        <v>88</v>
      </c>
      <c r="AY1876" s="20" t="s">
        <v>210</v>
      </c>
      <c r="BE1876" s="223">
        <f>IF(N1876="základní",J1876,0)</f>
        <v>0</v>
      </c>
      <c r="BF1876" s="223">
        <f>IF(N1876="snížená",J1876,0)</f>
        <v>0</v>
      </c>
      <c r="BG1876" s="223">
        <f>IF(N1876="zákl. přenesená",J1876,0)</f>
        <v>0</v>
      </c>
      <c r="BH1876" s="223">
        <f>IF(N1876="sníž. přenesená",J1876,0)</f>
        <v>0</v>
      </c>
      <c r="BI1876" s="223">
        <f>IF(N1876="nulová",J1876,0)</f>
        <v>0</v>
      </c>
      <c r="BJ1876" s="20" t="s">
        <v>86</v>
      </c>
      <c r="BK1876" s="223">
        <f>ROUND(I1876*H1876,2)</f>
        <v>0</v>
      </c>
      <c r="BL1876" s="20" t="s">
        <v>404</v>
      </c>
      <c r="BM1876" s="222" t="s">
        <v>2014</v>
      </c>
    </row>
    <row r="1877" s="13" customFormat="1">
      <c r="A1877" s="13"/>
      <c r="B1877" s="229"/>
      <c r="C1877" s="230"/>
      <c r="D1877" s="231" t="s">
        <v>221</v>
      </c>
      <c r="E1877" s="232" t="s">
        <v>32</v>
      </c>
      <c r="F1877" s="233" t="s">
        <v>2015</v>
      </c>
      <c r="G1877" s="230"/>
      <c r="H1877" s="232" t="s">
        <v>32</v>
      </c>
      <c r="I1877" s="234"/>
      <c r="J1877" s="230"/>
      <c r="K1877" s="230"/>
      <c r="L1877" s="235"/>
      <c r="M1877" s="236"/>
      <c r="N1877" s="237"/>
      <c r="O1877" s="237"/>
      <c r="P1877" s="237"/>
      <c r="Q1877" s="237"/>
      <c r="R1877" s="237"/>
      <c r="S1877" s="237"/>
      <c r="T1877" s="238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9" t="s">
        <v>221</v>
      </c>
      <c r="AU1877" s="239" t="s">
        <v>88</v>
      </c>
      <c r="AV1877" s="13" t="s">
        <v>86</v>
      </c>
      <c r="AW1877" s="13" t="s">
        <v>39</v>
      </c>
      <c r="AX1877" s="13" t="s">
        <v>78</v>
      </c>
      <c r="AY1877" s="239" t="s">
        <v>210</v>
      </c>
    </row>
    <row r="1878" s="13" customFormat="1">
      <c r="A1878" s="13"/>
      <c r="B1878" s="229"/>
      <c r="C1878" s="230"/>
      <c r="D1878" s="231" t="s">
        <v>221</v>
      </c>
      <c r="E1878" s="232" t="s">
        <v>32</v>
      </c>
      <c r="F1878" s="233" t="s">
        <v>2016</v>
      </c>
      <c r="G1878" s="230"/>
      <c r="H1878" s="232" t="s">
        <v>32</v>
      </c>
      <c r="I1878" s="234"/>
      <c r="J1878" s="230"/>
      <c r="K1878" s="230"/>
      <c r="L1878" s="235"/>
      <c r="M1878" s="236"/>
      <c r="N1878" s="237"/>
      <c r="O1878" s="237"/>
      <c r="P1878" s="237"/>
      <c r="Q1878" s="237"/>
      <c r="R1878" s="237"/>
      <c r="S1878" s="237"/>
      <c r="T1878" s="238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9" t="s">
        <v>221</v>
      </c>
      <c r="AU1878" s="239" t="s">
        <v>88</v>
      </c>
      <c r="AV1878" s="13" t="s">
        <v>86</v>
      </c>
      <c r="AW1878" s="13" t="s">
        <v>39</v>
      </c>
      <c r="AX1878" s="13" t="s">
        <v>78</v>
      </c>
      <c r="AY1878" s="239" t="s">
        <v>210</v>
      </c>
    </row>
    <row r="1879" s="14" customFormat="1">
      <c r="A1879" s="14"/>
      <c r="B1879" s="240"/>
      <c r="C1879" s="241"/>
      <c r="D1879" s="231" t="s">
        <v>221</v>
      </c>
      <c r="E1879" s="242" t="s">
        <v>32</v>
      </c>
      <c r="F1879" s="243" t="s">
        <v>2017</v>
      </c>
      <c r="G1879" s="241"/>
      <c r="H1879" s="244">
        <v>397.42000000000002</v>
      </c>
      <c r="I1879" s="245"/>
      <c r="J1879" s="241"/>
      <c r="K1879" s="241"/>
      <c r="L1879" s="246"/>
      <c r="M1879" s="247"/>
      <c r="N1879" s="248"/>
      <c r="O1879" s="248"/>
      <c r="P1879" s="248"/>
      <c r="Q1879" s="248"/>
      <c r="R1879" s="248"/>
      <c r="S1879" s="248"/>
      <c r="T1879" s="249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0" t="s">
        <v>221</v>
      </c>
      <c r="AU1879" s="250" t="s">
        <v>88</v>
      </c>
      <c r="AV1879" s="14" t="s">
        <v>88</v>
      </c>
      <c r="AW1879" s="14" t="s">
        <v>39</v>
      </c>
      <c r="AX1879" s="14" t="s">
        <v>86</v>
      </c>
      <c r="AY1879" s="250" t="s">
        <v>210</v>
      </c>
    </row>
    <row r="1880" s="2" customFormat="1" ht="16.5" customHeight="1">
      <c r="A1880" s="42"/>
      <c r="B1880" s="43"/>
      <c r="C1880" s="211" t="s">
        <v>2018</v>
      </c>
      <c r="D1880" s="211" t="s">
        <v>213</v>
      </c>
      <c r="E1880" s="212" t="s">
        <v>2019</v>
      </c>
      <c r="F1880" s="213" t="s">
        <v>2020</v>
      </c>
      <c r="G1880" s="214" t="s">
        <v>104</v>
      </c>
      <c r="H1880" s="215">
        <v>163.46299999999999</v>
      </c>
      <c r="I1880" s="216"/>
      <c r="J1880" s="217">
        <f>ROUND(I1880*H1880,2)</f>
        <v>0</v>
      </c>
      <c r="K1880" s="213" t="s">
        <v>952</v>
      </c>
      <c r="L1880" s="48"/>
      <c r="M1880" s="218" t="s">
        <v>32</v>
      </c>
      <c r="N1880" s="219" t="s">
        <v>49</v>
      </c>
      <c r="O1880" s="88"/>
      <c r="P1880" s="220">
        <f>O1880*H1880</f>
        <v>0</v>
      </c>
      <c r="Q1880" s="220">
        <v>2.0000000000000002E-05</v>
      </c>
      <c r="R1880" s="220">
        <f>Q1880*H1880</f>
        <v>0.00326926</v>
      </c>
      <c r="S1880" s="220">
        <v>0</v>
      </c>
      <c r="T1880" s="221">
        <f>S1880*H1880</f>
        <v>0</v>
      </c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R1880" s="222" t="s">
        <v>404</v>
      </c>
      <c r="AT1880" s="222" t="s">
        <v>213</v>
      </c>
      <c r="AU1880" s="222" t="s">
        <v>88</v>
      </c>
      <c r="AY1880" s="20" t="s">
        <v>210</v>
      </c>
      <c r="BE1880" s="223">
        <f>IF(N1880="základní",J1880,0)</f>
        <v>0</v>
      </c>
      <c r="BF1880" s="223">
        <f>IF(N1880="snížená",J1880,0)</f>
        <v>0</v>
      </c>
      <c r="BG1880" s="223">
        <f>IF(N1880="zákl. přenesená",J1880,0)</f>
        <v>0</v>
      </c>
      <c r="BH1880" s="223">
        <f>IF(N1880="sníž. přenesená",J1880,0)</f>
        <v>0</v>
      </c>
      <c r="BI1880" s="223">
        <f>IF(N1880="nulová",J1880,0)</f>
        <v>0</v>
      </c>
      <c r="BJ1880" s="20" t="s">
        <v>86</v>
      </c>
      <c r="BK1880" s="223">
        <f>ROUND(I1880*H1880,2)</f>
        <v>0</v>
      </c>
      <c r="BL1880" s="20" t="s">
        <v>404</v>
      </c>
      <c r="BM1880" s="222" t="s">
        <v>2021</v>
      </c>
    </row>
    <row r="1881" s="13" customFormat="1">
      <c r="A1881" s="13"/>
      <c r="B1881" s="229"/>
      <c r="C1881" s="230"/>
      <c r="D1881" s="231" t="s">
        <v>221</v>
      </c>
      <c r="E1881" s="232" t="s">
        <v>32</v>
      </c>
      <c r="F1881" s="233" t="s">
        <v>2022</v>
      </c>
      <c r="G1881" s="230"/>
      <c r="H1881" s="232" t="s">
        <v>32</v>
      </c>
      <c r="I1881" s="234"/>
      <c r="J1881" s="230"/>
      <c r="K1881" s="230"/>
      <c r="L1881" s="235"/>
      <c r="M1881" s="236"/>
      <c r="N1881" s="237"/>
      <c r="O1881" s="237"/>
      <c r="P1881" s="237"/>
      <c r="Q1881" s="237"/>
      <c r="R1881" s="237"/>
      <c r="S1881" s="237"/>
      <c r="T1881" s="238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9" t="s">
        <v>221</v>
      </c>
      <c r="AU1881" s="239" t="s">
        <v>88</v>
      </c>
      <c r="AV1881" s="13" t="s">
        <v>86</v>
      </c>
      <c r="AW1881" s="13" t="s">
        <v>39</v>
      </c>
      <c r="AX1881" s="13" t="s">
        <v>78</v>
      </c>
      <c r="AY1881" s="239" t="s">
        <v>210</v>
      </c>
    </row>
    <row r="1882" s="14" customFormat="1">
      <c r="A1882" s="14"/>
      <c r="B1882" s="240"/>
      <c r="C1882" s="241"/>
      <c r="D1882" s="231" t="s">
        <v>221</v>
      </c>
      <c r="E1882" s="242" t="s">
        <v>32</v>
      </c>
      <c r="F1882" s="243" t="s">
        <v>2023</v>
      </c>
      <c r="G1882" s="241"/>
      <c r="H1882" s="244">
        <v>43.295000000000002</v>
      </c>
      <c r="I1882" s="245"/>
      <c r="J1882" s="241"/>
      <c r="K1882" s="241"/>
      <c r="L1882" s="246"/>
      <c r="M1882" s="247"/>
      <c r="N1882" s="248"/>
      <c r="O1882" s="248"/>
      <c r="P1882" s="248"/>
      <c r="Q1882" s="248"/>
      <c r="R1882" s="248"/>
      <c r="S1882" s="248"/>
      <c r="T1882" s="249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0" t="s">
        <v>221</v>
      </c>
      <c r="AU1882" s="250" t="s">
        <v>88</v>
      </c>
      <c r="AV1882" s="14" t="s">
        <v>88</v>
      </c>
      <c r="AW1882" s="14" t="s">
        <v>39</v>
      </c>
      <c r="AX1882" s="14" t="s">
        <v>78</v>
      </c>
      <c r="AY1882" s="250" t="s">
        <v>210</v>
      </c>
    </row>
    <row r="1883" s="13" customFormat="1">
      <c r="A1883" s="13"/>
      <c r="B1883" s="229"/>
      <c r="C1883" s="230"/>
      <c r="D1883" s="231" t="s">
        <v>221</v>
      </c>
      <c r="E1883" s="232" t="s">
        <v>32</v>
      </c>
      <c r="F1883" s="233" t="s">
        <v>2024</v>
      </c>
      <c r="G1883" s="230"/>
      <c r="H1883" s="232" t="s">
        <v>32</v>
      </c>
      <c r="I1883" s="234"/>
      <c r="J1883" s="230"/>
      <c r="K1883" s="230"/>
      <c r="L1883" s="235"/>
      <c r="M1883" s="236"/>
      <c r="N1883" s="237"/>
      <c r="O1883" s="237"/>
      <c r="P1883" s="237"/>
      <c r="Q1883" s="237"/>
      <c r="R1883" s="237"/>
      <c r="S1883" s="237"/>
      <c r="T1883" s="238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9" t="s">
        <v>221</v>
      </c>
      <c r="AU1883" s="239" t="s">
        <v>88</v>
      </c>
      <c r="AV1883" s="13" t="s">
        <v>86</v>
      </c>
      <c r="AW1883" s="13" t="s">
        <v>39</v>
      </c>
      <c r="AX1883" s="13" t="s">
        <v>78</v>
      </c>
      <c r="AY1883" s="239" t="s">
        <v>210</v>
      </c>
    </row>
    <row r="1884" s="14" customFormat="1">
      <c r="A1884" s="14"/>
      <c r="B1884" s="240"/>
      <c r="C1884" s="241"/>
      <c r="D1884" s="231" t="s">
        <v>221</v>
      </c>
      <c r="E1884" s="242" t="s">
        <v>32</v>
      </c>
      <c r="F1884" s="243" t="s">
        <v>2025</v>
      </c>
      <c r="G1884" s="241"/>
      <c r="H1884" s="244">
        <v>120.16800000000001</v>
      </c>
      <c r="I1884" s="245"/>
      <c r="J1884" s="241"/>
      <c r="K1884" s="241"/>
      <c r="L1884" s="246"/>
      <c r="M1884" s="247"/>
      <c r="N1884" s="248"/>
      <c r="O1884" s="248"/>
      <c r="P1884" s="248"/>
      <c r="Q1884" s="248"/>
      <c r="R1884" s="248"/>
      <c r="S1884" s="248"/>
      <c r="T1884" s="249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0" t="s">
        <v>221</v>
      </c>
      <c r="AU1884" s="250" t="s">
        <v>88</v>
      </c>
      <c r="AV1884" s="14" t="s">
        <v>88</v>
      </c>
      <c r="AW1884" s="14" t="s">
        <v>39</v>
      </c>
      <c r="AX1884" s="14" t="s">
        <v>78</v>
      </c>
      <c r="AY1884" s="250" t="s">
        <v>210</v>
      </c>
    </row>
    <row r="1885" s="15" customFormat="1">
      <c r="A1885" s="15"/>
      <c r="B1885" s="251"/>
      <c r="C1885" s="252"/>
      <c r="D1885" s="231" t="s">
        <v>221</v>
      </c>
      <c r="E1885" s="253" t="s">
        <v>32</v>
      </c>
      <c r="F1885" s="254" t="s">
        <v>224</v>
      </c>
      <c r="G1885" s="252"/>
      <c r="H1885" s="255">
        <v>163.46300000000002</v>
      </c>
      <c r="I1885" s="256"/>
      <c r="J1885" s="252"/>
      <c r="K1885" s="252"/>
      <c r="L1885" s="257"/>
      <c r="M1885" s="258"/>
      <c r="N1885" s="259"/>
      <c r="O1885" s="259"/>
      <c r="P1885" s="259"/>
      <c r="Q1885" s="259"/>
      <c r="R1885" s="259"/>
      <c r="S1885" s="259"/>
      <c r="T1885" s="260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1" t="s">
        <v>221</v>
      </c>
      <c r="AU1885" s="261" t="s">
        <v>88</v>
      </c>
      <c r="AV1885" s="15" t="s">
        <v>96</v>
      </c>
      <c r="AW1885" s="15" t="s">
        <v>39</v>
      </c>
      <c r="AX1885" s="15" t="s">
        <v>86</v>
      </c>
      <c r="AY1885" s="261" t="s">
        <v>210</v>
      </c>
    </row>
    <row r="1886" s="2" customFormat="1" ht="16.5" customHeight="1">
      <c r="A1886" s="42"/>
      <c r="B1886" s="43"/>
      <c r="C1886" s="211" t="s">
        <v>2026</v>
      </c>
      <c r="D1886" s="211" t="s">
        <v>213</v>
      </c>
      <c r="E1886" s="212" t="s">
        <v>2027</v>
      </c>
      <c r="F1886" s="213" t="s">
        <v>2028</v>
      </c>
      <c r="G1886" s="214" t="s">
        <v>104</v>
      </c>
      <c r="H1886" s="215">
        <v>257.243</v>
      </c>
      <c r="I1886" s="216"/>
      <c r="J1886" s="217">
        <f>ROUND(I1886*H1886,2)</f>
        <v>0</v>
      </c>
      <c r="K1886" s="213" t="s">
        <v>952</v>
      </c>
      <c r="L1886" s="48"/>
      <c r="M1886" s="218" t="s">
        <v>32</v>
      </c>
      <c r="N1886" s="219" t="s">
        <v>49</v>
      </c>
      <c r="O1886" s="88"/>
      <c r="P1886" s="220">
        <f>O1886*H1886</f>
        <v>0</v>
      </c>
      <c r="Q1886" s="220">
        <v>0.00011</v>
      </c>
      <c r="R1886" s="220">
        <f>Q1886*H1886</f>
        <v>0.028296729999999999</v>
      </c>
      <c r="S1886" s="220">
        <v>0</v>
      </c>
      <c r="T1886" s="221">
        <f>S1886*H1886</f>
        <v>0</v>
      </c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R1886" s="222" t="s">
        <v>404</v>
      </c>
      <c r="AT1886" s="222" t="s">
        <v>213</v>
      </c>
      <c r="AU1886" s="222" t="s">
        <v>88</v>
      </c>
      <c r="AY1886" s="20" t="s">
        <v>210</v>
      </c>
      <c r="BE1886" s="223">
        <f>IF(N1886="základní",J1886,0)</f>
        <v>0</v>
      </c>
      <c r="BF1886" s="223">
        <f>IF(N1886="snížená",J1886,0)</f>
        <v>0</v>
      </c>
      <c r="BG1886" s="223">
        <f>IF(N1886="zákl. přenesená",J1886,0)</f>
        <v>0</v>
      </c>
      <c r="BH1886" s="223">
        <f>IF(N1886="sníž. přenesená",J1886,0)</f>
        <v>0</v>
      </c>
      <c r="BI1886" s="223">
        <f>IF(N1886="nulová",J1886,0)</f>
        <v>0</v>
      </c>
      <c r="BJ1886" s="20" t="s">
        <v>86</v>
      </c>
      <c r="BK1886" s="223">
        <f>ROUND(I1886*H1886,2)</f>
        <v>0</v>
      </c>
      <c r="BL1886" s="20" t="s">
        <v>404</v>
      </c>
      <c r="BM1886" s="222" t="s">
        <v>2029</v>
      </c>
    </row>
    <row r="1887" s="13" customFormat="1">
      <c r="A1887" s="13"/>
      <c r="B1887" s="229"/>
      <c r="C1887" s="230"/>
      <c r="D1887" s="231" t="s">
        <v>221</v>
      </c>
      <c r="E1887" s="232" t="s">
        <v>32</v>
      </c>
      <c r="F1887" s="233" t="s">
        <v>2030</v>
      </c>
      <c r="G1887" s="230"/>
      <c r="H1887" s="232" t="s">
        <v>32</v>
      </c>
      <c r="I1887" s="234"/>
      <c r="J1887" s="230"/>
      <c r="K1887" s="230"/>
      <c r="L1887" s="235"/>
      <c r="M1887" s="236"/>
      <c r="N1887" s="237"/>
      <c r="O1887" s="237"/>
      <c r="P1887" s="237"/>
      <c r="Q1887" s="237"/>
      <c r="R1887" s="237"/>
      <c r="S1887" s="237"/>
      <c r="T1887" s="238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9" t="s">
        <v>221</v>
      </c>
      <c r="AU1887" s="239" t="s">
        <v>88</v>
      </c>
      <c r="AV1887" s="13" t="s">
        <v>86</v>
      </c>
      <c r="AW1887" s="13" t="s">
        <v>39</v>
      </c>
      <c r="AX1887" s="13" t="s">
        <v>78</v>
      </c>
      <c r="AY1887" s="239" t="s">
        <v>210</v>
      </c>
    </row>
    <row r="1888" s="14" customFormat="1">
      <c r="A1888" s="14"/>
      <c r="B1888" s="240"/>
      <c r="C1888" s="241"/>
      <c r="D1888" s="231" t="s">
        <v>221</v>
      </c>
      <c r="E1888" s="242" t="s">
        <v>32</v>
      </c>
      <c r="F1888" s="243" t="s">
        <v>102</v>
      </c>
      <c r="G1888" s="241"/>
      <c r="H1888" s="244">
        <v>387.10599999999999</v>
      </c>
      <c r="I1888" s="245"/>
      <c r="J1888" s="241"/>
      <c r="K1888" s="241"/>
      <c r="L1888" s="246"/>
      <c r="M1888" s="247"/>
      <c r="N1888" s="248"/>
      <c r="O1888" s="248"/>
      <c r="P1888" s="248"/>
      <c r="Q1888" s="248"/>
      <c r="R1888" s="248"/>
      <c r="S1888" s="248"/>
      <c r="T1888" s="249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0" t="s">
        <v>221</v>
      </c>
      <c r="AU1888" s="250" t="s">
        <v>88</v>
      </c>
      <c r="AV1888" s="14" t="s">
        <v>88</v>
      </c>
      <c r="AW1888" s="14" t="s">
        <v>39</v>
      </c>
      <c r="AX1888" s="14" t="s">
        <v>78</v>
      </c>
      <c r="AY1888" s="250" t="s">
        <v>210</v>
      </c>
    </row>
    <row r="1889" s="13" customFormat="1">
      <c r="A1889" s="13"/>
      <c r="B1889" s="229"/>
      <c r="C1889" s="230"/>
      <c r="D1889" s="231" t="s">
        <v>221</v>
      </c>
      <c r="E1889" s="232" t="s">
        <v>32</v>
      </c>
      <c r="F1889" s="233" t="s">
        <v>2031</v>
      </c>
      <c r="G1889" s="230"/>
      <c r="H1889" s="232" t="s">
        <v>32</v>
      </c>
      <c r="I1889" s="234"/>
      <c r="J1889" s="230"/>
      <c r="K1889" s="230"/>
      <c r="L1889" s="235"/>
      <c r="M1889" s="236"/>
      <c r="N1889" s="237"/>
      <c r="O1889" s="237"/>
      <c r="P1889" s="237"/>
      <c r="Q1889" s="237"/>
      <c r="R1889" s="237"/>
      <c r="S1889" s="237"/>
      <c r="T1889" s="238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9" t="s">
        <v>221</v>
      </c>
      <c r="AU1889" s="239" t="s">
        <v>88</v>
      </c>
      <c r="AV1889" s="13" t="s">
        <v>86</v>
      </c>
      <c r="AW1889" s="13" t="s">
        <v>39</v>
      </c>
      <c r="AX1889" s="13" t="s">
        <v>78</v>
      </c>
      <c r="AY1889" s="239" t="s">
        <v>210</v>
      </c>
    </row>
    <row r="1890" s="13" customFormat="1">
      <c r="A1890" s="13"/>
      <c r="B1890" s="229"/>
      <c r="C1890" s="230"/>
      <c r="D1890" s="231" t="s">
        <v>221</v>
      </c>
      <c r="E1890" s="232" t="s">
        <v>32</v>
      </c>
      <c r="F1890" s="233" t="s">
        <v>2032</v>
      </c>
      <c r="G1890" s="230"/>
      <c r="H1890" s="232" t="s">
        <v>32</v>
      </c>
      <c r="I1890" s="234"/>
      <c r="J1890" s="230"/>
      <c r="K1890" s="230"/>
      <c r="L1890" s="235"/>
      <c r="M1890" s="236"/>
      <c r="N1890" s="237"/>
      <c r="O1890" s="237"/>
      <c r="P1890" s="237"/>
      <c r="Q1890" s="237"/>
      <c r="R1890" s="237"/>
      <c r="S1890" s="237"/>
      <c r="T1890" s="238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9" t="s">
        <v>221</v>
      </c>
      <c r="AU1890" s="239" t="s">
        <v>88</v>
      </c>
      <c r="AV1890" s="13" t="s">
        <v>86</v>
      </c>
      <c r="AW1890" s="13" t="s">
        <v>39</v>
      </c>
      <c r="AX1890" s="13" t="s">
        <v>78</v>
      </c>
      <c r="AY1890" s="239" t="s">
        <v>210</v>
      </c>
    </row>
    <row r="1891" s="14" customFormat="1">
      <c r="A1891" s="14"/>
      <c r="B1891" s="240"/>
      <c r="C1891" s="241"/>
      <c r="D1891" s="231" t="s">
        <v>221</v>
      </c>
      <c r="E1891" s="242" t="s">
        <v>32</v>
      </c>
      <c r="F1891" s="243" t="s">
        <v>2033</v>
      </c>
      <c r="G1891" s="241"/>
      <c r="H1891" s="244">
        <v>-163.46299999999999</v>
      </c>
      <c r="I1891" s="245"/>
      <c r="J1891" s="241"/>
      <c r="K1891" s="241"/>
      <c r="L1891" s="246"/>
      <c r="M1891" s="247"/>
      <c r="N1891" s="248"/>
      <c r="O1891" s="248"/>
      <c r="P1891" s="248"/>
      <c r="Q1891" s="248"/>
      <c r="R1891" s="248"/>
      <c r="S1891" s="248"/>
      <c r="T1891" s="249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0" t="s">
        <v>221</v>
      </c>
      <c r="AU1891" s="250" t="s">
        <v>88</v>
      </c>
      <c r="AV1891" s="14" t="s">
        <v>88</v>
      </c>
      <c r="AW1891" s="14" t="s">
        <v>39</v>
      </c>
      <c r="AX1891" s="14" t="s">
        <v>78</v>
      </c>
      <c r="AY1891" s="250" t="s">
        <v>210</v>
      </c>
    </row>
    <row r="1892" s="16" customFormat="1">
      <c r="A1892" s="16"/>
      <c r="B1892" s="262"/>
      <c r="C1892" s="263"/>
      <c r="D1892" s="231" t="s">
        <v>221</v>
      </c>
      <c r="E1892" s="264" t="s">
        <v>32</v>
      </c>
      <c r="F1892" s="265" t="s">
        <v>247</v>
      </c>
      <c r="G1892" s="263"/>
      <c r="H1892" s="266">
        <v>223.643</v>
      </c>
      <c r="I1892" s="267"/>
      <c r="J1892" s="263"/>
      <c r="K1892" s="263"/>
      <c r="L1892" s="268"/>
      <c r="M1892" s="269"/>
      <c r="N1892" s="270"/>
      <c r="O1892" s="270"/>
      <c r="P1892" s="270"/>
      <c r="Q1892" s="270"/>
      <c r="R1892" s="270"/>
      <c r="S1892" s="270"/>
      <c r="T1892" s="271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T1892" s="272" t="s">
        <v>221</v>
      </c>
      <c r="AU1892" s="272" t="s">
        <v>88</v>
      </c>
      <c r="AV1892" s="16" t="s">
        <v>93</v>
      </c>
      <c r="AW1892" s="16" t="s">
        <v>39</v>
      </c>
      <c r="AX1892" s="16" t="s">
        <v>78</v>
      </c>
      <c r="AY1892" s="272" t="s">
        <v>210</v>
      </c>
    </row>
    <row r="1893" s="13" customFormat="1">
      <c r="A1893" s="13"/>
      <c r="B1893" s="229"/>
      <c r="C1893" s="230"/>
      <c r="D1893" s="231" t="s">
        <v>221</v>
      </c>
      <c r="E1893" s="232" t="s">
        <v>32</v>
      </c>
      <c r="F1893" s="233" t="s">
        <v>2034</v>
      </c>
      <c r="G1893" s="230"/>
      <c r="H1893" s="232" t="s">
        <v>32</v>
      </c>
      <c r="I1893" s="234"/>
      <c r="J1893" s="230"/>
      <c r="K1893" s="230"/>
      <c r="L1893" s="235"/>
      <c r="M1893" s="236"/>
      <c r="N1893" s="237"/>
      <c r="O1893" s="237"/>
      <c r="P1893" s="237"/>
      <c r="Q1893" s="237"/>
      <c r="R1893" s="237"/>
      <c r="S1893" s="237"/>
      <c r="T1893" s="238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9" t="s">
        <v>221</v>
      </c>
      <c r="AU1893" s="239" t="s">
        <v>88</v>
      </c>
      <c r="AV1893" s="13" t="s">
        <v>86</v>
      </c>
      <c r="AW1893" s="13" t="s">
        <v>39</v>
      </c>
      <c r="AX1893" s="13" t="s">
        <v>78</v>
      </c>
      <c r="AY1893" s="239" t="s">
        <v>210</v>
      </c>
    </row>
    <row r="1894" s="14" customFormat="1">
      <c r="A1894" s="14"/>
      <c r="B1894" s="240"/>
      <c r="C1894" s="241"/>
      <c r="D1894" s="231" t="s">
        <v>221</v>
      </c>
      <c r="E1894" s="242" t="s">
        <v>32</v>
      </c>
      <c r="F1894" s="243" t="s">
        <v>2035</v>
      </c>
      <c r="G1894" s="241"/>
      <c r="H1894" s="244">
        <v>33.600000000000001</v>
      </c>
      <c r="I1894" s="245"/>
      <c r="J1894" s="241"/>
      <c r="K1894" s="241"/>
      <c r="L1894" s="246"/>
      <c r="M1894" s="247"/>
      <c r="N1894" s="248"/>
      <c r="O1894" s="248"/>
      <c r="P1894" s="248"/>
      <c r="Q1894" s="248"/>
      <c r="R1894" s="248"/>
      <c r="S1894" s="248"/>
      <c r="T1894" s="249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0" t="s">
        <v>221</v>
      </c>
      <c r="AU1894" s="250" t="s">
        <v>88</v>
      </c>
      <c r="AV1894" s="14" t="s">
        <v>88</v>
      </c>
      <c r="AW1894" s="14" t="s">
        <v>39</v>
      </c>
      <c r="AX1894" s="14" t="s">
        <v>78</v>
      </c>
      <c r="AY1894" s="250" t="s">
        <v>210</v>
      </c>
    </row>
    <row r="1895" s="15" customFormat="1">
      <c r="A1895" s="15"/>
      <c r="B1895" s="251"/>
      <c r="C1895" s="252"/>
      <c r="D1895" s="231" t="s">
        <v>221</v>
      </c>
      <c r="E1895" s="253" t="s">
        <v>32</v>
      </c>
      <c r="F1895" s="254" t="s">
        <v>224</v>
      </c>
      <c r="G1895" s="252"/>
      <c r="H1895" s="255">
        <v>257.243</v>
      </c>
      <c r="I1895" s="256"/>
      <c r="J1895" s="252"/>
      <c r="K1895" s="252"/>
      <c r="L1895" s="257"/>
      <c r="M1895" s="258"/>
      <c r="N1895" s="259"/>
      <c r="O1895" s="259"/>
      <c r="P1895" s="259"/>
      <c r="Q1895" s="259"/>
      <c r="R1895" s="259"/>
      <c r="S1895" s="259"/>
      <c r="T1895" s="260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1" t="s">
        <v>221</v>
      </c>
      <c r="AU1895" s="261" t="s">
        <v>88</v>
      </c>
      <c r="AV1895" s="15" t="s">
        <v>96</v>
      </c>
      <c r="AW1895" s="15" t="s">
        <v>39</v>
      </c>
      <c r="AX1895" s="15" t="s">
        <v>86</v>
      </c>
      <c r="AY1895" s="261" t="s">
        <v>210</v>
      </c>
    </row>
    <row r="1896" s="2" customFormat="1" ht="16.5" customHeight="1">
      <c r="A1896" s="42"/>
      <c r="B1896" s="43"/>
      <c r="C1896" s="273" t="s">
        <v>2036</v>
      </c>
      <c r="D1896" s="273" t="s">
        <v>325</v>
      </c>
      <c r="E1896" s="274" t="s">
        <v>2037</v>
      </c>
      <c r="F1896" s="275" t="s">
        <v>2038</v>
      </c>
      <c r="G1896" s="276" t="s">
        <v>216</v>
      </c>
      <c r="H1896" s="277">
        <v>4.4580000000000002</v>
      </c>
      <c r="I1896" s="278"/>
      <c r="J1896" s="279">
        <f>ROUND(I1896*H1896,2)</f>
        <v>0</v>
      </c>
      <c r="K1896" s="275" t="s">
        <v>952</v>
      </c>
      <c r="L1896" s="280"/>
      <c r="M1896" s="281" t="s">
        <v>32</v>
      </c>
      <c r="N1896" s="282" t="s">
        <v>49</v>
      </c>
      <c r="O1896" s="88"/>
      <c r="P1896" s="220">
        <f>O1896*H1896</f>
        <v>0</v>
      </c>
      <c r="Q1896" s="220">
        <v>0.55000000000000004</v>
      </c>
      <c r="R1896" s="220">
        <f>Q1896*H1896</f>
        <v>2.4519000000000002</v>
      </c>
      <c r="S1896" s="220">
        <v>0</v>
      </c>
      <c r="T1896" s="221">
        <f>S1896*H1896</f>
        <v>0</v>
      </c>
      <c r="U1896" s="42"/>
      <c r="V1896" s="42"/>
      <c r="W1896" s="42"/>
      <c r="X1896" s="42"/>
      <c r="Y1896" s="42"/>
      <c r="Z1896" s="42"/>
      <c r="AA1896" s="42"/>
      <c r="AB1896" s="42"/>
      <c r="AC1896" s="42"/>
      <c r="AD1896" s="42"/>
      <c r="AE1896" s="42"/>
      <c r="AR1896" s="222" t="s">
        <v>544</v>
      </c>
      <c r="AT1896" s="222" t="s">
        <v>325</v>
      </c>
      <c r="AU1896" s="222" t="s">
        <v>88</v>
      </c>
      <c r="AY1896" s="20" t="s">
        <v>210</v>
      </c>
      <c r="BE1896" s="223">
        <f>IF(N1896="základní",J1896,0)</f>
        <v>0</v>
      </c>
      <c r="BF1896" s="223">
        <f>IF(N1896="snížená",J1896,0)</f>
        <v>0</v>
      </c>
      <c r="BG1896" s="223">
        <f>IF(N1896="zákl. přenesená",J1896,0)</f>
        <v>0</v>
      </c>
      <c r="BH1896" s="223">
        <f>IF(N1896="sníž. přenesená",J1896,0)</f>
        <v>0</v>
      </c>
      <c r="BI1896" s="223">
        <f>IF(N1896="nulová",J1896,0)</f>
        <v>0</v>
      </c>
      <c r="BJ1896" s="20" t="s">
        <v>86</v>
      </c>
      <c r="BK1896" s="223">
        <f>ROUND(I1896*H1896,2)</f>
        <v>0</v>
      </c>
      <c r="BL1896" s="20" t="s">
        <v>404</v>
      </c>
      <c r="BM1896" s="222" t="s">
        <v>2039</v>
      </c>
    </row>
    <row r="1897" s="13" customFormat="1">
      <c r="A1897" s="13"/>
      <c r="B1897" s="229"/>
      <c r="C1897" s="230"/>
      <c r="D1897" s="231" t="s">
        <v>221</v>
      </c>
      <c r="E1897" s="232" t="s">
        <v>32</v>
      </c>
      <c r="F1897" s="233" t="s">
        <v>310</v>
      </c>
      <c r="G1897" s="230"/>
      <c r="H1897" s="232" t="s">
        <v>32</v>
      </c>
      <c r="I1897" s="234"/>
      <c r="J1897" s="230"/>
      <c r="K1897" s="230"/>
      <c r="L1897" s="235"/>
      <c r="M1897" s="236"/>
      <c r="N1897" s="237"/>
      <c r="O1897" s="237"/>
      <c r="P1897" s="237"/>
      <c r="Q1897" s="237"/>
      <c r="R1897" s="237"/>
      <c r="S1897" s="237"/>
      <c r="T1897" s="238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9" t="s">
        <v>221</v>
      </c>
      <c r="AU1897" s="239" t="s">
        <v>88</v>
      </c>
      <c r="AV1897" s="13" t="s">
        <v>86</v>
      </c>
      <c r="AW1897" s="13" t="s">
        <v>39</v>
      </c>
      <c r="AX1897" s="13" t="s">
        <v>78</v>
      </c>
      <c r="AY1897" s="239" t="s">
        <v>210</v>
      </c>
    </row>
    <row r="1898" s="13" customFormat="1">
      <c r="A1898" s="13"/>
      <c r="B1898" s="229"/>
      <c r="C1898" s="230"/>
      <c r="D1898" s="231" t="s">
        <v>221</v>
      </c>
      <c r="E1898" s="232" t="s">
        <v>32</v>
      </c>
      <c r="F1898" s="233" t="s">
        <v>2040</v>
      </c>
      <c r="G1898" s="230"/>
      <c r="H1898" s="232" t="s">
        <v>32</v>
      </c>
      <c r="I1898" s="234"/>
      <c r="J1898" s="230"/>
      <c r="K1898" s="230"/>
      <c r="L1898" s="235"/>
      <c r="M1898" s="236"/>
      <c r="N1898" s="237"/>
      <c r="O1898" s="237"/>
      <c r="P1898" s="237"/>
      <c r="Q1898" s="237"/>
      <c r="R1898" s="237"/>
      <c r="S1898" s="237"/>
      <c r="T1898" s="238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9" t="s">
        <v>221</v>
      </c>
      <c r="AU1898" s="239" t="s">
        <v>88</v>
      </c>
      <c r="AV1898" s="13" t="s">
        <v>86</v>
      </c>
      <c r="AW1898" s="13" t="s">
        <v>39</v>
      </c>
      <c r="AX1898" s="13" t="s">
        <v>78</v>
      </c>
      <c r="AY1898" s="239" t="s">
        <v>210</v>
      </c>
    </row>
    <row r="1899" s="13" customFormat="1">
      <c r="A1899" s="13"/>
      <c r="B1899" s="229"/>
      <c r="C1899" s="230"/>
      <c r="D1899" s="231" t="s">
        <v>221</v>
      </c>
      <c r="E1899" s="232" t="s">
        <v>32</v>
      </c>
      <c r="F1899" s="233" t="s">
        <v>2041</v>
      </c>
      <c r="G1899" s="230"/>
      <c r="H1899" s="232" t="s">
        <v>32</v>
      </c>
      <c r="I1899" s="234"/>
      <c r="J1899" s="230"/>
      <c r="K1899" s="230"/>
      <c r="L1899" s="235"/>
      <c r="M1899" s="236"/>
      <c r="N1899" s="237"/>
      <c r="O1899" s="237"/>
      <c r="P1899" s="237"/>
      <c r="Q1899" s="237"/>
      <c r="R1899" s="237"/>
      <c r="S1899" s="237"/>
      <c r="T1899" s="238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9" t="s">
        <v>221</v>
      </c>
      <c r="AU1899" s="239" t="s">
        <v>88</v>
      </c>
      <c r="AV1899" s="13" t="s">
        <v>86</v>
      </c>
      <c r="AW1899" s="13" t="s">
        <v>39</v>
      </c>
      <c r="AX1899" s="13" t="s">
        <v>78</v>
      </c>
      <c r="AY1899" s="239" t="s">
        <v>210</v>
      </c>
    </row>
    <row r="1900" s="13" customFormat="1">
      <c r="A1900" s="13"/>
      <c r="B1900" s="229"/>
      <c r="C1900" s="230"/>
      <c r="D1900" s="231" t="s">
        <v>221</v>
      </c>
      <c r="E1900" s="232" t="s">
        <v>32</v>
      </c>
      <c r="F1900" s="233" t="s">
        <v>311</v>
      </c>
      <c r="G1900" s="230"/>
      <c r="H1900" s="232" t="s">
        <v>32</v>
      </c>
      <c r="I1900" s="234"/>
      <c r="J1900" s="230"/>
      <c r="K1900" s="230"/>
      <c r="L1900" s="235"/>
      <c r="M1900" s="236"/>
      <c r="N1900" s="237"/>
      <c r="O1900" s="237"/>
      <c r="P1900" s="237"/>
      <c r="Q1900" s="237"/>
      <c r="R1900" s="237"/>
      <c r="S1900" s="237"/>
      <c r="T1900" s="238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9" t="s">
        <v>221</v>
      </c>
      <c r="AU1900" s="239" t="s">
        <v>88</v>
      </c>
      <c r="AV1900" s="13" t="s">
        <v>86</v>
      </c>
      <c r="AW1900" s="13" t="s">
        <v>39</v>
      </c>
      <c r="AX1900" s="13" t="s">
        <v>78</v>
      </c>
      <c r="AY1900" s="239" t="s">
        <v>210</v>
      </c>
    </row>
    <row r="1901" s="13" customFormat="1">
      <c r="A1901" s="13"/>
      <c r="B1901" s="229"/>
      <c r="C1901" s="230"/>
      <c r="D1901" s="231" t="s">
        <v>221</v>
      </c>
      <c r="E1901" s="232" t="s">
        <v>32</v>
      </c>
      <c r="F1901" s="233" t="s">
        <v>2042</v>
      </c>
      <c r="G1901" s="230"/>
      <c r="H1901" s="232" t="s">
        <v>32</v>
      </c>
      <c r="I1901" s="234"/>
      <c r="J1901" s="230"/>
      <c r="K1901" s="230"/>
      <c r="L1901" s="235"/>
      <c r="M1901" s="236"/>
      <c r="N1901" s="237"/>
      <c r="O1901" s="237"/>
      <c r="P1901" s="237"/>
      <c r="Q1901" s="237"/>
      <c r="R1901" s="237"/>
      <c r="S1901" s="237"/>
      <c r="T1901" s="238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9" t="s">
        <v>221</v>
      </c>
      <c r="AU1901" s="239" t="s">
        <v>88</v>
      </c>
      <c r="AV1901" s="13" t="s">
        <v>86</v>
      </c>
      <c r="AW1901" s="13" t="s">
        <v>39</v>
      </c>
      <c r="AX1901" s="13" t="s">
        <v>78</v>
      </c>
      <c r="AY1901" s="239" t="s">
        <v>210</v>
      </c>
    </row>
    <row r="1902" s="13" customFormat="1">
      <c r="A1902" s="13"/>
      <c r="B1902" s="229"/>
      <c r="C1902" s="230"/>
      <c r="D1902" s="231" t="s">
        <v>221</v>
      </c>
      <c r="E1902" s="232" t="s">
        <v>32</v>
      </c>
      <c r="F1902" s="233" t="s">
        <v>2043</v>
      </c>
      <c r="G1902" s="230"/>
      <c r="H1902" s="232" t="s">
        <v>32</v>
      </c>
      <c r="I1902" s="234"/>
      <c r="J1902" s="230"/>
      <c r="K1902" s="230"/>
      <c r="L1902" s="235"/>
      <c r="M1902" s="236"/>
      <c r="N1902" s="237"/>
      <c r="O1902" s="237"/>
      <c r="P1902" s="237"/>
      <c r="Q1902" s="237"/>
      <c r="R1902" s="237"/>
      <c r="S1902" s="237"/>
      <c r="T1902" s="238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9" t="s">
        <v>221</v>
      </c>
      <c r="AU1902" s="239" t="s">
        <v>88</v>
      </c>
      <c r="AV1902" s="13" t="s">
        <v>86</v>
      </c>
      <c r="AW1902" s="13" t="s">
        <v>39</v>
      </c>
      <c r="AX1902" s="13" t="s">
        <v>78</v>
      </c>
      <c r="AY1902" s="239" t="s">
        <v>210</v>
      </c>
    </row>
    <row r="1903" s="14" customFormat="1">
      <c r="A1903" s="14"/>
      <c r="B1903" s="240"/>
      <c r="C1903" s="241"/>
      <c r="D1903" s="231" t="s">
        <v>221</v>
      </c>
      <c r="E1903" s="242" t="s">
        <v>32</v>
      </c>
      <c r="F1903" s="243" t="s">
        <v>2044</v>
      </c>
      <c r="G1903" s="241"/>
      <c r="H1903" s="244">
        <v>1.853</v>
      </c>
      <c r="I1903" s="245"/>
      <c r="J1903" s="241"/>
      <c r="K1903" s="241"/>
      <c r="L1903" s="246"/>
      <c r="M1903" s="247"/>
      <c r="N1903" s="248"/>
      <c r="O1903" s="248"/>
      <c r="P1903" s="248"/>
      <c r="Q1903" s="248"/>
      <c r="R1903" s="248"/>
      <c r="S1903" s="248"/>
      <c r="T1903" s="249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0" t="s">
        <v>221</v>
      </c>
      <c r="AU1903" s="250" t="s">
        <v>88</v>
      </c>
      <c r="AV1903" s="14" t="s">
        <v>88</v>
      </c>
      <c r="AW1903" s="14" t="s">
        <v>39</v>
      </c>
      <c r="AX1903" s="14" t="s">
        <v>78</v>
      </c>
      <c r="AY1903" s="250" t="s">
        <v>210</v>
      </c>
    </row>
    <row r="1904" s="14" customFormat="1">
      <c r="A1904" s="14"/>
      <c r="B1904" s="240"/>
      <c r="C1904" s="241"/>
      <c r="D1904" s="231" t="s">
        <v>221</v>
      </c>
      <c r="E1904" s="242" t="s">
        <v>32</v>
      </c>
      <c r="F1904" s="243" t="s">
        <v>2045</v>
      </c>
      <c r="G1904" s="241"/>
      <c r="H1904" s="244">
        <v>0.26000000000000001</v>
      </c>
      <c r="I1904" s="245"/>
      <c r="J1904" s="241"/>
      <c r="K1904" s="241"/>
      <c r="L1904" s="246"/>
      <c r="M1904" s="247"/>
      <c r="N1904" s="248"/>
      <c r="O1904" s="248"/>
      <c r="P1904" s="248"/>
      <c r="Q1904" s="248"/>
      <c r="R1904" s="248"/>
      <c r="S1904" s="248"/>
      <c r="T1904" s="249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0" t="s">
        <v>221</v>
      </c>
      <c r="AU1904" s="250" t="s">
        <v>88</v>
      </c>
      <c r="AV1904" s="14" t="s">
        <v>88</v>
      </c>
      <c r="AW1904" s="14" t="s">
        <v>39</v>
      </c>
      <c r="AX1904" s="14" t="s">
        <v>78</v>
      </c>
      <c r="AY1904" s="250" t="s">
        <v>210</v>
      </c>
    </row>
    <row r="1905" s="14" customFormat="1">
      <c r="A1905" s="14"/>
      <c r="B1905" s="240"/>
      <c r="C1905" s="241"/>
      <c r="D1905" s="231" t="s">
        <v>221</v>
      </c>
      <c r="E1905" s="242" t="s">
        <v>32</v>
      </c>
      <c r="F1905" s="243" t="s">
        <v>2046</v>
      </c>
      <c r="G1905" s="241"/>
      <c r="H1905" s="244">
        <v>0.77700000000000002</v>
      </c>
      <c r="I1905" s="245"/>
      <c r="J1905" s="241"/>
      <c r="K1905" s="241"/>
      <c r="L1905" s="246"/>
      <c r="M1905" s="247"/>
      <c r="N1905" s="248"/>
      <c r="O1905" s="248"/>
      <c r="P1905" s="248"/>
      <c r="Q1905" s="248"/>
      <c r="R1905" s="248"/>
      <c r="S1905" s="248"/>
      <c r="T1905" s="249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0" t="s">
        <v>221</v>
      </c>
      <c r="AU1905" s="250" t="s">
        <v>88</v>
      </c>
      <c r="AV1905" s="14" t="s">
        <v>88</v>
      </c>
      <c r="AW1905" s="14" t="s">
        <v>39</v>
      </c>
      <c r="AX1905" s="14" t="s">
        <v>78</v>
      </c>
      <c r="AY1905" s="250" t="s">
        <v>210</v>
      </c>
    </row>
    <row r="1906" s="13" customFormat="1">
      <c r="A1906" s="13"/>
      <c r="B1906" s="229"/>
      <c r="C1906" s="230"/>
      <c r="D1906" s="231" t="s">
        <v>221</v>
      </c>
      <c r="E1906" s="232" t="s">
        <v>32</v>
      </c>
      <c r="F1906" s="233" t="s">
        <v>2047</v>
      </c>
      <c r="G1906" s="230"/>
      <c r="H1906" s="232" t="s">
        <v>32</v>
      </c>
      <c r="I1906" s="234"/>
      <c r="J1906" s="230"/>
      <c r="K1906" s="230"/>
      <c r="L1906" s="235"/>
      <c r="M1906" s="236"/>
      <c r="N1906" s="237"/>
      <c r="O1906" s="237"/>
      <c r="P1906" s="237"/>
      <c r="Q1906" s="237"/>
      <c r="R1906" s="237"/>
      <c r="S1906" s="237"/>
      <c r="T1906" s="238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9" t="s">
        <v>221</v>
      </c>
      <c r="AU1906" s="239" t="s">
        <v>88</v>
      </c>
      <c r="AV1906" s="13" t="s">
        <v>86</v>
      </c>
      <c r="AW1906" s="13" t="s">
        <v>39</v>
      </c>
      <c r="AX1906" s="13" t="s">
        <v>78</v>
      </c>
      <c r="AY1906" s="239" t="s">
        <v>210</v>
      </c>
    </row>
    <row r="1907" s="14" customFormat="1">
      <c r="A1907" s="14"/>
      <c r="B1907" s="240"/>
      <c r="C1907" s="241"/>
      <c r="D1907" s="231" t="s">
        <v>221</v>
      </c>
      <c r="E1907" s="242" t="s">
        <v>32</v>
      </c>
      <c r="F1907" s="243" t="s">
        <v>2048</v>
      </c>
      <c r="G1907" s="241"/>
      <c r="H1907" s="244">
        <v>0.062</v>
      </c>
      <c r="I1907" s="245"/>
      <c r="J1907" s="241"/>
      <c r="K1907" s="241"/>
      <c r="L1907" s="246"/>
      <c r="M1907" s="247"/>
      <c r="N1907" s="248"/>
      <c r="O1907" s="248"/>
      <c r="P1907" s="248"/>
      <c r="Q1907" s="248"/>
      <c r="R1907" s="248"/>
      <c r="S1907" s="248"/>
      <c r="T1907" s="249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0" t="s">
        <v>221</v>
      </c>
      <c r="AU1907" s="250" t="s">
        <v>88</v>
      </c>
      <c r="AV1907" s="14" t="s">
        <v>88</v>
      </c>
      <c r="AW1907" s="14" t="s">
        <v>39</v>
      </c>
      <c r="AX1907" s="14" t="s">
        <v>78</v>
      </c>
      <c r="AY1907" s="250" t="s">
        <v>210</v>
      </c>
    </row>
    <row r="1908" s="13" customFormat="1">
      <c r="A1908" s="13"/>
      <c r="B1908" s="229"/>
      <c r="C1908" s="230"/>
      <c r="D1908" s="231" t="s">
        <v>221</v>
      </c>
      <c r="E1908" s="232" t="s">
        <v>32</v>
      </c>
      <c r="F1908" s="233" t="s">
        <v>2049</v>
      </c>
      <c r="G1908" s="230"/>
      <c r="H1908" s="232" t="s">
        <v>32</v>
      </c>
      <c r="I1908" s="234"/>
      <c r="J1908" s="230"/>
      <c r="K1908" s="230"/>
      <c r="L1908" s="235"/>
      <c r="M1908" s="236"/>
      <c r="N1908" s="237"/>
      <c r="O1908" s="237"/>
      <c r="P1908" s="237"/>
      <c r="Q1908" s="237"/>
      <c r="R1908" s="237"/>
      <c r="S1908" s="237"/>
      <c r="T1908" s="238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9" t="s">
        <v>221</v>
      </c>
      <c r="AU1908" s="239" t="s">
        <v>88</v>
      </c>
      <c r="AV1908" s="13" t="s">
        <v>86</v>
      </c>
      <c r="AW1908" s="13" t="s">
        <v>39</v>
      </c>
      <c r="AX1908" s="13" t="s">
        <v>78</v>
      </c>
      <c r="AY1908" s="239" t="s">
        <v>210</v>
      </c>
    </row>
    <row r="1909" s="14" customFormat="1">
      <c r="A1909" s="14"/>
      <c r="B1909" s="240"/>
      <c r="C1909" s="241"/>
      <c r="D1909" s="231" t="s">
        <v>221</v>
      </c>
      <c r="E1909" s="242" t="s">
        <v>32</v>
      </c>
      <c r="F1909" s="243" t="s">
        <v>2050</v>
      </c>
      <c r="G1909" s="241"/>
      <c r="H1909" s="244">
        <v>0.041000000000000002</v>
      </c>
      <c r="I1909" s="245"/>
      <c r="J1909" s="241"/>
      <c r="K1909" s="241"/>
      <c r="L1909" s="246"/>
      <c r="M1909" s="247"/>
      <c r="N1909" s="248"/>
      <c r="O1909" s="248"/>
      <c r="P1909" s="248"/>
      <c r="Q1909" s="248"/>
      <c r="R1909" s="248"/>
      <c r="S1909" s="248"/>
      <c r="T1909" s="249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0" t="s">
        <v>221</v>
      </c>
      <c r="AU1909" s="250" t="s">
        <v>88</v>
      </c>
      <c r="AV1909" s="14" t="s">
        <v>88</v>
      </c>
      <c r="AW1909" s="14" t="s">
        <v>39</v>
      </c>
      <c r="AX1909" s="14" t="s">
        <v>78</v>
      </c>
      <c r="AY1909" s="250" t="s">
        <v>210</v>
      </c>
    </row>
    <row r="1910" s="13" customFormat="1">
      <c r="A1910" s="13"/>
      <c r="B1910" s="229"/>
      <c r="C1910" s="230"/>
      <c r="D1910" s="231" t="s">
        <v>221</v>
      </c>
      <c r="E1910" s="232" t="s">
        <v>32</v>
      </c>
      <c r="F1910" s="233" t="s">
        <v>2051</v>
      </c>
      <c r="G1910" s="230"/>
      <c r="H1910" s="232" t="s">
        <v>32</v>
      </c>
      <c r="I1910" s="234"/>
      <c r="J1910" s="230"/>
      <c r="K1910" s="230"/>
      <c r="L1910" s="235"/>
      <c r="M1910" s="236"/>
      <c r="N1910" s="237"/>
      <c r="O1910" s="237"/>
      <c r="P1910" s="237"/>
      <c r="Q1910" s="237"/>
      <c r="R1910" s="237"/>
      <c r="S1910" s="237"/>
      <c r="T1910" s="238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9" t="s">
        <v>221</v>
      </c>
      <c r="AU1910" s="239" t="s">
        <v>88</v>
      </c>
      <c r="AV1910" s="13" t="s">
        <v>86</v>
      </c>
      <c r="AW1910" s="13" t="s">
        <v>39</v>
      </c>
      <c r="AX1910" s="13" t="s">
        <v>78</v>
      </c>
      <c r="AY1910" s="239" t="s">
        <v>210</v>
      </c>
    </row>
    <row r="1911" s="14" customFormat="1">
      <c r="A1911" s="14"/>
      <c r="B1911" s="240"/>
      <c r="C1911" s="241"/>
      <c r="D1911" s="231" t="s">
        <v>221</v>
      </c>
      <c r="E1911" s="242" t="s">
        <v>32</v>
      </c>
      <c r="F1911" s="243" t="s">
        <v>2052</v>
      </c>
      <c r="G1911" s="241"/>
      <c r="H1911" s="244">
        <v>0.050000000000000003</v>
      </c>
      <c r="I1911" s="245"/>
      <c r="J1911" s="241"/>
      <c r="K1911" s="241"/>
      <c r="L1911" s="246"/>
      <c r="M1911" s="247"/>
      <c r="N1911" s="248"/>
      <c r="O1911" s="248"/>
      <c r="P1911" s="248"/>
      <c r="Q1911" s="248"/>
      <c r="R1911" s="248"/>
      <c r="S1911" s="248"/>
      <c r="T1911" s="249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0" t="s">
        <v>221</v>
      </c>
      <c r="AU1911" s="250" t="s">
        <v>88</v>
      </c>
      <c r="AV1911" s="14" t="s">
        <v>88</v>
      </c>
      <c r="AW1911" s="14" t="s">
        <v>39</v>
      </c>
      <c r="AX1911" s="14" t="s">
        <v>78</v>
      </c>
      <c r="AY1911" s="250" t="s">
        <v>210</v>
      </c>
    </row>
    <row r="1912" s="13" customFormat="1">
      <c r="A1912" s="13"/>
      <c r="B1912" s="229"/>
      <c r="C1912" s="230"/>
      <c r="D1912" s="231" t="s">
        <v>221</v>
      </c>
      <c r="E1912" s="232" t="s">
        <v>32</v>
      </c>
      <c r="F1912" s="233" t="s">
        <v>2034</v>
      </c>
      <c r="G1912" s="230"/>
      <c r="H1912" s="232" t="s">
        <v>32</v>
      </c>
      <c r="I1912" s="234"/>
      <c r="J1912" s="230"/>
      <c r="K1912" s="230"/>
      <c r="L1912" s="235"/>
      <c r="M1912" s="236"/>
      <c r="N1912" s="237"/>
      <c r="O1912" s="237"/>
      <c r="P1912" s="237"/>
      <c r="Q1912" s="237"/>
      <c r="R1912" s="237"/>
      <c r="S1912" s="237"/>
      <c r="T1912" s="238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9" t="s">
        <v>221</v>
      </c>
      <c r="AU1912" s="239" t="s">
        <v>88</v>
      </c>
      <c r="AV1912" s="13" t="s">
        <v>86</v>
      </c>
      <c r="AW1912" s="13" t="s">
        <v>39</v>
      </c>
      <c r="AX1912" s="13" t="s">
        <v>78</v>
      </c>
      <c r="AY1912" s="239" t="s">
        <v>210</v>
      </c>
    </row>
    <row r="1913" s="14" customFormat="1">
      <c r="A1913" s="14"/>
      <c r="B1913" s="240"/>
      <c r="C1913" s="241"/>
      <c r="D1913" s="231" t="s">
        <v>221</v>
      </c>
      <c r="E1913" s="242" t="s">
        <v>32</v>
      </c>
      <c r="F1913" s="243" t="s">
        <v>2053</v>
      </c>
      <c r="G1913" s="241"/>
      <c r="H1913" s="244">
        <v>0.081000000000000003</v>
      </c>
      <c r="I1913" s="245"/>
      <c r="J1913" s="241"/>
      <c r="K1913" s="241"/>
      <c r="L1913" s="246"/>
      <c r="M1913" s="247"/>
      <c r="N1913" s="248"/>
      <c r="O1913" s="248"/>
      <c r="P1913" s="248"/>
      <c r="Q1913" s="248"/>
      <c r="R1913" s="248"/>
      <c r="S1913" s="248"/>
      <c r="T1913" s="249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0" t="s">
        <v>221</v>
      </c>
      <c r="AU1913" s="250" t="s">
        <v>88</v>
      </c>
      <c r="AV1913" s="14" t="s">
        <v>88</v>
      </c>
      <c r="AW1913" s="14" t="s">
        <v>39</v>
      </c>
      <c r="AX1913" s="14" t="s">
        <v>78</v>
      </c>
      <c r="AY1913" s="250" t="s">
        <v>210</v>
      </c>
    </row>
    <row r="1914" s="16" customFormat="1">
      <c r="A1914" s="16"/>
      <c r="B1914" s="262"/>
      <c r="C1914" s="263"/>
      <c r="D1914" s="231" t="s">
        <v>221</v>
      </c>
      <c r="E1914" s="264" t="s">
        <v>32</v>
      </c>
      <c r="F1914" s="265" t="s">
        <v>247</v>
      </c>
      <c r="G1914" s="263"/>
      <c r="H1914" s="266">
        <v>3.1239999999999997</v>
      </c>
      <c r="I1914" s="267"/>
      <c r="J1914" s="263"/>
      <c r="K1914" s="263"/>
      <c r="L1914" s="268"/>
      <c r="M1914" s="269"/>
      <c r="N1914" s="270"/>
      <c r="O1914" s="270"/>
      <c r="P1914" s="270"/>
      <c r="Q1914" s="270"/>
      <c r="R1914" s="270"/>
      <c r="S1914" s="270"/>
      <c r="T1914" s="271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T1914" s="272" t="s">
        <v>221</v>
      </c>
      <c r="AU1914" s="272" t="s">
        <v>88</v>
      </c>
      <c r="AV1914" s="16" t="s">
        <v>93</v>
      </c>
      <c r="AW1914" s="16" t="s">
        <v>39</v>
      </c>
      <c r="AX1914" s="16" t="s">
        <v>78</v>
      </c>
      <c r="AY1914" s="272" t="s">
        <v>210</v>
      </c>
    </row>
    <row r="1915" s="13" customFormat="1">
      <c r="A1915" s="13"/>
      <c r="B1915" s="229"/>
      <c r="C1915" s="230"/>
      <c r="D1915" s="231" t="s">
        <v>221</v>
      </c>
      <c r="E1915" s="232" t="s">
        <v>32</v>
      </c>
      <c r="F1915" s="233" t="s">
        <v>2054</v>
      </c>
      <c r="G1915" s="230"/>
      <c r="H1915" s="232" t="s">
        <v>32</v>
      </c>
      <c r="I1915" s="234"/>
      <c r="J1915" s="230"/>
      <c r="K1915" s="230"/>
      <c r="L1915" s="235"/>
      <c r="M1915" s="236"/>
      <c r="N1915" s="237"/>
      <c r="O1915" s="237"/>
      <c r="P1915" s="237"/>
      <c r="Q1915" s="237"/>
      <c r="R1915" s="237"/>
      <c r="S1915" s="237"/>
      <c r="T1915" s="238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9" t="s">
        <v>221</v>
      </c>
      <c r="AU1915" s="239" t="s">
        <v>88</v>
      </c>
      <c r="AV1915" s="13" t="s">
        <v>86</v>
      </c>
      <c r="AW1915" s="13" t="s">
        <v>39</v>
      </c>
      <c r="AX1915" s="13" t="s">
        <v>78</v>
      </c>
      <c r="AY1915" s="239" t="s">
        <v>210</v>
      </c>
    </row>
    <row r="1916" s="13" customFormat="1">
      <c r="A1916" s="13"/>
      <c r="B1916" s="229"/>
      <c r="C1916" s="230"/>
      <c r="D1916" s="231" t="s">
        <v>221</v>
      </c>
      <c r="E1916" s="232" t="s">
        <v>32</v>
      </c>
      <c r="F1916" s="233" t="s">
        <v>2055</v>
      </c>
      <c r="G1916" s="230"/>
      <c r="H1916" s="232" t="s">
        <v>32</v>
      </c>
      <c r="I1916" s="234"/>
      <c r="J1916" s="230"/>
      <c r="K1916" s="230"/>
      <c r="L1916" s="235"/>
      <c r="M1916" s="236"/>
      <c r="N1916" s="237"/>
      <c r="O1916" s="237"/>
      <c r="P1916" s="237"/>
      <c r="Q1916" s="237"/>
      <c r="R1916" s="237"/>
      <c r="S1916" s="237"/>
      <c r="T1916" s="238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9" t="s">
        <v>221</v>
      </c>
      <c r="AU1916" s="239" t="s">
        <v>88</v>
      </c>
      <c r="AV1916" s="13" t="s">
        <v>86</v>
      </c>
      <c r="AW1916" s="13" t="s">
        <v>39</v>
      </c>
      <c r="AX1916" s="13" t="s">
        <v>78</v>
      </c>
      <c r="AY1916" s="239" t="s">
        <v>210</v>
      </c>
    </row>
    <row r="1917" s="13" customFormat="1">
      <c r="A1917" s="13"/>
      <c r="B1917" s="229"/>
      <c r="C1917" s="230"/>
      <c r="D1917" s="231" t="s">
        <v>221</v>
      </c>
      <c r="E1917" s="232" t="s">
        <v>32</v>
      </c>
      <c r="F1917" s="233" t="s">
        <v>2056</v>
      </c>
      <c r="G1917" s="230"/>
      <c r="H1917" s="232" t="s">
        <v>32</v>
      </c>
      <c r="I1917" s="234"/>
      <c r="J1917" s="230"/>
      <c r="K1917" s="230"/>
      <c r="L1917" s="235"/>
      <c r="M1917" s="236"/>
      <c r="N1917" s="237"/>
      <c r="O1917" s="237"/>
      <c r="P1917" s="237"/>
      <c r="Q1917" s="237"/>
      <c r="R1917" s="237"/>
      <c r="S1917" s="237"/>
      <c r="T1917" s="238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9" t="s">
        <v>221</v>
      </c>
      <c r="AU1917" s="239" t="s">
        <v>88</v>
      </c>
      <c r="AV1917" s="13" t="s">
        <v>86</v>
      </c>
      <c r="AW1917" s="13" t="s">
        <v>39</v>
      </c>
      <c r="AX1917" s="13" t="s">
        <v>78</v>
      </c>
      <c r="AY1917" s="239" t="s">
        <v>210</v>
      </c>
    </row>
    <row r="1918" s="14" customFormat="1">
      <c r="A1918" s="14"/>
      <c r="B1918" s="240"/>
      <c r="C1918" s="241"/>
      <c r="D1918" s="231" t="s">
        <v>221</v>
      </c>
      <c r="E1918" s="242" t="s">
        <v>32</v>
      </c>
      <c r="F1918" s="243" t="s">
        <v>2057</v>
      </c>
      <c r="G1918" s="241"/>
      <c r="H1918" s="244">
        <v>0.92900000000000005</v>
      </c>
      <c r="I1918" s="245"/>
      <c r="J1918" s="241"/>
      <c r="K1918" s="241"/>
      <c r="L1918" s="246"/>
      <c r="M1918" s="247"/>
      <c r="N1918" s="248"/>
      <c r="O1918" s="248"/>
      <c r="P1918" s="248"/>
      <c r="Q1918" s="248"/>
      <c r="R1918" s="248"/>
      <c r="S1918" s="248"/>
      <c r="T1918" s="249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0" t="s">
        <v>221</v>
      </c>
      <c r="AU1918" s="250" t="s">
        <v>88</v>
      </c>
      <c r="AV1918" s="14" t="s">
        <v>88</v>
      </c>
      <c r="AW1918" s="14" t="s">
        <v>39</v>
      </c>
      <c r="AX1918" s="14" t="s">
        <v>78</v>
      </c>
      <c r="AY1918" s="250" t="s">
        <v>210</v>
      </c>
    </row>
    <row r="1919" s="13" customFormat="1">
      <c r="A1919" s="13"/>
      <c r="B1919" s="229"/>
      <c r="C1919" s="230"/>
      <c r="D1919" s="231" t="s">
        <v>221</v>
      </c>
      <c r="E1919" s="232" t="s">
        <v>32</v>
      </c>
      <c r="F1919" s="233" t="s">
        <v>2054</v>
      </c>
      <c r="G1919" s="230"/>
      <c r="H1919" s="232" t="s">
        <v>32</v>
      </c>
      <c r="I1919" s="234"/>
      <c r="J1919" s="230"/>
      <c r="K1919" s="230"/>
      <c r="L1919" s="235"/>
      <c r="M1919" s="236"/>
      <c r="N1919" s="237"/>
      <c r="O1919" s="237"/>
      <c r="P1919" s="237"/>
      <c r="Q1919" s="237"/>
      <c r="R1919" s="237"/>
      <c r="S1919" s="237"/>
      <c r="T1919" s="238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9" t="s">
        <v>221</v>
      </c>
      <c r="AU1919" s="239" t="s">
        <v>88</v>
      </c>
      <c r="AV1919" s="13" t="s">
        <v>86</v>
      </c>
      <c r="AW1919" s="13" t="s">
        <v>39</v>
      </c>
      <c r="AX1919" s="13" t="s">
        <v>78</v>
      </c>
      <c r="AY1919" s="239" t="s">
        <v>210</v>
      </c>
    </row>
    <row r="1920" s="15" customFormat="1">
      <c r="A1920" s="15"/>
      <c r="B1920" s="251"/>
      <c r="C1920" s="252"/>
      <c r="D1920" s="231" t="s">
        <v>221</v>
      </c>
      <c r="E1920" s="253" t="s">
        <v>32</v>
      </c>
      <c r="F1920" s="254" t="s">
        <v>224</v>
      </c>
      <c r="G1920" s="252"/>
      <c r="H1920" s="255">
        <v>4.0529999999999999</v>
      </c>
      <c r="I1920" s="256"/>
      <c r="J1920" s="252"/>
      <c r="K1920" s="252"/>
      <c r="L1920" s="257"/>
      <c r="M1920" s="258"/>
      <c r="N1920" s="259"/>
      <c r="O1920" s="259"/>
      <c r="P1920" s="259"/>
      <c r="Q1920" s="259"/>
      <c r="R1920" s="259"/>
      <c r="S1920" s="259"/>
      <c r="T1920" s="260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1" t="s">
        <v>221</v>
      </c>
      <c r="AU1920" s="261" t="s">
        <v>88</v>
      </c>
      <c r="AV1920" s="15" t="s">
        <v>96</v>
      </c>
      <c r="AW1920" s="15" t="s">
        <v>39</v>
      </c>
      <c r="AX1920" s="15" t="s">
        <v>78</v>
      </c>
      <c r="AY1920" s="261" t="s">
        <v>210</v>
      </c>
    </row>
    <row r="1921" s="14" customFormat="1">
      <c r="A1921" s="14"/>
      <c r="B1921" s="240"/>
      <c r="C1921" s="241"/>
      <c r="D1921" s="231" t="s">
        <v>221</v>
      </c>
      <c r="E1921" s="242" t="s">
        <v>32</v>
      </c>
      <c r="F1921" s="243" t="s">
        <v>2058</v>
      </c>
      <c r="G1921" s="241"/>
      <c r="H1921" s="244">
        <v>4.4580000000000002</v>
      </c>
      <c r="I1921" s="245"/>
      <c r="J1921" s="241"/>
      <c r="K1921" s="241"/>
      <c r="L1921" s="246"/>
      <c r="M1921" s="247"/>
      <c r="N1921" s="248"/>
      <c r="O1921" s="248"/>
      <c r="P1921" s="248"/>
      <c r="Q1921" s="248"/>
      <c r="R1921" s="248"/>
      <c r="S1921" s="248"/>
      <c r="T1921" s="249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0" t="s">
        <v>221</v>
      </c>
      <c r="AU1921" s="250" t="s">
        <v>88</v>
      </c>
      <c r="AV1921" s="14" t="s">
        <v>88</v>
      </c>
      <c r="AW1921" s="14" t="s">
        <v>39</v>
      </c>
      <c r="AX1921" s="14" t="s">
        <v>86</v>
      </c>
      <c r="AY1921" s="250" t="s">
        <v>210</v>
      </c>
    </row>
    <row r="1922" s="2" customFormat="1" ht="16.5" customHeight="1">
      <c r="A1922" s="42"/>
      <c r="B1922" s="43"/>
      <c r="C1922" s="211" t="s">
        <v>2059</v>
      </c>
      <c r="D1922" s="211" t="s">
        <v>213</v>
      </c>
      <c r="E1922" s="212" t="s">
        <v>2060</v>
      </c>
      <c r="F1922" s="213" t="s">
        <v>2061</v>
      </c>
      <c r="G1922" s="214" t="s">
        <v>525</v>
      </c>
      <c r="H1922" s="215">
        <v>5</v>
      </c>
      <c r="I1922" s="216"/>
      <c r="J1922" s="217">
        <f>ROUND(I1922*H1922,2)</f>
        <v>0</v>
      </c>
      <c r="K1922" s="213" t="s">
        <v>952</v>
      </c>
      <c r="L1922" s="48"/>
      <c r="M1922" s="218" t="s">
        <v>32</v>
      </c>
      <c r="N1922" s="219" t="s">
        <v>49</v>
      </c>
      <c r="O1922" s="88"/>
      <c r="P1922" s="220">
        <f>O1922*H1922</f>
        <v>0</v>
      </c>
      <c r="Q1922" s="220">
        <v>0.015599999999999999</v>
      </c>
      <c r="R1922" s="220">
        <f>Q1922*H1922</f>
        <v>0.078</v>
      </c>
      <c r="S1922" s="220">
        <v>0</v>
      </c>
      <c r="T1922" s="221">
        <f>S1922*H1922</f>
        <v>0</v>
      </c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R1922" s="222" t="s">
        <v>404</v>
      </c>
      <c r="AT1922" s="222" t="s">
        <v>213</v>
      </c>
      <c r="AU1922" s="222" t="s">
        <v>88</v>
      </c>
      <c r="AY1922" s="20" t="s">
        <v>210</v>
      </c>
      <c r="BE1922" s="223">
        <f>IF(N1922="základní",J1922,0)</f>
        <v>0</v>
      </c>
      <c r="BF1922" s="223">
        <f>IF(N1922="snížená",J1922,0)</f>
        <v>0</v>
      </c>
      <c r="BG1922" s="223">
        <f>IF(N1922="zákl. přenesená",J1922,0)</f>
        <v>0</v>
      </c>
      <c r="BH1922" s="223">
        <f>IF(N1922="sníž. přenesená",J1922,0)</f>
        <v>0</v>
      </c>
      <c r="BI1922" s="223">
        <f>IF(N1922="nulová",J1922,0)</f>
        <v>0</v>
      </c>
      <c r="BJ1922" s="20" t="s">
        <v>86</v>
      </c>
      <c r="BK1922" s="223">
        <f>ROUND(I1922*H1922,2)</f>
        <v>0</v>
      </c>
      <c r="BL1922" s="20" t="s">
        <v>404</v>
      </c>
      <c r="BM1922" s="222" t="s">
        <v>2062</v>
      </c>
    </row>
    <row r="1923" s="13" customFormat="1">
      <c r="A1923" s="13"/>
      <c r="B1923" s="229"/>
      <c r="C1923" s="230"/>
      <c r="D1923" s="231" t="s">
        <v>221</v>
      </c>
      <c r="E1923" s="232" t="s">
        <v>32</v>
      </c>
      <c r="F1923" s="233" t="s">
        <v>1563</v>
      </c>
      <c r="G1923" s="230"/>
      <c r="H1923" s="232" t="s">
        <v>32</v>
      </c>
      <c r="I1923" s="234"/>
      <c r="J1923" s="230"/>
      <c r="K1923" s="230"/>
      <c r="L1923" s="235"/>
      <c r="M1923" s="236"/>
      <c r="N1923" s="237"/>
      <c r="O1923" s="237"/>
      <c r="P1923" s="237"/>
      <c r="Q1923" s="237"/>
      <c r="R1923" s="237"/>
      <c r="S1923" s="237"/>
      <c r="T1923" s="238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9" t="s">
        <v>221</v>
      </c>
      <c r="AU1923" s="239" t="s">
        <v>88</v>
      </c>
      <c r="AV1923" s="13" t="s">
        <v>86</v>
      </c>
      <c r="AW1923" s="13" t="s">
        <v>39</v>
      </c>
      <c r="AX1923" s="13" t="s">
        <v>78</v>
      </c>
      <c r="AY1923" s="239" t="s">
        <v>210</v>
      </c>
    </row>
    <row r="1924" s="14" customFormat="1">
      <c r="A1924" s="14"/>
      <c r="B1924" s="240"/>
      <c r="C1924" s="241"/>
      <c r="D1924" s="231" t="s">
        <v>221</v>
      </c>
      <c r="E1924" s="242" t="s">
        <v>32</v>
      </c>
      <c r="F1924" s="243" t="s">
        <v>86</v>
      </c>
      <c r="G1924" s="241"/>
      <c r="H1924" s="244">
        <v>1</v>
      </c>
      <c r="I1924" s="245"/>
      <c r="J1924" s="241"/>
      <c r="K1924" s="241"/>
      <c r="L1924" s="246"/>
      <c r="M1924" s="247"/>
      <c r="N1924" s="248"/>
      <c r="O1924" s="248"/>
      <c r="P1924" s="248"/>
      <c r="Q1924" s="248"/>
      <c r="R1924" s="248"/>
      <c r="S1924" s="248"/>
      <c r="T1924" s="249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0" t="s">
        <v>221</v>
      </c>
      <c r="AU1924" s="250" t="s">
        <v>88</v>
      </c>
      <c r="AV1924" s="14" t="s">
        <v>88</v>
      </c>
      <c r="AW1924" s="14" t="s">
        <v>39</v>
      </c>
      <c r="AX1924" s="14" t="s">
        <v>78</v>
      </c>
      <c r="AY1924" s="250" t="s">
        <v>210</v>
      </c>
    </row>
    <row r="1925" s="13" customFormat="1">
      <c r="A1925" s="13"/>
      <c r="B1925" s="229"/>
      <c r="C1925" s="230"/>
      <c r="D1925" s="231" t="s">
        <v>221</v>
      </c>
      <c r="E1925" s="232" t="s">
        <v>32</v>
      </c>
      <c r="F1925" s="233" t="s">
        <v>1565</v>
      </c>
      <c r="G1925" s="230"/>
      <c r="H1925" s="232" t="s">
        <v>32</v>
      </c>
      <c r="I1925" s="234"/>
      <c r="J1925" s="230"/>
      <c r="K1925" s="230"/>
      <c r="L1925" s="235"/>
      <c r="M1925" s="236"/>
      <c r="N1925" s="237"/>
      <c r="O1925" s="237"/>
      <c r="P1925" s="237"/>
      <c r="Q1925" s="237"/>
      <c r="R1925" s="237"/>
      <c r="S1925" s="237"/>
      <c r="T1925" s="238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9" t="s">
        <v>221</v>
      </c>
      <c r="AU1925" s="239" t="s">
        <v>88</v>
      </c>
      <c r="AV1925" s="13" t="s">
        <v>86</v>
      </c>
      <c r="AW1925" s="13" t="s">
        <v>39</v>
      </c>
      <c r="AX1925" s="13" t="s">
        <v>78</v>
      </c>
      <c r="AY1925" s="239" t="s">
        <v>210</v>
      </c>
    </row>
    <row r="1926" s="14" customFormat="1">
      <c r="A1926" s="14"/>
      <c r="B1926" s="240"/>
      <c r="C1926" s="241"/>
      <c r="D1926" s="231" t="s">
        <v>221</v>
      </c>
      <c r="E1926" s="242" t="s">
        <v>32</v>
      </c>
      <c r="F1926" s="243" t="s">
        <v>2063</v>
      </c>
      <c r="G1926" s="241"/>
      <c r="H1926" s="244">
        <v>4</v>
      </c>
      <c r="I1926" s="245"/>
      <c r="J1926" s="241"/>
      <c r="K1926" s="241"/>
      <c r="L1926" s="246"/>
      <c r="M1926" s="247"/>
      <c r="N1926" s="248"/>
      <c r="O1926" s="248"/>
      <c r="P1926" s="248"/>
      <c r="Q1926" s="248"/>
      <c r="R1926" s="248"/>
      <c r="S1926" s="248"/>
      <c r="T1926" s="249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0" t="s">
        <v>221</v>
      </c>
      <c r="AU1926" s="250" t="s">
        <v>88</v>
      </c>
      <c r="AV1926" s="14" t="s">
        <v>88</v>
      </c>
      <c r="AW1926" s="14" t="s">
        <v>39</v>
      </c>
      <c r="AX1926" s="14" t="s">
        <v>78</v>
      </c>
      <c r="AY1926" s="250" t="s">
        <v>210</v>
      </c>
    </row>
    <row r="1927" s="15" customFormat="1">
      <c r="A1927" s="15"/>
      <c r="B1927" s="251"/>
      <c r="C1927" s="252"/>
      <c r="D1927" s="231" t="s">
        <v>221</v>
      </c>
      <c r="E1927" s="253" t="s">
        <v>32</v>
      </c>
      <c r="F1927" s="254" t="s">
        <v>224</v>
      </c>
      <c r="G1927" s="252"/>
      <c r="H1927" s="255">
        <v>5</v>
      </c>
      <c r="I1927" s="256"/>
      <c r="J1927" s="252"/>
      <c r="K1927" s="252"/>
      <c r="L1927" s="257"/>
      <c r="M1927" s="258"/>
      <c r="N1927" s="259"/>
      <c r="O1927" s="259"/>
      <c r="P1927" s="259"/>
      <c r="Q1927" s="259"/>
      <c r="R1927" s="259"/>
      <c r="S1927" s="259"/>
      <c r="T1927" s="260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61" t="s">
        <v>221</v>
      </c>
      <c r="AU1927" s="261" t="s">
        <v>88</v>
      </c>
      <c r="AV1927" s="15" t="s">
        <v>96</v>
      </c>
      <c r="AW1927" s="15" t="s">
        <v>39</v>
      </c>
      <c r="AX1927" s="15" t="s">
        <v>86</v>
      </c>
      <c r="AY1927" s="261" t="s">
        <v>210</v>
      </c>
    </row>
    <row r="1928" s="2" customFormat="1" ht="21.75" customHeight="1">
      <c r="A1928" s="42"/>
      <c r="B1928" s="43"/>
      <c r="C1928" s="211" t="s">
        <v>2064</v>
      </c>
      <c r="D1928" s="211" t="s">
        <v>213</v>
      </c>
      <c r="E1928" s="212" t="s">
        <v>2065</v>
      </c>
      <c r="F1928" s="213" t="s">
        <v>2066</v>
      </c>
      <c r="G1928" s="214" t="s">
        <v>216</v>
      </c>
      <c r="H1928" s="215">
        <v>28.295000000000002</v>
      </c>
      <c r="I1928" s="216"/>
      <c r="J1928" s="217">
        <f>ROUND(I1928*H1928,2)</f>
        <v>0</v>
      </c>
      <c r="K1928" s="213" t="s">
        <v>952</v>
      </c>
      <c r="L1928" s="48"/>
      <c r="M1928" s="218" t="s">
        <v>32</v>
      </c>
      <c r="N1928" s="219" t="s">
        <v>49</v>
      </c>
      <c r="O1928" s="88"/>
      <c r="P1928" s="220">
        <f>O1928*H1928</f>
        <v>0</v>
      </c>
      <c r="Q1928" s="220">
        <v>0.023369999999999998</v>
      </c>
      <c r="R1928" s="220">
        <f>Q1928*H1928</f>
        <v>0.66125414999999998</v>
      </c>
      <c r="S1928" s="220">
        <v>0</v>
      </c>
      <c r="T1928" s="221">
        <f>S1928*H1928</f>
        <v>0</v>
      </c>
      <c r="U1928" s="42"/>
      <c r="V1928" s="42"/>
      <c r="W1928" s="42"/>
      <c r="X1928" s="42"/>
      <c r="Y1928" s="42"/>
      <c r="Z1928" s="42"/>
      <c r="AA1928" s="42"/>
      <c r="AB1928" s="42"/>
      <c r="AC1928" s="42"/>
      <c r="AD1928" s="42"/>
      <c r="AE1928" s="42"/>
      <c r="AR1928" s="222" t="s">
        <v>404</v>
      </c>
      <c r="AT1928" s="222" t="s">
        <v>213</v>
      </c>
      <c r="AU1928" s="222" t="s">
        <v>88</v>
      </c>
      <c r="AY1928" s="20" t="s">
        <v>210</v>
      </c>
      <c r="BE1928" s="223">
        <f>IF(N1928="základní",J1928,0)</f>
        <v>0</v>
      </c>
      <c r="BF1928" s="223">
        <f>IF(N1928="snížená",J1928,0)</f>
        <v>0</v>
      </c>
      <c r="BG1928" s="223">
        <f>IF(N1928="zákl. přenesená",J1928,0)</f>
        <v>0</v>
      </c>
      <c r="BH1928" s="223">
        <f>IF(N1928="sníž. přenesená",J1928,0)</f>
        <v>0</v>
      </c>
      <c r="BI1928" s="223">
        <f>IF(N1928="nulová",J1928,0)</f>
        <v>0</v>
      </c>
      <c r="BJ1928" s="20" t="s">
        <v>86</v>
      </c>
      <c r="BK1928" s="223">
        <f>ROUND(I1928*H1928,2)</f>
        <v>0</v>
      </c>
      <c r="BL1928" s="20" t="s">
        <v>404</v>
      </c>
      <c r="BM1928" s="222" t="s">
        <v>2067</v>
      </c>
    </row>
    <row r="1929" s="14" customFormat="1">
      <c r="A1929" s="14"/>
      <c r="B1929" s="240"/>
      <c r="C1929" s="241"/>
      <c r="D1929" s="231" t="s">
        <v>221</v>
      </c>
      <c r="E1929" s="242" t="s">
        <v>32</v>
      </c>
      <c r="F1929" s="243" t="s">
        <v>2068</v>
      </c>
      <c r="G1929" s="241"/>
      <c r="H1929" s="244">
        <v>28.295000000000002</v>
      </c>
      <c r="I1929" s="245"/>
      <c r="J1929" s="241"/>
      <c r="K1929" s="241"/>
      <c r="L1929" s="246"/>
      <c r="M1929" s="247"/>
      <c r="N1929" s="248"/>
      <c r="O1929" s="248"/>
      <c r="P1929" s="248"/>
      <c r="Q1929" s="248"/>
      <c r="R1929" s="248"/>
      <c r="S1929" s="248"/>
      <c r="T1929" s="249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0" t="s">
        <v>221</v>
      </c>
      <c r="AU1929" s="250" t="s">
        <v>88</v>
      </c>
      <c r="AV1929" s="14" t="s">
        <v>88</v>
      </c>
      <c r="AW1929" s="14" t="s">
        <v>39</v>
      </c>
      <c r="AX1929" s="14" t="s">
        <v>86</v>
      </c>
      <c r="AY1929" s="250" t="s">
        <v>210</v>
      </c>
    </row>
    <row r="1930" s="2" customFormat="1" ht="21.75" customHeight="1">
      <c r="A1930" s="42"/>
      <c r="B1930" s="43"/>
      <c r="C1930" s="211" t="s">
        <v>2069</v>
      </c>
      <c r="D1930" s="211" t="s">
        <v>213</v>
      </c>
      <c r="E1930" s="212" t="s">
        <v>2070</v>
      </c>
      <c r="F1930" s="213" t="s">
        <v>2071</v>
      </c>
      <c r="G1930" s="214" t="s">
        <v>112</v>
      </c>
      <c r="H1930" s="215">
        <v>7.0449999999999999</v>
      </c>
      <c r="I1930" s="216"/>
      <c r="J1930" s="217">
        <f>ROUND(I1930*H1930,2)</f>
        <v>0</v>
      </c>
      <c r="K1930" s="213" t="s">
        <v>952</v>
      </c>
      <c r="L1930" s="48"/>
      <c r="M1930" s="218" t="s">
        <v>32</v>
      </c>
      <c r="N1930" s="219" t="s">
        <v>49</v>
      </c>
      <c r="O1930" s="88"/>
      <c r="P1930" s="220">
        <f>O1930*H1930</f>
        <v>0</v>
      </c>
      <c r="Q1930" s="220">
        <v>0.013429999999999999</v>
      </c>
      <c r="R1930" s="220">
        <f>Q1930*H1930</f>
        <v>0.09461435</v>
      </c>
      <c r="S1930" s="220">
        <v>0</v>
      </c>
      <c r="T1930" s="221">
        <f>S1930*H1930</f>
        <v>0</v>
      </c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R1930" s="222" t="s">
        <v>404</v>
      </c>
      <c r="AT1930" s="222" t="s">
        <v>213</v>
      </c>
      <c r="AU1930" s="222" t="s">
        <v>88</v>
      </c>
      <c r="AY1930" s="20" t="s">
        <v>210</v>
      </c>
      <c r="BE1930" s="223">
        <f>IF(N1930="základní",J1930,0)</f>
        <v>0</v>
      </c>
      <c r="BF1930" s="223">
        <f>IF(N1930="snížená",J1930,0)</f>
        <v>0</v>
      </c>
      <c r="BG1930" s="223">
        <f>IF(N1930="zákl. přenesená",J1930,0)</f>
        <v>0</v>
      </c>
      <c r="BH1930" s="223">
        <f>IF(N1930="sníž. přenesená",J1930,0)</f>
        <v>0</v>
      </c>
      <c r="BI1930" s="223">
        <f>IF(N1930="nulová",J1930,0)</f>
        <v>0</v>
      </c>
      <c r="BJ1930" s="20" t="s">
        <v>86</v>
      </c>
      <c r="BK1930" s="223">
        <f>ROUND(I1930*H1930,2)</f>
        <v>0</v>
      </c>
      <c r="BL1930" s="20" t="s">
        <v>404</v>
      </c>
      <c r="BM1930" s="222" t="s">
        <v>2072</v>
      </c>
    </row>
    <row r="1931" s="13" customFormat="1">
      <c r="A1931" s="13"/>
      <c r="B1931" s="229"/>
      <c r="C1931" s="230"/>
      <c r="D1931" s="231" t="s">
        <v>221</v>
      </c>
      <c r="E1931" s="232" t="s">
        <v>32</v>
      </c>
      <c r="F1931" s="233" t="s">
        <v>2073</v>
      </c>
      <c r="G1931" s="230"/>
      <c r="H1931" s="232" t="s">
        <v>32</v>
      </c>
      <c r="I1931" s="234"/>
      <c r="J1931" s="230"/>
      <c r="K1931" s="230"/>
      <c r="L1931" s="235"/>
      <c r="M1931" s="236"/>
      <c r="N1931" s="237"/>
      <c r="O1931" s="237"/>
      <c r="P1931" s="237"/>
      <c r="Q1931" s="237"/>
      <c r="R1931" s="237"/>
      <c r="S1931" s="237"/>
      <c r="T1931" s="238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9" t="s">
        <v>221</v>
      </c>
      <c r="AU1931" s="239" t="s">
        <v>88</v>
      </c>
      <c r="AV1931" s="13" t="s">
        <v>86</v>
      </c>
      <c r="AW1931" s="13" t="s">
        <v>39</v>
      </c>
      <c r="AX1931" s="13" t="s">
        <v>78</v>
      </c>
      <c r="AY1931" s="239" t="s">
        <v>210</v>
      </c>
    </row>
    <row r="1932" s="14" customFormat="1">
      <c r="A1932" s="14"/>
      <c r="B1932" s="240"/>
      <c r="C1932" s="241"/>
      <c r="D1932" s="231" t="s">
        <v>221</v>
      </c>
      <c r="E1932" s="242" t="s">
        <v>32</v>
      </c>
      <c r="F1932" s="243" t="s">
        <v>2074</v>
      </c>
      <c r="G1932" s="241"/>
      <c r="H1932" s="244">
        <v>3.746</v>
      </c>
      <c r="I1932" s="245"/>
      <c r="J1932" s="241"/>
      <c r="K1932" s="241"/>
      <c r="L1932" s="246"/>
      <c r="M1932" s="247"/>
      <c r="N1932" s="248"/>
      <c r="O1932" s="248"/>
      <c r="P1932" s="248"/>
      <c r="Q1932" s="248"/>
      <c r="R1932" s="248"/>
      <c r="S1932" s="248"/>
      <c r="T1932" s="249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0" t="s">
        <v>221</v>
      </c>
      <c r="AU1932" s="250" t="s">
        <v>88</v>
      </c>
      <c r="AV1932" s="14" t="s">
        <v>88</v>
      </c>
      <c r="AW1932" s="14" t="s">
        <v>39</v>
      </c>
      <c r="AX1932" s="14" t="s">
        <v>78</v>
      </c>
      <c r="AY1932" s="250" t="s">
        <v>210</v>
      </c>
    </row>
    <row r="1933" s="14" customFormat="1">
      <c r="A1933" s="14"/>
      <c r="B1933" s="240"/>
      <c r="C1933" s="241"/>
      <c r="D1933" s="231" t="s">
        <v>221</v>
      </c>
      <c r="E1933" s="242" t="s">
        <v>32</v>
      </c>
      <c r="F1933" s="243" t="s">
        <v>2075</v>
      </c>
      <c r="G1933" s="241"/>
      <c r="H1933" s="244">
        <v>1.163</v>
      </c>
      <c r="I1933" s="245"/>
      <c r="J1933" s="241"/>
      <c r="K1933" s="241"/>
      <c r="L1933" s="246"/>
      <c r="M1933" s="247"/>
      <c r="N1933" s="248"/>
      <c r="O1933" s="248"/>
      <c r="P1933" s="248"/>
      <c r="Q1933" s="248"/>
      <c r="R1933" s="248"/>
      <c r="S1933" s="248"/>
      <c r="T1933" s="249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0" t="s">
        <v>221</v>
      </c>
      <c r="AU1933" s="250" t="s">
        <v>88</v>
      </c>
      <c r="AV1933" s="14" t="s">
        <v>88</v>
      </c>
      <c r="AW1933" s="14" t="s">
        <v>39</v>
      </c>
      <c r="AX1933" s="14" t="s">
        <v>78</v>
      </c>
      <c r="AY1933" s="250" t="s">
        <v>210</v>
      </c>
    </row>
    <row r="1934" s="13" customFormat="1">
      <c r="A1934" s="13"/>
      <c r="B1934" s="229"/>
      <c r="C1934" s="230"/>
      <c r="D1934" s="231" t="s">
        <v>221</v>
      </c>
      <c r="E1934" s="232" t="s">
        <v>32</v>
      </c>
      <c r="F1934" s="233" t="s">
        <v>2076</v>
      </c>
      <c r="G1934" s="230"/>
      <c r="H1934" s="232" t="s">
        <v>32</v>
      </c>
      <c r="I1934" s="234"/>
      <c r="J1934" s="230"/>
      <c r="K1934" s="230"/>
      <c r="L1934" s="235"/>
      <c r="M1934" s="236"/>
      <c r="N1934" s="237"/>
      <c r="O1934" s="237"/>
      <c r="P1934" s="237"/>
      <c r="Q1934" s="237"/>
      <c r="R1934" s="237"/>
      <c r="S1934" s="237"/>
      <c r="T1934" s="238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9" t="s">
        <v>221</v>
      </c>
      <c r="AU1934" s="239" t="s">
        <v>88</v>
      </c>
      <c r="AV1934" s="13" t="s">
        <v>86</v>
      </c>
      <c r="AW1934" s="13" t="s">
        <v>39</v>
      </c>
      <c r="AX1934" s="13" t="s">
        <v>78</v>
      </c>
      <c r="AY1934" s="239" t="s">
        <v>210</v>
      </c>
    </row>
    <row r="1935" s="14" customFormat="1">
      <c r="A1935" s="14"/>
      <c r="B1935" s="240"/>
      <c r="C1935" s="241"/>
      <c r="D1935" s="231" t="s">
        <v>221</v>
      </c>
      <c r="E1935" s="242" t="s">
        <v>32</v>
      </c>
      <c r="F1935" s="243" t="s">
        <v>2077</v>
      </c>
      <c r="G1935" s="241"/>
      <c r="H1935" s="244">
        <v>2.1360000000000001</v>
      </c>
      <c r="I1935" s="245"/>
      <c r="J1935" s="241"/>
      <c r="K1935" s="241"/>
      <c r="L1935" s="246"/>
      <c r="M1935" s="247"/>
      <c r="N1935" s="248"/>
      <c r="O1935" s="248"/>
      <c r="P1935" s="248"/>
      <c r="Q1935" s="248"/>
      <c r="R1935" s="248"/>
      <c r="S1935" s="248"/>
      <c r="T1935" s="249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0" t="s">
        <v>221</v>
      </c>
      <c r="AU1935" s="250" t="s">
        <v>88</v>
      </c>
      <c r="AV1935" s="14" t="s">
        <v>88</v>
      </c>
      <c r="AW1935" s="14" t="s">
        <v>39</v>
      </c>
      <c r="AX1935" s="14" t="s">
        <v>78</v>
      </c>
      <c r="AY1935" s="250" t="s">
        <v>210</v>
      </c>
    </row>
    <row r="1936" s="15" customFormat="1">
      <c r="A1936" s="15"/>
      <c r="B1936" s="251"/>
      <c r="C1936" s="252"/>
      <c r="D1936" s="231" t="s">
        <v>221</v>
      </c>
      <c r="E1936" s="253" t="s">
        <v>32</v>
      </c>
      <c r="F1936" s="254" t="s">
        <v>224</v>
      </c>
      <c r="G1936" s="252"/>
      <c r="H1936" s="255">
        <v>7.0449999999999999</v>
      </c>
      <c r="I1936" s="256"/>
      <c r="J1936" s="252"/>
      <c r="K1936" s="252"/>
      <c r="L1936" s="257"/>
      <c r="M1936" s="258"/>
      <c r="N1936" s="259"/>
      <c r="O1936" s="259"/>
      <c r="P1936" s="259"/>
      <c r="Q1936" s="259"/>
      <c r="R1936" s="259"/>
      <c r="S1936" s="259"/>
      <c r="T1936" s="260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1" t="s">
        <v>221</v>
      </c>
      <c r="AU1936" s="261" t="s">
        <v>88</v>
      </c>
      <c r="AV1936" s="15" t="s">
        <v>96</v>
      </c>
      <c r="AW1936" s="15" t="s">
        <v>39</v>
      </c>
      <c r="AX1936" s="15" t="s">
        <v>86</v>
      </c>
      <c r="AY1936" s="261" t="s">
        <v>210</v>
      </c>
    </row>
    <row r="1937" s="2" customFormat="1" ht="24.15" customHeight="1">
      <c r="A1937" s="42"/>
      <c r="B1937" s="43"/>
      <c r="C1937" s="211" t="s">
        <v>2078</v>
      </c>
      <c r="D1937" s="211" t="s">
        <v>213</v>
      </c>
      <c r="E1937" s="212" t="s">
        <v>2079</v>
      </c>
      <c r="F1937" s="213" t="s">
        <v>2080</v>
      </c>
      <c r="G1937" s="214" t="s">
        <v>112</v>
      </c>
      <c r="H1937" s="215">
        <v>107.02</v>
      </c>
      <c r="I1937" s="216"/>
      <c r="J1937" s="217">
        <f>ROUND(I1937*H1937,2)</f>
        <v>0</v>
      </c>
      <c r="K1937" s="213" t="s">
        <v>952</v>
      </c>
      <c r="L1937" s="48"/>
      <c r="M1937" s="218" t="s">
        <v>32</v>
      </c>
      <c r="N1937" s="219" t="s">
        <v>49</v>
      </c>
      <c r="O1937" s="88"/>
      <c r="P1937" s="220">
        <f>O1937*H1937</f>
        <v>0</v>
      </c>
      <c r="Q1937" s="220">
        <v>0.011310000000000001</v>
      </c>
      <c r="R1937" s="220">
        <f>Q1937*H1937</f>
        <v>1.2103961999999999</v>
      </c>
      <c r="S1937" s="220">
        <v>0</v>
      </c>
      <c r="T1937" s="221">
        <f>S1937*H1937</f>
        <v>0</v>
      </c>
      <c r="U1937" s="42"/>
      <c r="V1937" s="42"/>
      <c r="W1937" s="42"/>
      <c r="X1937" s="42"/>
      <c r="Y1937" s="42"/>
      <c r="Z1937" s="42"/>
      <c r="AA1937" s="42"/>
      <c r="AB1937" s="42"/>
      <c r="AC1937" s="42"/>
      <c r="AD1937" s="42"/>
      <c r="AE1937" s="42"/>
      <c r="AR1937" s="222" t="s">
        <v>404</v>
      </c>
      <c r="AT1937" s="222" t="s">
        <v>213</v>
      </c>
      <c r="AU1937" s="222" t="s">
        <v>88</v>
      </c>
      <c r="AY1937" s="20" t="s">
        <v>210</v>
      </c>
      <c r="BE1937" s="223">
        <f>IF(N1937="základní",J1937,0)</f>
        <v>0</v>
      </c>
      <c r="BF1937" s="223">
        <f>IF(N1937="snížená",J1937,0)</f>
        <v>0</v>
      </c>
      <c r="BG1937" s="223">
        <f>IF(N1937="zákl. přenesená",J1937,0)</f>
        <v>0</v>
      </c>
      <c r="BH1937" s="223">
        <f>IF(N1937="sníž. přenesená",J1937,0)</f>
        <v>0</v>
      </c>
      <c r="BI1937" s="223">
        <f>IF(N1937="nulová",J1937,0)</f>
        <v>0</v>
      </c>
      <c r="BJ1937" s="20" t="s">
        <v>86</v>
      </c>
      <c r="BK1937" s="223">
        <f>ROUND(I1937*H1937,2)</f>
        <v>0</v>
      </c>
      <c r="BL1937" s="20" t="s">
        <v>404</v>
      </c>
      <c r="BM1937" s="222" t="s">
        <v>2081</v>
      </c>
    </row>
    <row r="1938" s="13" customFormat="1">
      <c r="A1938" s="13"/>
      <c r="B1938" s="229"/>
      <c r="C1938" s="230"/>
      <c r="D1938" s="231" t="s">
        <v>221</v>
      </c>
      <c r="E1938" s="232" t="s">
        <v>32</v>
      </c>
      <c r="F1938" s="233" t="s">
        <v>2082</v>
      </c>
      <c r="G1938" s="230"/>
      <c r="H1938" s="232" t="s">
        <v>32</v>
      </c>
      <c r="I1938" s="234"/>
      <c r="J1938" s="230"/>
      <c r="K1938" s="230"/>
      <c r="L1938" s="235"/>
      <c r="M1938" s="236"/>
      <c r="N1938" s="237"/>
      <c r="O1938" s="237"/>
      <c r="P1938" s="237"/>
      <c r="Q1938" s="237"/>
      <c r="R1938" s="237"/>
      <c r="S1938" s="237"/>
      <c r="T1938" s="238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9" t="s">
        <v>221</v>
      </c>
      <c r="AU1938" s="239" t="s">
        <v>88</v>
      </c>
      <c r="AV1938" s="13" t="s">
        <v>86</v>
      </c>
      <c r="AW1938" s="13" t="s">
        <v>39</v>
      </c>
      <c r="AX1938" s="13" t="s">
        <v>78</v>
      </c>
      <c r="AY1938" s="239" t="s">
        <v>210</v>
      </c>
    </row>
    <row r="1939" s="14" customFormat="1">
      <c r="A1939" s="14"/>
      <c r="B1939" s="240"/>
      <c r="C1939" s="241"/>
      <c r="D1939" s="231" t="s">
        <v>221</v>
      </c>
      <c r="E1939" s="242" t="s">
        <v>32</v>
      </c>
      <c r="F1939" s="243" t="s">
        <v>110</v>
      </c>
      <c r="G1939" s="241"/>
      <c r="H1939" s="244">
        <v>107.02</v>
      </c>
      <c r="I1939" s="245"/>
      <c r="J1939" s="241"/>
      <c r="K1939" s="241"/>
      <c r="L1939" s="246"/>
      <c r="M1939" s="247"/>
      <c r="N1939" s="248"/>
      <c r="O1939" s="248"/>
      <c r="P1939" s="248"/>
      <c r="Q1939" s="248"/>
      <c r="R1939" s="248"/>
      <c r="S1939" s="248"/>
      <c r="T1939" s="249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0" t="s">
        <v>221</v>
      </c>
      <c r="AU1939" s="250" t="s">
        <v>88</v>
      </c>
      <c r="AV1939" s="14" t="s">
        <v>88</v>
      </c>
      <c r="AW1939" s="14" t="s">
        <v>39</v>
      </c>
      <c r="AX1939" s="14" t="s">
        <v>78</v>
      </c>
      <c r="AY1939" s="250" t="s">
        <v>210</v>
      </c>
    </row>
    <row r="1940" s="15" customFormat="1">
      <c r="A1940" s="15"/>
      <c r="B1940" s="251"/>
      <c r="C1940" s="252"/>
      <c r="D1940" s="231" t="s">
        <v>221</v>
      </c>
      <c r="E1940" s="253" t="s">
        <v>32</v>
      </c>
      <c r="F1940" s="254" t="s">
        <v>224</v>
      </c>
      <c r="G1940" s="252"/>
      <c r="H1940" s="255">
        <v>107.02</v>
      </c>
      <c r="I1940" s="256"/>
      <c r="J1940" s="252"/>
      <c r="K1940" s="252"/>
      <c r="L1940" s="257"/>
      <c r="M1940" s="258"/>
      <c r="N1940" s="259"/>
      <c r="O1940" s="259"/>
      <c r="P1940" s="259"/>
      <c r="Q1940" s="259"/>
      <c r="R1940" s="259"/>
      <c r="S1940" s="259"/>
      <c r="T1940" s="260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1" t="s">
        <v>221</v>
      </c>
      <c r="AU1940" s="261" t="s">
        <v>88</v>
      </c>
      <c r="AV1940" s="15" t="s">
        <v>96</v>
      </c>
      <c r="AW1940" s="15" t="s">
        <v>39</v>
      </c>
      <c r="AX1940" s="15" t="s">
        <v>86</v>
      </c>
      <c r="AY1940" s="261" t="s">
        <v>210</v>
      </c>
    </row>
    <row r="1941" s="2" customFormat="1" ht="24.15" customHeight="1">
      <c r="A1941" s="42"/>
      <c r="B1941" s="43"/>
      <c r="C1941" s="211" t="s">
        <v>2083</v>
      </c>
      <c r="D1941" s="211" t="s">
        <v>213</v>
      </c>
      <c r="E1941" s="212" t="s">
        <v>2084</v>
      </c>
      <c r="F1941" s="213" t="s">
        <v>2085</v>
      </c>
      <c r="G1941" s="214" t="s">
        <v>112</v>
      </c>
      <c r="H1941" s="215">
        <v>289.99000000000001</v>
      </c>
      <c r="I1941" s="216"/>
      <c r="J1941" s="217">
        <f>ROUND(I1941*H1941,2)</f>
        <v>0</v>
      </c>
      <c r="K1941" s="213" t="s">
        <v>952</v>
      </c>
      <c r="L1941" s="48"/>
      <c r="M1941" s="218" t="s">
        <v>32</v>
      </c>
      <c r="N1941" s="219" t="s">
        <v>49</v>
      </c>
      <c r="O1941" s="88"/>
      <c r="P1941" s="220">
        <f>O1941*H1941</f>
        <v>0</v>
      </c>
      <c r="Q1941" s="220">
        <v>0</v>
      </c>
      <c r="R1941" s="220">
        <f>Q1941*H1941</f>
        <v>0</v>
      </c>
      <c r="S1941" s="220">
        <v>0.015740000000000001</v>
      </c>
      <c r="T1941" s="221">
        <f>S1941*H1941</f>
        <v>4.5644426000000005</v>
      </c>
      <c r="U1941" s="42"/>
      <c r="V1941" s="42"/>
      <c r="W1941" s="42"/>
      <c r="X1941" s="42"/>
      <c r="Y1941" s="42"/>
      <c r="Z1941" s="42"/>
      <c r="AA1941" s="42"/>
      <c r="AB1941" s="42"/>
      <c r="AC1941" s="42"/>
      <c r="AD1941" s="42"/>
      <c r="AE1941" s="42"/>
      <c r="AR1941" s="222" t="s">
        <v>404</v>
      </c>
      <c r="AT1941" s="222" t="s">
        <v>213</v>
      </c>
      <c r="AU1941" s="222" t="s">
        <v>88</v>
      </c>
      <c r="AY1941" s="20" t="s">
        <v>210</v>
      </c>
      <c r="BE1941" s="223">
        <f>IF(N1941="základní",J1941,0)</f>
        <v>0</v>
      </c>
      <c r="BF1941" s="223">
        <f>IF(N1941="snížená",J1941,0)</f>
        <v>0</v>
      </c>
      <c r="BG1941" s="223">
        <f>IF(N1941="zákl. přenesená",J1941,0)</f>
        <v>0</v>
      </c>
      <c r="BH1941" s="223">
        <f>IF(N1941="sníž. přenesená",J1941,0)</f>
        <v>0</v>
      </c>
      <c r="BI1941" s="223">
        <f>IF(N1941="nulová",J1941,0)</f>
        <v>0</v>
      </c>
      <c r="BJ1941" s="20" t="s">
        <v>86</v>
      </c>
      <c r="BK1941" s="223">
        <f>ROUND(I1941*H1941,2)</f>
        <v>0</v>
      </c>
      <c r="BL1941" s="20" t="s">
        <v>404</v>
      </c>
      <c r="BM1941" s="222" t="s">
        <v>2086</v>
      </c>
    </row>
    <row r="1942" s="13" customFormat="1">
      <c r="A1942" s="13"/>
      <c r="B1942" s="229"/>
      <c r="C1942" s="230"/>
      <c r="D1942" s="231" t="s">
        <v>221</v>
      </c>
      <c r="E1942" s="232" t="s">
        <v>32</v>
      </c>
      <c r="F1942" s="233" t="s">
        <v>2087</v>
      </c>
      <c r="G1942" s="230"/>
      <c r="H1942" s="232" t="s">
        <v>32</v>
      </c>
      <c r="I1942" s="234"/>
      <c r="J1942" s="230"/>
      <c r="K1942" s="230"/>
      <c r="L1942" s="235"/>
      <c r="M1942" s="236"/>
      <c r="N1942" s="237"/>
      <c r="O1942" s="237"/>
      <c r="P1942" s="237"/>
      <c r="Q1942" s="237"/>
      <c r="R1942" s="237"/>
      <c r="S1942" s="237"/>
      <c r="T1942" s="238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9" t="s">
        <v>221</v>
      </c>
      <c r="AU1942" s="239" t="s">
        <v>88</v>
      </c>
      <c r="AV1942" s="13" t="s">
        <v>86</v>
      </c>
      <c r="AW1942" s="13" t="s">
        <v>39</v>
      </c>
      <c r="AX1942" s="13" t="s">
        <v>78</v>
      </c>
      <c r="AY1942" s="239" t="s">
        <v>210</v>
      </c>
    </row>
    <row r="1943" s="14" customFormat="1">
      <c r="A1943" s="14"/>
      <c r="B1943" s="240"/>
      <c r="C1943" s="241"/>
      <c r="D1943" s="231" t="s">
        <v>221</v>
      </c>
      <c r="E1943" s="242" t="s">
        <v>32</v>
      </c>
      <c r="F1943" s="243" t="s">
        <v>2088</v>
      </c>
      <c r="G1943" s="241"/>
      <c r="H1943" s="244">
        <v>289.99000000000001</v>
      </c>
      <c r="I1943" s="245"/>
      <c r="J1943" s="241"/>
      <c r="K1943" s="241"/>
      <c r="L1943" s="246"/>
      <c r="M1943" s="247"/>
      <c r="N1943" s="248"/>
      <c r="O1943" s="248"/>
      <c r="P1943" s="248"/>
      <c r="Q1943" s="248"/>
      <c r="R1943" s="248"/>
      <c r="S1943" s="248"/>
      <c r="T1943" s="249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0" t="s">
        <v>221</v>
      </c>
      <c r="AU1943" s="250" t="s">
        <v>88</v>
      </c>
      <c r="AV1943" s="14" t="s">
        <v>88</v>
      </c>
      <c r="AW1943" s="14" t="s">
        <v>39</v>
      </c>
      <c r="AX1943" s="14" t="s">
        <v>78</v>
      </c>
      <c r="AY1943" s="250" t="s">
        <v>210</v>
      </c>
    </row>
    <row r="1944" s="15" customFormat="1">
      <c r="A1944" s="15"/>
      <c r="B1944" s="251"/>
      <c r="C1944" s="252"/>
      <c r="D1944" s="231" t="s">
        <v>221</v>
      </c>
      <c r="E1944" s="253" t="s">
        <v>32</v>
      </c>
      <c r="F1944" s="254" t="s">
        <v>224</v>
      </c>
      <c r="G1944" s="252"/>
      <c r="H1944" s="255">
        <v>289.99000000000001</v>
      </c>
      <c r="I1944" s="256"/>
      <c r="J1944" s="252"/>
      <c r="K1944" s="252"/>
      <c r="L1944" s="257"/>
      <c r="M1944" s="258"/>
      <c r="N1944" s="259"/>
      <c r="O1944" s="259"/>
      <c r="P1944" s="259"/>
      <c r="Q1944" s="259"/>
      <c r="R1944" s="259"/>
      <c r="S1944" s="259"/>
      <c r="T1944" s="260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1" t="s">
        <v>221</v>
      </c>
      <c r="AU1944" s="261" t="s">
        <v>88</v>
      </c>
      <c r="AV1944" s="15" t="s">
        <v>96</v>
      </c>
      <c r="AW1944" s="15" t="s">
        <v>39</v>
      </c>
      <c r="AX1944" s="15" t="s">
        <v>86</v>
      </c>
      <c r="AY1944" s="261" t="s">
        <v>210</v>
      </c>
    </row>
    <row r="1945" s="2" customFormat="1" ht="16.5" customHeight="1">
      <c r="A1945" s="42"/>
      <c r="B1945" s="43"/>
      <c r="C1945" s="211" t="s">
        <v>2089</v>
      </c>
      <c r="D1945" s="211" t="s">
        <v>213</v>
      </c>
      <c r="E1945" s="212" t="s">
        <v>2090</v>
      </c>
      <c r="F1945" s="213" t="s">
        <v>2091</v>
      </c>
      <c r="G1945" s="214" t="s">
        <v>112</v>
      </c>
      <c r="H1945" s="215">
        <v>16.071000000000002</v>
      </c>
      <c r="I1945" s="216"/>
      <c r="J1945" s="217">
        <f>ROUND(I1945*H1945,2)</f>
        <v>0</v>
      </c>
      <c r="K1945" s="213" t="s">
        <v>952</v>
      </c>
      <c r="L1945" s="48"/>
      <c r="M1945" s="218" t="s">
        <v>32</v>
      </c>
      <c r="N1945" s="219" t="s">
        <v>49</v>
      </c>
      <c r="O1945" s="88"/>
      <c r="P1945" s="220">
        <f>O1945*H1945</f>
        <v>0</v>
      </c>
      <c r="Q1945" s="220">
        <v>0</v>
      </c>
      <c r="R1945" s="220">
        <f>Q1945*H1945</f>
        <v>0</v>
      </c>
      <c r="S1945" s="220">
        <v>0</v>
      </c>
      <c r="T1945" s="221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22" t="s">
        <v>404</v>
      </c>
      <c r="AT1945" s="222" t="s">
        <v>213</v>
      </c>
      <c r="AU1945" s="222" t="s">
        <v>88</v>
      </c>
      <c r="AY1945" s="20" t="s">
        <v>210</v>
      </c>
      <c r="BE1945" s="223">
        <f>IF(N1945="základní",J1945,0)</f>
        <v>0</v>
      </c>
      <c r="BF1945" s="223">
        <f>IF(N1945="snížená",J1945,0)</f>
        <v>0</v>
      </c>
      <c r="BG1945" s="223">
        <f>IF(N1945="zákl. přenesená",J1945,0)</f>
        <v>0</v>
      </c>
      <c r="BH1945" s="223">
        <f>IF(N1945="sníž. přenesená",J1945,0)</f>
        <v>0</v>
      </c>
      <c r="BI1945" s="223">
        <f>IF(N1945="nulová",J1945,0)</f>
        <v>0</v>
      </c>
      <c r="BJ1945" s="20" t="s">
        <v>86</v>
      </c>
      <c r="BK1945" s="223">
        <f>ROUND(I1945*H1945,2)</f>
        <v>0</v>
      </c>
      <c r="BL1945" s="20" t="s">
        <v>404</v>
      </c>
      <c r="BM1945" s="222" t="s">
        <v>2092</v>
      </c>
    </row>
    <row r="1946" s="13" customFormat="1">
      <c r="A1946" s="13"/>
      <c r="B1946" s="229"/>
      <c r="C1946" s="230"/>
      <c r="D1946" s="231" t="s">
        <v>221</v>
      </c>
      <c r="E1946" s="232" t="s">
        <v>32</v>
      </c>
      <c r="F1946" s="233" t="s">
        <v>2093</v>
      </c>
      <c r="G1946" s="230"/>
      <c r="H1946" s="232" t="s">
        <v>32</v>
      </c>
      <c r="I1946" s="234"/>
      <c r="J1946" s="230"/>
      <c r="K1946" s="230"/>
      <c r="L1946" s="235"/>
      <c r="M1946" s="236"/>
      <c r="N1946" s="237"/>
      <c r="O1946" s="237"/>
      <c r="P1946" s="237"/>
      <c r="Q1946" s="237"/>
      <c r="R1946" s="237"/>
      <c r="S1946" s="237"/>
      <c r="T1946" s="238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9" t="s">
        <v>221</v>
      </c>
      <c r="AU1946" s="239" t="s">
        <v>88</v>
      </c>
      <c r="AV1946" s="13" t="s">
        <v>86</v>
      </c>
      <c r="AW1946" s="13" t="s">
        <v>39</v>
      </c>
      <c r="AX1946" s="13" t="s">
        <v>78</v>
      </c>
      <c r="AY1946" s="239" t="s">
        <v>210</v>
      </c>
    </row>
    <row r="1947" s="14" customFormat="1">
      <c r="A1947" s="14"/>
      <c r="B1947" s="240"/>
      <c r="C1947" s="241"/>
      <c r="D1947" s="231" t="s">
        <v>221</v>
      </c>
      <c r="E1947" s="242" t="s">
        <v>32</v>
      </c>
      <c r="F1947" s="243" t="s">
        <v>2094</v>
      </c>
      <c r="G1947" s="241"/>
      <c r="H1947" s="244">
        <v>16.071000000000002</v>
      </c>
      <c r="I1947" s="245"/>
      <c r="J1947" s="241"/>
      <c r="K1947" s="241"/>
      <c r="L1947" s="246"/>
      <c r="M1947" s="247"/>
      <c r="N1947" s="248"/>
      <c r="O1947" s="248"/>
      <c r="P1947" s="248"/>
      <c r="Q1947" s="248"/>
      <c r="R1947" s="248"/>
      <c r="S1947" s="248"/>
      <c r="T1947" s="249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0" t="s">
        <v>221</v>
      </c>
      <c r="AU1947" s="250" t="s">
        <v>88</v>
      </c>
      <c r="AV1947" s="14" t="s">
        <v>88</v>
      </c>
      <c r="AW1947" s="14" t="s">
        <v>39</v>
      </c>
      <c r="AX1947" s="14" t="s">
        <v>78</v>
      </c>
      <c r="AY1947" s="250" t="s">
        <v>210</v>
      </c>
    </row>
    <row r="1948" s="15" customFormat="1">
      <c r="A1948" s="15"/>
      <c r="B1948" s="251"/>
      <c r="C1948" s="252"/>
      <c r="D1948" s="231" t="s">
        <v>221</v>
      </c>
      <c r="E1948" s="253" t="s">
        <v>148</v>
      </c>
      <c r="F1948" s="254" t="s">
        <v>224</v>
      </c>
      <c r="G1948" s="252"/>
      <c r="H1948" s="255">
        <v>16.071000000000002</v>
      </c>
      <c r="I1948" s="256"/>
      <c r="J1948" s="252"/>
      <c r="K1948" s="252"/>
      <c r="L1948" s="257"/>
      <c r="M1948" s="258"/>
      <c r="N1948" s="259"/>
      <c r="O1948" s="259"/>
      <c r="P1948" s="259"/>
      <c r="Q1948" s="259"/>
      <c r="R1948" s="259"/>
      <c r="S1948" s="259"/>
      <c r="T1948" s="260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61" t="s">
        <v>221</v>
      </c>
      <c r="AU1948" s="261" t="s">
        <v>88</v>
      </c>
      <c r="AV1948" s="15" t="s">
        <v>96</v>
      </c>
      <c r="AW1948" s="15" t="s">
        <v>39</v>
      </c>
      <c r="AX1948" s="15" t="s">
        <v>86</v>
      </c>
      <c r="AY1948" s="261" t="s">
        <v>210</v>
      </c>
    </row>
    <row r="1949" s="2" customFormat="1" ht="16.5" customHeight="1">
      <c r="A1949" s="42"/>
      <c r="B1949" s="43"/>
      <c r="C1949" s="273" t="s">
        <v>2095</v>
      </c>
      <c r="D1949" s="273" t="s">
        <v>325</v>
      </c>
      <c r="E1949" s="274" t="s">
        <v>2096</v>
      </c>
      <c r="F1949" s="275" t="s">
        <v>2097</v>
      </c>
      <c r="G1949" s="276" t="s">
        <v>216</v>
      </c>
      <c r="H1949" s="277">
        <v>0.52100000000000002</v>
      </c>
      <c r="I1949" s="278"/>
      <c r="J1949" s="279">
        <f>ROUND(I1949*H1949,2)</f>
        <v>0</v>
      </c>
      <c r="K1949" s="275" t="s">
        <v>952</v>
      </c>
      <c r="L1949" s="280"/>
      <c r="M1949" s="281" t="s">
        <v>32</v>
      </c>
      <c r="N1949" s="282" t="s">
        <v>49</v>
      </c>
      <c r="O1949" s="88"/>
      <c r="P1949" s="220">
        <f>O1949*H1949</f>
        <v>0</v>
      </c>
      <c r="Q1949" s="220">
        <v>0.5</v>
      </c>
      <c r="R1949" s="220">
        <f>Q1949*H1949</f>
        <v>0.26050000000000001</v>
      </c>
      <c r="S1949" s="220">
        <v>0</v>
      </c>
      <c r="T1949" s="221">
        <f>S1949*H1949</f>
        <v>0</v>
      </c>
      <c r="U1949" s="42"/>
      <c r="V1949" s="42"/>
      <c r="W1949" s="42"/>
      <c r="X1949" s="42"/>
      <c r="Y1949" s="42"/>
      <c r="Z1949" s="42"/>
      <c r="AA1949" s="42"/>
      <c r="AB1949" s="42"/>
      <c r="AC1949" s="42"/>
      <c r="AD1949" s="42"/>
      <c r="AE1949" s="42"/>
      <c r="AR1949" s="222" t="s">
        <v>544</v>
      </c>
      <c r="AT1949" s="222" t="s">
        <v>325</v>
      </c>
      <c r="AU1949" s="222" t="s">
        <v>88</v>
      </c>
      <c r="AY1949" s="20" t="s">
        <v>210</v>
      </c>
      <c r="BE1949" s="223">
        <f>IF(N1949="základní",J1949,0)</f>
        <v>0</v>
      </c>
      <c r="BF1949" s="223">
        <f>IF(N1949="snížená",J1949,0)</f>
        <v>0</v>
      </c>
      <c r="BG1949" s="223">
        <f>IF(N1949="zákl. přenesená",J1949,0)</f>
        <v>0</v>
      </c>
      <c r="BH1949" s="223">
        <f>IF(N1949="sníž. přenesená",J1949,0)</f>
        <v>0</v>
      </c>
      <c r="BI1949" s="223">
        <f>IF(N1949="nulová",J1949,0)</f>
        <v>0</v>
      </c>
      <c r="BJ1949" s="20" t="s">
        <v>86</v>
      </c>
      <c r="BK1949" s="223">
        <f>ROUND(I1949*H1949,2)</f>
        <v>0</v>
      </c>
      <c r="BL1949" s="20" t="s">
        <v>404</v>
      </c>
      <c r="BM1949" s="222" t="s">
        <v>2098</v>
      </c>
    </row>
    <row r="1950" s="14" customFormat="1">
      <c r="A1950" s="14"/>
      <c r="B1950" s="240"/>
      <c r="C1950" s="241"/>
      <c r="D1950" s="231" t="s">
        <v>221</v>
      </c>
      <c r="E1950" s="242" t="s">
        <v>32</v>
      </c>
      <c r="F1950" s="243" t="s">
        <v>2099</v>
      </c>
      <c r="G1950" s="241"/>
      <c r="H1950" s="244">
        <v>0.52100000000000002</v>
      </c>
      <c r="I1950" s="245"/>
      <c r="J1950" s="241"/>
      <c r="K1950" s="241"/>
      <c r="L1950" s="246"/>
      <c r="M1950" s="247"/>
      <c r="N1950" s="248"/>
      <c r="O1950" s="248"/>
      <c r="P1950" s="248"/>
      <c r="Q1950" s="248"/>
      <c r="R1950" s="248"/>
      <c r="S1950" s="248"/>
      <c r="T1950" s="249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0" t="s">
        <v>221</v>
      </c>
      <c r="AU1950" s="250" t="s">
        <v>88</v>
      </c>
      <c r="AV1950" s="14" t="s">
        <v>88</v>
      </c>
      <c r="AW1950" s="14" t="s">
        <v>39</v>
      </c>
      <c r="AX1950" s="14" t="s">
        <v>86</v>
      </c>
      <c r="AY1950" s="250" t="s">
        <v>210</v>
      </c>
    </row>
    <row r="1951" s="2" customFormat="1" ht="16.5" customHeight="1">
      <c r="A1951" s="42"/>
      <c r="B1951" s="43"/>
      <c r="C1951" s="211" t="s">
        <v>2100</v>
      </c>
      <c r="D1951" s="211" t="s">
        <v>213</v>
      </c>
      <c r="E1951" s="212" t="s">
        <v>2101</v>
      </c>
      <c r="F1951" s="213" t="s">
        <v>2102</v>
      </c>
      <c r="G1951" s="214" t="s">
        <v>112</v>
      </c>
      <c r="H1951" s="215">
        <v>382.06099999999998</v>
      </c>
      <c r="I1951" s="216"/>
      <c r="J1951" s="217">
        <f>ROUND(I1951*H1951,2)</f>
        <v>0</v>
      </c>
      <c r="K1951" s="213" t="s">
        <v>952</v>
      </c>
      <c r="L1951" s="48"/>
      <c r="M1951" s="218" t="s">
        <v>32</v>
      </c>
      <c r="N1951" s="219" t="s">
        <v>49</v>
      </c>
      <c r="O1951" s="88"/>
      <c r="P1951" s="220">
        <f>O1951*H1951</f>
        <v>0</v>
      </c>
      <c r="Q1951" s="220">
        <v>0.00018000000000000001</v>
      </c>
      <c r="R1951" s="220">
        <f>Q1951*H1951</f>
        <v>0.068770979999999995</v>
      </c>
      <c r="S1951" s="220">
        <v>0</v>
      </c>
      <c r="T1951" s="221">
        <f>S1951*H1951</f>
        <v>0</v>
      </c>
      <c r="U1951" s="42"/>
      <c r="V1951" s="42"/>
      <c r="W1951" s="42"/>
      <c r="X1951" s="42"/>
      <c r="Y1951" s="42"/>
      <c r="Z1951" s="42"/>
      <c r="AA1951" s="42"/>
      <c r="AB1951" s="42"/>
      <c r="AC1951" s="42"/>
      <c r="AD1951" s="42"/>
      <c r="AE1951" s="42"/>
      <c r="AR1951" s="222" t="s">
        <v>404</v>
      </c>
      <c r="AT1951" s="222" t="s">
        <v>213</v>
      </c>
      <c r="AU1951" s="222" t="s">
        <v>88</v>
      </c>
      <c r="AY1951" s="20" t="s">
        <v>210</v>
      </c>
      <c r="BE1951" s="223">
        <f>IF(N1951="základní",J1951,0)</f>
        <v>0</v>
      </c>
      <c r="BF1951" s="223">
        <f>IF(N1951="snížená",J1951,0)</f>
        <v>0</v>
      </c>
      <c r="BG1951" s="223">
        <f>IF(N1951="zákl. přenesená",J1951,0)</f>
        <v>0</v>
      </c>
      <c r="BH1951" s="223">
        <f>IF(N1951="sníž. přenesená",J1951,0)</f>
        <v>0</v>
      </c>
      <c r="BI1951" s="223">
        <f>IF(N1951="nulová",J1951,0)</f>
        <v>0</v>
      </c>
      <c r="BJ1951" s="20" t="s">
        <v>86</v>
      </c>
      <c r="BK1951" s="223">
        <f>ROUND(I1951*H1951,2)</f>
        <v>0</v>
      </c>
      <c r="BL1951" s="20" t="s">
        <v>404</v>
      </c>
      <c r="BM1951" s="222" t="s">
        <v>2103</v>
      </c>
    </row>
    <row r="1952" s="14" customFormat="1">
      <c r="A1952" s="14"/>
      <c r="B1952" s="240"/>
      <c r="C1952" s="241"/>
      <c r="D1952" s="231" t="s">
        <v>221</v>
      </c>
      <c r="E1952" s="242" t="s">
        <v>32</v>
      </c>
      <c r="F1952" s="243" t="s">
        <v>2104</v>
      </c>
      <c r="G1952" s="241"/>
      <c r="H1952" s="244">
        <v>382.06099999999998</v>
      </c>
      <c r="I1952" s="245"/>
      <c r="J1952" s="241"/>
      <c r="K1952" s="241"/>
      <c r="L1952" s="246"/>
      <c r="M1952" s="247"/>
      <c r="N1952" s="248"/>
      <c r="O1952" s="248"/>
      <c r="P1952" s="248"/>
      <c r="Q1952" s="248"/>
      <c r="R1952" s="248"/>
      <c r="S1952" s="248"/>
      <c r="T1952" s="249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0" t="s">
        <v>221</v>
      </c>
      <c r="AU1952" s="250" t="s">
        <v>88</v>
      </c>
      <c r="AV1952" s="14" t="s">
        <v>88</v>
      </c>
      <c r="AW1952" s="14" t="s">
        <v>39</v>
      </c>
      <c r="AX1952" s="14" t="s">
        <v>86</v>
      </c>
      <c r="AY1952" s="250" t="s">
        <v>210</v>
      </c>
    </row>
    <row r="1953" s="2" customFormat="1" ht="24.15" customHeight="1">
      <c r="A1953" s="42"/>
      <c r="B1953" s="43"/>
      <c r="C1953" s="211" t="s">
        <v>2105</v>
      </c>
      <c r="D1953" s="211" t="s">
        <v>213</v>
      </c>
      <c r="E1953" s="212" t="s">
        <v>2106</v>
      </c>
      <c r="F1953" s="213" t="s">
        <v>2107</v>
      </c>
      <c r="G1953" s="214" t="s">
        <v>112</v>
      </c>
      <c r="H1953" s="215">
        <v>53.597000000000001</v>
      </c>
      <c r="I1953" s="216"/>
      <c r="J1953" s="217">
        <f>ROUND(I1953*H1953,2)</f>
        <v>0</v>
      </c>
      <c r="K1953" s="213" t="s">
        <v>952</v>
      </c>
      <c r="L1953" s="48"/>
      <c r="M1953" s="218" t="s">
        <v>32</v>
      </c>
      <c r="N1953" s="219" t="s">
        <v>49</v>
      </c>
      <c r="O1953" s="88"/>
      <c r="P1953" s="220">
        <f>O1953*H1953</f>
        <v>0</v>
      </c>
      <c r="Q1953" s="220">
        <v>0.023099999999999999</v>
      </c>
      <c r="R1953" s="220">
        <f>Q1953*H1953</f>
        <v>1.2380906999999999</v>
      </c>
      <c r="S1953" s="220">
        <v>0</v>
      </c>
      <c r="T1953" s="221">
        <f>S1953*H1953</f>
        <v>0</v>
      </c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R1953" s="222" t="s">
        <v>404</v>
      </c>
      <c r="AT1953" s="222" t="s">
        <v>213</v>
      </c>
      <c r="AU1953" s="222" t="s">
        <v>88</v>
      </c>
      <c r="AY1953" s="20" t="s">
        <v>210</v>
      </c>
      <c r="BE1953" s="223">
        <f>IF(N1953="základní",J1953,0)</f>
        <v>0</v>
      </c>
      <c r="BF1953" s="223">
        <f>IF(N1953="snížená",J1953,0)</f>
        <v>0</v>
      </c>
      <c r="BG1953" s="223">
        <f>IF(N1953="zákl. přenesená",J1953,0)</f>
        <v>0</v>
      </c>
      <c r="BH1953" s="223">
        <f>IF(N1953="sníž. přenesená",J1953,0)</f>
        <v>0</v>
      </c>
      <c r="BI1953" s="223">
        <f>IF(N1953="nulová",J1953,0)</f>
        <v>0</v>
      </c>
      <c r="BJ1953" s="20" t="s">
        <v>86</v>
      </c>
      <c r="BK1953" s="223">
        <f>ROUND(I1953*H1953,2)</f>
        <v>0</v>
      </c>
      <c r="BL1953" s="20" t="s">
        <v>404</v>
      </c>
      <c r="BM1953" s="222" t="s">
        <v>2108</v>
      </c>
    </row>
    <row r="1954" s="13" customFormat="1">
      <c r="A1954" s="13"/>
      <c r="B1954" s="229"/>
      <c r="C1954" s="230"/>
      <c r="D1954" s="231" t="s">
        <v>221</v>
      </c>
      <c r="E1954" s="232" t="s">
        <v>32</v>
      </c>
      <c r="F1954" s="233" t="s">
        <v>2109</v>
      </c>
      <c r="G1954" s="230"/>
      <c r="H1954" s="232" t="s">
        <v>32</v>
      </c>
      <c r="I1954" s="234"/>
      <c r="J1954" s="230"/>
      <c r="K1954" s="230"/>
      <c r="L1954" s="235"/>
      <c r="M1954" s="236"/>
      <c r="N1954" s="237"/>
      <c r="O1954" s="237"/>
      <c r="P1954" s="237"/>
      <c r="Q1954" s="237"/>
      <c r="R1954" s="237"/>
      <c r="S1954" s="237"/>
      <c r="T1954" s="238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9" t="s">
        <v>221</v>
      </c>
      <c r="AU1954" s="239" t="s">
        <v>88</v>
      </c>
      <c r="AV1954" s="13" t="s">
        <v>86</v>
      </c>
      <c r="AW1954" s="13" t="s">
        <v>39</v>
      </c>
      <c r="AX1954" s="13" t="s">
        <v>78</v>
      </c>
      <c r="AY1954" s="239" t="s">
        <v>210</v>
      </c>
    </row>
    <row r="1955" s="14" customFormat="1">
      <c r="A1955" s="14"/>
      <c r="B1955" s="240"/>
      <c r="C1955" s="241"/>
      <c r="D1955" s="231" t="s">
        <v>221</v>
      </c>
      <c r="E1955" s="242" t="s">
        <v>32</v>
      </c>
      <c r="F1955" s="243" t="s">
        <v>2110</v>
      </c>
      <c r="G1955" s="241"/>
      <c r="H1955" s="244">
        <v>15.268000000000001</v>
      </c>
      <c r="I1955" s="245"/>
      <c r="J1955" s="241"/>
      <c r="K1955" s="241"/>
      <c r="L1955" s="246"/>
      <c r="M1955" s="247"/>
      <c r="N1955" s="248"/>
      <c r="O1955" s="248"/>
      <c r="P1955" s="248"/>
      <c r="Q1955" s="248"/>
      <c r="R1955" s="248"/>
      <c r="S1955" s="248"/>
      <c r="T1955" s="249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0" t="s">
        <v>221</v>
      </c>
      <c r="AU1955" s="250" t="s">
        <v>88</v>
      </c>
      <c r="AV1955" s="14" t="s">
        <v>88</v>
      </c>
      <c r="AW1955" s="14" t="s">
        <v>39</v>
      </c>
      <c r="AX1955" s="14" t="s">
        <v>78</v>
      </c>
      <c r="AY1955" s="250" t="s">
        <v>210</v>
      </c>
    </row>
    <row r="1956" s="14" customFormat="1">
      <c r="A1956" s="14"/>
      <c r="B1956" s="240"/>
      <c r="C1956" s="241"/>
      <c r="D1956" s="231" t="s">
        <v>221</v>
      </c>
      <c r="E1956" s="242" t="s">
        <v>32</v>
      </c>
      <c r="F1956" s="243" t="s">
        <v>2111</v>
      </c>
      <c r="G1956" s="241"/>
      <c r="H1956" s="244">
        <v>6.9420000000000002</v>
      </c>
      <c r="I1956" s="245"/>
      <c r="J1956" s="241"/>
      <c r="K1956" s="241"/>
      <c r="L1956" s="246"/>
      <c r="M1956" s="247"/>
      <c r="N1956" s="248"/>
      <c r="O1956" s="248"/>
      <c r="P1956" s="248"/>
      <c r="Q1956" s="248"/>
      <c r="R1956" s="248"/>
      <c r="S1956" s="248"/>
      <c r="T1956" s="249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0" t="s">
        <v>221</v>
      </c>
      <c r="AU1956" s="250" t="s">
        <v>88</v>
      </c>
      <c r="AV1956" s="14" t="s">
        <v>88</v>
      </c>
      <c r="AW1956" s="14" t="s">
        <v>39</v>
      </c>
      <c r="AX1956" s="14" t="s">
        <v>78</v>
      </c>
      <c r="AY1956" s="250" t="s">
        <v>210</v>
      </c>
    </row>
    <row r="1957" s="13" customFormat="1">
      <c r="A1957" s="13"/>
      <c r="B1957" s="229"/>
      <c r="C1957" s="230"/>
      <c r="D1957" s="231" t="s">
        <v>221</v>
      </c>
      <c r="E1957" s="232" t="s">
        <v>32</v>
      </c>
      <c r="F1957" s="233" t="s">
        <v>2112</v>
      </c>
      <c r="G1957" s="230"/>
      <c r="H1957" s="232" t="s">
        <v>32</v>
      </c>
      <c r="I1957" s="234"/>
      <c r="J1957" s="230"/>
      <c r="K1957" s="230"/>
      <c r="L1957" s="235"/>
      <c r="M1957" s="236"/>
      <c r="N1957" s="237"/>
      <c r="O1957" s="237"/>
      <c r="P1957" s="237"/>
      <c r="Q1957" s="237"/>
      <c r="R1957" s="237"/>
      <c r="S1957" s="237"/>
      <c r="T1957" s="238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9" t="s">
        <v>221</v>
      </c>
      <c r="AU1957" s="239" t="s">
        <v>88</v>
      </c>
      <c r="AV1957" s="13" t="s">
        <v>86</v>
      </c>
      <c r="AW1957" s="13" t="s">
        <v>39</v>
      </c>
      <c r="AX1957" s="13" t="s">
        <v>78</v>
      </c>
      <c r="AY1957" s="239" t="s">
        <v>210</v>
      </c>
    </row>
    <row r="1958" s="14" customFormat="1">
      <c r="A1958" s="14"/>
      <c r="B1958" s="240"/>
      <c r="C1958" s="241"/>
      <c r="D1958" s="231" t="s">
        <v>221</v>
      </c>
      <c r="E1958" s="242" t="s">
        <v>32</v>
      </c>
      <c r="F1958" s="243" t="s">
        <v>2113</v>
      </c>
      <c r="G1958" s="241"/>
      <c r="H1958" s="244">
        <v>8.8879999999999999</v>
      </c>
      <c r="I1958" s="245"/>
      <c r="J1958" s="241"/>
      <c r="K1958" s="241"/>
      <c r="L1958" s="246"/>
      <c r="M1958" s="247"/>
      <c r="N1958" s="248"/>
      <c r="O1958" s="248"/>
      <c r="P1958" s="248"/>
      <c r="Q1958" s="248"/>
      <c r="R1958" s="248"/>
      <c r="S1958" s="248"/>
      <c r="T1958" s="249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0" t="s">
        <v>221</v>
      </c>
      <c r="AU1958" s="250" t="s">
        <v>88</v>
      </c>
      <c r="AV1958" s="14" t="s">
        <v>88</v>
      </c>
      <c r="AW1958" s="14" t="s">
        <v>39</v>
      </c>
      <c r="AX1958" s="14" t="s">
        <v>78</v>
      </c>
      <c r="AY1958" s="250" t="s">
        <v>210</v>
      </c>
    </row>
    <row r="1959" s="14" customFormat="1">
      <c r="A1959" s="14"/>
      <c r="B1959" s="240"/>
      <c r="C1959" s="241"/>
      <c r="D1959" s="231" t="s">
        <v>221</v>
      </c>
      <c r="E1959" s="242" t="s">
        <v>32</v>
      </c>
      <c r="F1959" s="243" t="s">
        <v>2114</v>
      </c>
      <c r="G1959" s="241"/>
      <c r="H1959" s="244">
        <v>8.7940000000000005</v>
      </c>
      <c r="I1959" s="245"/>
      <c r="J1959" s="241"/>
      <c r="K1959" s="241"/>
      <c r="L1959" s="246"/>
      <c r="M1959" s="247"/>
      <c r="N1959" s="248"/>
      <c r="O1959" s="248"/>
      <c r="P1959" s="248"/>
      <c r="Q1959" s="248"/>
      <c r="R1959" s="248"/>
      <c r="S1959" s="248"/>
      <c r="T1959" s="249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0" t="s">
        <v>221</v>
      </c>
      <c r="AU1959" s="250" t="s">
        <v>88</v>
      </c>
      <c r="AV1959" s="14" t="s">
        <v>88</v>
      </c>
      <c r="AW1959" s="14" t="s">
        <v>39</v>
      </c>
      <c r="AX1959" s="14" t="s">
        <v>78</v>
      </c>
      <c r="AY1959" s="250" t="s">
        <v>210</v>
      </c>
    </row>
    <row r="1960" s="13" customFormat="1">
      <c r="A1960" s="13"/>
      <c r="B1960" s="229"/>
      <c r="C1960" s="230"/>
      <c r="D1960" s="231" t="s">
        <v>221</v>
      </c>
      <c r="E1960" s="232" t="s">
        <v>32</v>
      </c>
      <c r="F1960" s="233" t="s">
        <v>2115</v>
      </c>
      <c r="G1960" s="230"/>
      <c r="H1960" s="232" t="s">
        <v>32</v>
      </c>
      <c r="I1960" s="234"/>
      <c r="J1960" s="230"/>
      <c r="K1960" s="230"/>
      <c r="L1960" s="235"/>
      <c r="M1960" s="236"/>
      <c r="N1960" s="237"/>
      <c r="O1960" s="237"/>
      <c r="P1960" s="237"/>
      <c r="Q1960" s="237"/>
      <c r="R1960" s="237"/>
      <c r="S1960" s="237"/>
      <c r="T1960" s="238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9" t="s">
        <v>221</v>
      </c>
      <c r="AU1960" s="239" t="s">
        <v>88</v>
      </c>
      <c r="AV1960" s="13" t="s">
        <v>86</v>
      </c>
      <c r="AW1960" s="13" t="s">
        <v>39</v>
      </c>
      <c r="AX1960" s="13" t="s">
        <v>78</v>
      </c>
      <c r="AY1960" s="239" t="s">
        <v>210</v>
      </c>
    </row>
    <row r="1961" s="14" customFormat="1">
      <c r="A1961" s="14"/>
      <c r="B1961" s="240"/>
      <c r="C1961" s="241"/>
      <c r="D1961" s="231" t="s">
        <v>221</v>
      </c>
      <c r="E1961" s="242" t="s">
        <v>32</v>
      </c>
      <c r="F1961" s="243" t="s">
        <v>2116</v>
      </c>
      <c r="G1961" s="241"/>
      <c r="H1961" s="244">
        <v>13.705</v>
      </c>
      <c r="I1961" s="245"/>
      <c r="J1961" s="241"/>
      <c r="K1961" s="241"/>
      <c r="L1961" s="246"/>
      <c r="M1961" s="247"/>
      <c r="N1961" s="248"/>
      <c r="O1961" s="248"/>
      <c r="P1961" s="248"/>
      <c r="Q1961" s="248"/>
      <c r="R1961" s="248"/>
      <c r="S1961" s="248"/>
      <c r="T1961" s="249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0" t="s">
        <v>221</v>
      </c>
      <c r="AU1961" s="250" t="s">
        <v>88</v>
      </c>
      <c r="AV1961" s="14" t="s">
        <v>88</v>
      </c>
      <c r="AW1961" s="14" t="s">
        <v>39</v>
      </c>
      <c r="AX1961" s="14" t="s">
        <v>78</v>
      </c>
      <c r="AY1961" s="250" t="s">
        <v>210</v>
      </c>
    </row>
    <row r="1962" s="15" customFormat="1">
      <c r="A1962" s="15"/>
      <c r="B1962" s="251"/>
      <c r="C1962" s="252"/>
      <c r="D1962" s="231" t="s">
        <v>221</v>
      </c>
      <c r="E1962" s="253" t="s">
        <v>32</v>
      </c>
      <c r="F1962" s="254" t="s">
        <v>224</v>
      </c>
      <c r="G1962" s="252"/>
      <c r="H1962" s="255">
        <v>53.596999999999994</v>
      </c>
      <c r="I1962" s="256"/>
      <c r="J1962" s="252"/>
      <c r="K1962" s="252"/>
      <c r="L1962" s="257"/>
      <c r="M1962" s="258"/>
      <c r="N1962" s="259"/>
      <c r="O1962" s="259"/>
      <c r="P1962" s="259"/>
      <c r="Q1962" s="259"/>
      <c r="R1962" s="259"/>
      <c r="S1962" s="259"/>
      <c r="T1962" s="260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1" t="s">
        <v>221</v>
      </c>
      <c r="AU1962" s="261" t="s">
        <v>88</v>
      </c>
      <c r="AV1962" s="15" t="s">
        <v>96</v>
      </c>
      <c r="AW1962" s="15" t="s">
        <v>39</v>
      </c>
      <c r="AX1962" s="15" t="s">
        <v>86</v>
      </c>
      <c r="AY1962" s="261" t="s">
        <v>210</v>
      </c>
    </row>
    <row r="1963" s="2" customFormat="1" ht="16.5" customHeight="1">
      <c r="A1963" s="42"/>
      <c r="B1963" s="43"/>
      <c r="C1963" s="211" t="s">
        <v>2117</v>
      </c>
      <c r="D1963" s="211" t="s">
        <v>213</v>
      </c>
      <c r="E1963" s="212" t="s">
        <v>2118</v>
      </c>
      <c r="F1963" s="213" t="s">
        <v>2119</v>
      </c>
      <c r="G1963" s="214" t="s">
        <v>104</v>
      </c>
      <c r="H1963" s="215">
        <v>428</v>
      </c>
      <c r="I1963" s="216"/>
      <c r="J1963" s="217">
        <f>ROUND(I1963*H1963,2)</f>
        <v>0</v>
      </c>
      <c r="K1963" s="213" t="s">
        <v>952</v>
      </c>
      <c r="L1963" s="48"/>
      <c r="M1963" s="218" t="s">
        <v>32</v>
      </c>
      <c r="N1963" s="219" t="s">
        <v>49</v>
      </c>
      <c r="O1963" s="88"/>
      <c r="P1963" s="220">
        <f>O1963*H1963</f>
        <v>0</v>
      </c>
      <c r="Q1963" s="220">
        <v>0</v>
      </c>
      <c r="R1963" s="220">
        <f>Q1963*H1963</f>
        <v>0</v>
      </c>
      <c r="S1963" s="220">
        <v>0</v>
      </c>
      <c r="T1963" s="221">
        <f>S1963*H1963</f>
        <v>0</v>
      </c>
      <c r="U1963" s="42"/>
      <c r="V1963" s="42"/>
      <c r="W1963" s="42"/>
      <c r="X1963" s="42"/>
      <c r="Y1963" s="42"/>
      <c r="Z1963" s="42"/>
      <c r="AA1963" s="42"/>
      <c r="AB1963" s="42"/>
      <c r="AC1963" s="42"/>
      <c r="AD1963" s="42"/>
      <c r="AE1963" s="42"/>
      <c r="AR1963" s="222" t="s">
        <v>404</v>
      </c>
      <c r="AT1963" s="222" t="s">
        <v>213</v>
      </c>
      <c r="AU1963" s="222" t="s">
        <v>88</v>
      </c>
      <c r="AY1963" s="20" t="s">
        <v>210</v>
      </c>
      <c r="BE1963" s="223">
        <f>IF(N1963="základní",J1963,0)</f>
        <v>0</v>
      </c>
      <c r="BF1963" s="223">
        <f>IF(N1963="snížená",J1963,0)</f>
        <v>0</v>
      </c>
      <c r="BG1963" s="223">
        <f>IF(N1963="zákl. přenesená",J1963,0)</f>
        <v>0</v>
      </c>
      <c r="BH1963" s="223">
        <f>IF(N1963="sníž. přenesená",J1963,0)</f>
        <v>0</v>
      </c>
      <c r="BI1963" s="223">
        <f>IF(N1963="nulová",J1963,0)</f>
        <v>0</v>
      </c>
      <c r="BJ1963" s="20" t="s">
        <v>86</v>
      </c>
      <c r="BK1963" s="223">
        <f>ROUND(I1963*H1963,2)</f>
        <v>0</v>
      </c>
      <c r="BL1963" s="20" t="s">
        <v>404</v>
      </c>
      <c r="BM1963" s="222" t="s">
        <v>2120</v>
      </c>
    </row>
    <row r="1964" s="13" customFormat="1">
      <c r="A1964" s="13"/>
      <c r="B1964" s="229"/>
      <c r="C1964" s="230"/>
      <c r="D1964" s="231" t="s">
        <v>221</v>
      </c>
      <c r="E1964" s="232" t="s">
        <v>32</v>
      </c>
      <c r="F1964" s="233" t="s">
        <v>380</v>
      </c>
      <c r="G1964" s="230"/>
      <c r="H1964" s="232" t="s">
        <v>32</v>
      </c>
      <c r="I1964" s="234"/>
      <c r="J1964" s="230"/>
      <c r="K1964" s="230"/>
      <c r="L1964" s="235"/>
      <c r="M1964" s="236"/>
      <c r="N1964" s="237"/>
      <c r="O1964" s="237"/>
      <c r="P1964" s="237"/>
      <c r="Q1964" s="237"/>
      <c r="R1964" s="237"/>
      <c r="S1964" s="237"/>
      <c r="T1964" s="238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9" t="s">
        <v>221</v>
      </c>
      <c r="AU1964" s="239" t="s">
        <v>88</v>
      </c>
      <c r="AV1964" s="13" t="s">
        <v>86</v>
      </c>
      <c r="AW1964" s="13" t="s">
        <v>39</v>
      </c>
      <c r="AX1964" s="13" t="s">
        <v>78</v>
      </c>
      <c r="AY1964" s="239" t="s">
        <v>210</v>
      </c>
    </row>
    <row r="1965" s="13" customFormat="1">
      <c r="A1965" s="13"/>
      <c r="B1965" s="229"/>
      <c r="C1965" s="230"/>
      <c r="D1965" s="231" t="s">
        <v>221</v>
      </c>
      <c r="E1965" s="232" t="s">
        <v>32</v>
      </c>
      <c r="F1965" s="233" t="s">
        <v>2121</v>
      </c>
      <c r="G1965" s="230"/>
      <c r="H1965" s="232" t="s">
        <v>32</v>
      </c>
      <c r="I1965" s="234"/>
      <c r="J1965" s="230"/>
      <c r="K1965" s="230"/>
      <c r="L1965" s="235"/>
      <c r="M1965" s="236"/>
      <c r="N1965" s="237"/>
      <c r="O1965" s="237"/>
      <c r="P1965" s="237"/>
      <c r="Q1965" s="237"/>
      <c r="R1965" s="237"/>
      <c r="S1965" s="237"/>
      <c r="T1965" s="238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9" t="s">
        <v>221</v>
      </c>
      <c r="AU1965" s="239" t="s">
        <v>88</v>
      </c>
      <c r="AV1965" s="13" t="s">
        <v>86</v>
      </c>
      <c r="AW1965" s="13" t="s">
        <v>39</v>
      </c>
      <c r="AX1965" s="13" t="s">
        <v>78</v>
      </c>
      <c r="AY1965" s="239" t="s">
        <v>210</v>
      </c>
    </row>
    <row r="1966" s="13" customFormat="1">
      <c r="A1966" s="13"/>
      <c r="B1966" s="229"/>
      <c r="C1966" s="230"/>
      <c r="D1966" s="231" t="s">
        <v>221</v>
      </c>
      <c r="E1966" s="232" t="s">
        <v>32</v>
      </c>
      <c r="F1966" s="233" t="s">
        <v>2122</v>
      </c>
      <c r="G1966" s="230"/>
      <c r="H1966" s="232" t="s">
        <v>32</v>
      </c>
      <c r="I1966" s="234"/>
      <c r="J1966" s="230"/>
      <c r="K1966" s="230"/>
      <c r="L1966" s="235"/>
      <c r="M1966" s="236"/>
      <c r="N1966" s="237"/>
      <c r="O1966" s="237"/>
      <c r="P1966" s="237"/>
      <c r="Q1966" s="237"/>
      <c r="R1966" s="237"/>
      <c r="S1966" s="237"/>
      <c r="T1966" s="238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9" t="s">
        <v>221</v>
      </c>
      <c r="AU1966" s="239" t="s">
        <v>88</v>
      </c>
      <c r="AV1966" s="13" t="s">
        <v>86</v>
      </c>
      <c r="AW1966" s="13" t="s">
        <v>39</v>
      </c>
      <c r="AX1966" s="13" t="s">
        <v>78</v>
      </c>
      <c r="AY1966" s="239" t="s">
        <v>210</v>
      </c>
    </row>
    <row r="1967" s="14" customFormat="1">
      <c r="A1967" s="14"/>
      <c r="B1967" s="240"/>
      <c r="C1967" s="241"/>
      <c r="D1967" s="231" t="s">
        <v>221</v>
      </c>
      <c r="E1967" s="242" t="s">
        <v>32</v>
      </c>
      <c r="F1967" s="243" t="s">
        <v>2123</v>
      </c>
      <c r="G1967" s="241"/>
      <c r="H1967" s="244">
        <v>428</v>
      </c>
      <c r="I1967" s="245"/>
      <c r="J1967" s="241"/>
      <c r="K1967" s="241"/>
      <c r="L1967" s="246"/>
      <c r="M1967" s="247"/>
      <c r="N1967" s="248"/>
      <c r="O1967" s="248"/>
      <c r="P1967" s="248"/>
      <c r="Q1967" s="248"/>
      <c r="R1967" s="248"/>
      <c r="S1967" s="248"/>
      <c r="T1967" s="249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0" t="s">
        <v>221</v>
      </c>
      <c r="AU1967" s="250" t="s">
        <v>88</v>
      </c>
      <c r="AV1967" s="14" t="s">
        <v>88</v>
      </c>
      <c r="AW1967" s="14" t="s">
        <v>39</v>
      </c>
      <c r="AX1967" s="14" t="s">
        <v>86</v>
      </c>
      <c r="AY1967" s="250" t="s">
        <v>210</v>
      </c>
    </row>
    <row r="1968" s="2" customFormat="1" ht="16.5" customHeight="1">
      <c r="A1968" s="42"/>
      <c r="B1968" s="43"/>
      <c r="C1968" s="273" t="s">
        <v>2124</v>
      </c>
      <c r="D1968" s="273" t="s">
        <v>325</v>
      </c>
      <c r="E1968" s="274" t="s">
        <v>2125</v>
      </c>
      <c r="F1968" s="275" t="s">
        <v>2126</v>
      </c>
      <c r="G1968" s="276" t="s">
        <v>216</v>
      </c>
      <c r="H1968" s="277">
        <v>4.6230000000000002</v>
      </c>
      <c r="I1968" s="278"/>
      <c r="J1968" s="279">
        <f>ROUND(I1968*H1968,2)</f>
        <v>0</v>
      </c>
      <c r="K1968" s="275" t="s">
        <v>952</v>
      </c>
      <c r="L1968" s="280"/>
      <c r="M1968" s="281" t="s">
        <v>32</v>
      </c>
      <c r="N1968" s="282" t="s">
        <v>49</v>
      </c>
      <c r="O1968" s="88"/>
      <c r="P1968" s="220">
        <f>O1968*H1968</f>
        <v>0</v>
      </c>
      <c r="Q1968" s="220">
        <v>0.44</v>
      </c>
      <c r="R1968" s="220">
        <f>Q1968*H1968</f>
        <v>2.0341200000000002</v>
      </c>
      <c r="S1968" s="220">
        <v>0</v>
      </c>
      <c r="T1968" s="221">
        <f>S1968*H1968</f>
        <v>0</v>
      </c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R1968" s="222" t="s">
        <v>544</v>
      </c>
      <c r="AT1968" s="222" t="s">
        <v>325</v>
      </c>
      <c r="AU1968" s="222" t="s">
        <v>88</v>
      </c>
      <c r="AY1968" s="20" t="s">
        <v>210</v>
      </c>
      <c r="BE1968" s="223">
        <f>IF(N1968="základní",J1968,0)</f>
        <v>0</v>
      </c>
      <c r="BF1968" s="223">
        <f>IF(N1968="snížená",J1968,0)</f>
        <v>0</v>
      </c>
      <c r="BG1968" s="223">
        <f>IF(N1968="zákl. přenesená",J1968,0)</f>
        <v>0</v>
      </c>
      <c r="BH1968" s="223">
        <f>IF(N1968="sníž. přenesená",J1968,0)</f>
        <v>0</v>
      </c>
      <c r="BI1968" s="223">
        <f>IF(N1968="nulová",J1968,0)</f>
        <v>0</v>
      </c>
      <c r="BJ1968" s="20" t="s">
        <v>86</v>
      </c>
      <c r="BK1968" s="223">
        <f>ROUND(I1968*H1968,2)</f>
        <v>0</v>
      </c>
      <c r="BL1968" s="20" t="s">
        <v>404</v>
      </c>
      <c r="BM1968" s="222" t="s">
        <v>2127</v>
      </c>
    </row>
    <row r="1969" s="14" customFormat="1">
      <c r="A1969" s="14"/>
      <c r="B1969" s="240"/>
      <c r="C1969" s="241"/>
      <c r="D1969" s="231" t="s">
        <v>221</v>
      </c>
      <c r="E1969" s="242" t="s">
        <v>32</v>
      </c>
      <c r="F1969" s="243" t="s">
        <v>2128</v>
      </c>
      <c r="G1969" s="241"/>
      <c r="H1969" s="244">
        <v>4.6230000000000002</v>
      </c>
      <c r="I1969" s="245"/>
      <c r="J1969" s="241"/>
      <c r="K1969" s="241"/>
      <c r="L1969" s="246"/>
      <c r="M1969" s="247"/>
      <c r="N1969" s="248"/>
      <c r="O1969" s="248"/>
      <c r="P1969" s="248"/>
      <c r="Q1969" s="248"/>
      <c r="R1969" s="248"/>
      <c r="S1969" s="248"/>
      <c r="T1969" s="249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0" t="s">
        <v>221</v>
      </c>
      <c r="AU1969" s="250" t="s">
        <v>88</v>
      </c>
      <c r="AV1969" s="14" t="s">
        <v>88</v>
      </c>
      <c r="AW1969" s="14" t="s">
        <v>39</v>
      </c>
      <c r="AX1969" s="14" t="s">
        <v>86</v>
      </c>
      <c r="AY1969" s="250" t="s">
        <v>210</v>
      </c>
    </row>
    <row r="1970" s="2" customFormat="1" ht="16.5" customHeight="1">
      <c r="A1970" s="42"/>
      <c r="B1970" s="43"/>
      <c r="C1970" s="211" t="s">
        <v>2129</v>
      </c>
      <c r="D1970" s="211" t="s">
        <v>213</v>
      </c>
      <c r="E1970" s="212" t="s">
        <v>2130</v>
      </c>
      <c r="F1970" s="213" t="s">
        <v>2131</v>
      </c>
      <c r="G1970" s="214" t="s">
        <v>216</v>
      </c>
      <c r="H1970" s="215">
        <v>4.6230000000000002</v>
      </c>
      <c r="I1970" s="216"/>
      <c r="J1970" s="217">
        <f>ROUND(I1970*H1970,2)</f>
        <v>0</v>
      </c>
      <c r="K1970" s="213" t="s">
        <v>952</v>
      </c>
      <c r="L1970" s="48"/>
      <c r="M1970" s="218" t="s">
        <v>32</v>
      </c>
      <c r="N1970" s="219" t="s">
        <v>49</v>
      </c>
      <c r="O1970" s="88"/>
      <c r="P1970" s="220">
        <f>O1970*H1970</f>
        <v>0</v>
      </c>
      <c r="Q1970" s="220">
        <v>0.024469999999999999</v>
      </c>
      <c r="R1970" s="220">
        <f>Q1970*H1970</f>
        <v>0.11312481000000001</v>
      </c>
      <c r="S1970" s="220">
        <v>0</v>
      </c>
      <c r="T1970" s="221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22" t="s">
        <v>404</v>
      </c>
      <c r="AT1970" s="222" t="s">
        <v>213</v>
      </c>
      <c r="AU1970" s="222" t="s">
        <v>88</v>
      </c>
      <c r="AY1970" s="20" t="s">
        <v>210</v>
      </c>
      <c r="BE1970" s="223">
        <f>IF(N1970="základní",J1970,0)</f>
        <v>0</v>
      </c>
      <c r="BF1970" s="223">
        <f>IF(N1970="snížená",J1970,0)</f>
        <v>0</v>
      </c>
      <c r="BG1970" s="223">
        <f>IF(N1970="zákl. přenesená",J1970,0)</f>
        <v>0</v>
      </c>
      <c r="BH1970" s="223">
        <f>IF(N1970="sníž. přenesená",J1970,0)</f>
        <v>0</v>
      </c>
      <c r="BI1970" s="223">
        <f>IF(N1970="nulová",J1970,0)</f>
        <v>0</v>
      </c>
      <c r="BJ1970" s="20" t="s">
        <v>86</v>
      </c>
      <c r="BK1970" s="223">
        <f>ROUND(I1970*H1970,2)</f>
        <v>0</v>
      </c>
      <c r="BL1970" s="20" t="s">
        <v>404</v>
      </c>
      <c r="BM1970" s="222" t="s">
        <v>2132</v>
      </c>
    </row>
    <row r="1971" s="2" customFormat="1" ht="21.75" customHeight="1">
      <c r="A1971" s="42"/>
      <c r="B1971" s="43"/>
      <c r="C1971" s="211" t="s">
        <v>2133</v>
      </c>
      <c r="D1971" s="211" t="s">
        <v>213</v>
      </c>
      <c r="E1971" s="212" t="s">
        <v>2134</v>
      </c>
      <c r="F1971" s="213" t="s">
        <v>2135</v>
      </c>
      <c r="G1971" s="214" t="s">
        <v>112</v>
      </c>
      <c r="H1971" s="215">
        <v>338.63999999999999</v>
      </c>
      <c r="I1971" s="216"/>
      <c r="J1971" s="217">
        <f>ROUND(I1971*H1971,2)</f>
        <v>0</v>
      </c>
      <c r="K1971" s="213" t="s">
        <v>952</v>
      </c>
      <c r="L1971" s="48"/>
      <c r="M1971" s="218" t="s">
        <v>32</v>
      </c>
      <c r="N1971" s="219" t="s">
        <v>49</v>
      </c>
      <c r="O1971" s="88"/>
      <c r="P1971" s="220">
        <f>O1971*H1971</f>
        <v>0</v>
      </c>
      <c r="Q1971" s="220">
        <v>0.011299999999999999</v>
      </c>
      <c r="R1971" s="220">
        <f>Q1971*H1971</f>
        <v>3.8266319999999996</v>
      </c>
      <c r="S1971" s="220">
        <v>0</v>
      </c>
      <c r="T1971" s="221">
        <f>S1971*H1971</f>
        <v>0</v>
      </c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R1971" s="222" t="s">
        <v>404</v>
      </c>
      <c r="AT1971" s="222" t="s">
        <v>213</v>
      </c>
      <c r="AU1971" s="222" t="s">
        <v>88</v>
      </c>
      <c r="AY1971" s="20" t="s">
        <v>210</v>
      </c>
      <c r="BE1971" s="223">
        <f>IF(N1971="základní",J1971,0)</f>
        <v>0</v>
      </c>
      <c r="BF1971" s="223">
        <f>IF(N1971="snížená",J1971,0)</f>
        <v>0</v>
      </c>
      <c r="BG1971" s="223">
        <f>IF(N1971="zákl. přenesená",J1971,0)</f>
        <v>0</v>
      </c>
      <c r="BH1971" s="223">
        <f>IF(N1971="sníž. přenesená",J1971,0)</f>
        <v>0</v>
      </c>
      <c r="BI1971" s="223">
        <f>IF(N1971="nulová",J1971,0)</f>
        <v>0</v>
      </c>
      <c r="BJ1971" s="20" t="s">
        <v>86</v>
      </c>
      <c r="BK1971" s="223">
        <f>ROUND(I1971*H1971,2)</f>
        <v>0</v>
      </c>
      <c r="BL1971" s="20" t="s">
        <v>404</v>
      </c>
      <c r="BM1971" s="222" t="s">
        <v>2136</v>
      </c>
    </row>
    <row r="1972" s="14" customFormat="1">
      <c r="A1972" s="14"/>
      <c r="B1972" s="240"/>
      <c r="C1972" s="241"/>
      <c r="D1972" s="231" t="s">
        <v>221</v>
      </c>
      <c r="E1972" s="242" t="s">
        <v>32</v>
      </c>
      <c r="F1972" s="243" t="s">
        <v>2137</v>
      </c>
      <c r="G1972" s="241"/>
      <c r="H1972" s="244">
        <v>352</v>
      </c>
      <c r="I1972" s="245"/>
      <c r="J1972" s="241"/>
      <c r="K1972" s="241"/>
      <c r="L1972" s="246"/>
      <c r="M1972" s="247"/>
      <c r="N1972" s="248"/>
      <c r="O1972" s="248"/>
      <c r="P1972" s="248"/>
      <c r="Q1972" s="248"/>
      <c r="R1972" s="248"/>
      <c r="S1972" s="248"/>
      <c r="T1972" s="249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0" t="s">
        <v>221</v>
      </c>
      <c r="AU1972" s="250" t="s">
        <v>88</v>
      </c>
      <c r="AV1972" s="14" t="s">
        <v>88</v>
      </c>
      <c r="AW1972" s="14" t="s">
        <v>39</v>
      </c>
      <c r="AX1972" s="14" t="s">
        <v>78</v>
      </c>
      <c r="AY1972" s="250" t="s">
        <v>210</v>
      </c>
    </row>
    <row r="1973" s="13" customFormat="1">
      <c r="A1973" s="13"/>
      <c r="B1973" s="229"/>
      <c r="C1973" s="230"/>
      <c r="D1973" s="231" t="s">
        <v>221</v>
      </c>
      <c r="E1973" s="232" t="s">
        <v>32</v>
      </c>
      <c r="F1973" s="233" t="s">
        <v>2138</v>
      </c>
      <c r="G1973" s="230"/>
      <c r="H1973" s="232" t="s">
        <v>32</v>
      </c>
      <c r="I1973" s="234"/>
      <c r="J1973" s="230"/>
      <c r="K1973" s="230"/>
      <c r="L1973" s="235"/>
      <c r="M1973" s="236"/>
      <c r="N1973" s="237"/>
      <c r="O1973" s="237"/>
      <c r="P1973" s="237"/>
      <c r="Q1973" s="237"/>
      <c r="R1973" s="237"/>
      <c r="S1973" s="237"/>
      <c r="T1973" s="238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9" t="s">
        <v>221</v>
      </c>
      <c r="AU1973" s="239" t="s">
        <v>88</v>
      </c>
      <c r="AV1973" s="13" t="s">
        <v>86</v>
      </c>
      <c r="AW1973" s="13" t="s">
        <v>39</v>
      </c>
      <c r="AX1973" s="13" t="s">
        <v>78</v>
      </c>
      <c r="AY1973" s="239" t="s">
        <v>210</v>
      </c>
    </row>
    <row r="1974" s="14" customFormat="1">
      <c r="A1974" s="14"/>
      <c r="B1974" s="240"/>
      <c r="C1974" s="241"/>
      <c r="D1974" s="231" t="s">
        <v>221</v>
      </c>
      <c r="E1974" s="242" t="s">
        <v>32</v>
      </c>
      <c r="F1974" s="243" t="s">
        <v>2139</v>
      </c>
      <c r="G1974" s="241"/>
      <c r="H1974" s="244">
        <v>-7.2000000000000002</v>
      </c>
      <c r="I1974" s="245"/>
      <c r="J1974" s="241"/>
      <c r="K1974" s="241"/>
      <c r="L1974" s="246"/>
      <c r="M1974" s="247"/>
      <c r="N1974" s="248"/>
      <c r="O1974" s="248"/>
      <c r="P1974" s="248"/>
      <c r="Q1974" s="248"/>
      <c r="R1974" s="248"/>
      <c r="S1974" s="248"/>
      <c r="T1974" s="249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0" t="s">
        <v>221</v>
      </c>
      <c r="AU1974" s="250" t="s">
        <v>88</v>
      </c>
      <c r="AV1974" s="14" t="s">
        <v>88</v>
      </c>
      <c r="AW1974" s="14" t="s">
        <v>39</v>
      </c>
      <c r="AX1974" s="14" t="s">
        <v>78</v>
      </c>
      <c r="AY1974" s="250" t="s">
        <v>210</v>
      </c>
    </row>
    <row r="1975" s="13" customFormat="1">
      <c r="A1975" s="13"/>
      <c r="B1975" s="229"/>
      <c r="C1975" s="230"/>
      <c r="D1975" s="231" t="s">
        <v>221</v>
      </c>
      <c r="E1975" s="232" t="s">
        <v>32</v>
      </c>
      <c r="F1975" s="233" t="s">
        <v>2140</v>
      </c>
      <c r="G1975" s="230"/>
      <c r="H1975" s="232" t="s">
        <v>32</v>
      </c>
      <c r="I1975" s="234"/>
      <c r="J1975" s="230"/>
      <c r="K1975" s="230"/>
      <c r="L1975" s="235"/>
      <c r="M1975" s="236"/>
      <c r="N1975" s="237"/>
      <c r="O1975" s="237"/>
      <c r="P1975" s="237"/>
      <c r="Q1975" s="237"/>
      <c r="R1975" s="237"/>
      <c r="S1975" s="237"/>
      <c r="T1975" s="238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9" t="s">
        <v>221</v>
      </c>
      <c r="AU1975" s="239" t="s">
        <v>88</v>
      </c>
      <c r="AV1975" s="13" t="s">
        <v>86</v>
      </c>
      <c r="AW1975" s="13" t="s">
        <v>39</v>
      </c>
      <c r="AX1975" s="13" t="s">
        <v>78</v>
      </c>
      <c r="AY1975" s="239" t="s">
        <v>210</v>
      </c>
    </row>
    <row r="1976" s="14" customFormat="1">
      <c r="A1976" s="14"/>
      <c r="B1976" s="240"/>
      <c r="C1976" s="241"/>
      <c r="D1976" s="231" t="s">
        <v>221</v>
      </c>
      <c r="E1976" s="242" t="s">
        <v>32</v>
      </c>
      <c r="F1976" s="243" t="s">
        <v>2141</v>
      </c>
      <c r="G1976" s="241"/>
      <c r="H1976" s="244">
        <v>-6.1600000000000001</v>
      </c>
      <c r="I1976" s="245"/>
      <c r="J1976" s="241"/>
      <c r="K1976" s="241"/>
      <c r="L1976" s="246"/>
      <c r="M1976" s="247"/>
      <c r="N1976" s="248"/>
      <c r="O1976" s="248"/>
      <c r="P1976" s="248"/>
      <c r="Q1976" s="248"/>
      <c r="R1976" s="248"/>
      <c r="S1976" s="248"/>
      <c r="T1976" s="249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0" t="s">
        <v>221</v>
      </c>
      <c r="AU1976" s="250" t="s">
        <v>88</v>
      </c>
      <c r="AV1976" s="14" t="s">
        <v>88</v>
      </c>
      <c r="AW1976" s="14" t="s">
        <v>39</v>
      </c>
      <c r="AX1976" s="14" t="s">
        <v>78</v>
      </c>
      <c r="AY1976" s="250" t="s">
        <v>210</v>
      </c>
    </row>
    <row r="1977" s="15" customFormat="1">
      <c r="A1977" s="15"/>
      <c r="B1977" s="251"/>
      <c r="C1977" s="252"/>
      <c r="D1977" s="231" t="s">
        <v>221</v>
      </c>
      <c r="E1977" s="253" t="s">
        <v>32</v>
      </c>
      <c r="F1977" s="254" t="s">
        <v>224</v>
      </c>
      <c r="G1977" s="252"/>
      <c r="H1977" s="255">
        <v>338.63999999999999</v>
      </c>
      <c r="I1977" s="256"/>
      <c r="J1977" s="252"/>
      <c r="K1977" s="252"/>
      <c r="L1977" s="257"/>
      <c r="M1977" s="258"/>
      <c r="N1977" s="259"/>
      <c r="O1977" s="259"/>
      <c r="P1977" s="259"/>
      <c r="Q1977" s="259"/>
      <c r="R1977" s="259"/>
      <c r="S1977" s="259"/>
      <c r="T1977" s="260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1" t="s">
        <v>221</v>
      </c>
      <c r="AU1977" s="261" t="s">
        <v>88</v>
      </c>
      <c r="AV1977" s="15" t="s">
        <v>96</v>
      </c>
      <c r="AW1977" s="15" t="s">
        <v>39</v>
      </c>
      <c r="AX1977" s="15" t="s">
        <v>86</v>
      </c>
      <c r="AY1977" s="261" t="s">
        <v>210</v>
      </c>
    </row>
    <row r="1978" s="2" customFormat="1" ht="21.75" customHeight="1">
      <c r="A1978" s="42"/>
      <c r="B1978" s="43"/>
      <c r="C1978" s="211" t="s">
        <v>2142</v>
      </c>
      <c r="D1978" s="211" t="s">
        <v>213</v>
      </c>
      <c r="E1978" s="212" t="s">
        <v>2143</v>
      </c>
      <c r="F1978" s="213" t="s">
        <v>2144</v>
      </c>
      <c r="G1978" s="214" t="s">
        <v>112</v>
      </c>
      <c r="H1978" s="215">
        <v>97.628</v>
      </c>
      <c r="I1978" s="216"/>
      <c r="J1978" s="217">
        <f>ROUND(I1978*H1978,2)</f>
        <v>0</v>
      </c>
      <c r="K1978" s="213" t="s">
        <v>952</v>
      </c>
      <c r="L1978" s="48"/>
      <c r="M1978" s="218" t="s">
        <v>32</v>
      </c>
      <c r="N1978" s="219" t="s">
        <v>49</v>
      </c>
      <c r="O1978" s="88"/>
      <c r="P1978" s="220">
        <f>O1978*H1978</f>
        <v>0</v>
      </c>
      <c r="Q1978" s="220">
        <v>0.01389</v>
      </c>
      <c r="R1978" s="220">
        <f>Q1978*H1978</f>
        <v>1.35605292</v>
      </c>
      <c r="S1978" s="220">
        <v>0</v>
      </c>
      <c r="T1978" s="221">
        <f>S1978*H1978</f>
        <v>0</v>
      </c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R1978" s="222" t="s">
        <v>404</v>
      </c>
      <c r="AT1978" s="222" t="s">
        <v>213</v>
      </c>
      <c r="AU1978" s="222" t="s">
        <v>88</v>
      </c>
      <c r="AY1978" s="20" t="s">
        <v>210</v>
      </c>
      <c r="BE1978" s="223">
        <f>IF(N1978="základní",J1978,0)</f>
        <v>0</v>
      </c>
      <c r="BF1978" s="223">
        <f>IF(N1978="snížená",J1978,0)</f>
        <v>0</v>
      </c>
      <c r="BG1978" s="223">
        <f>IF(N1978="zákl. přenesená",J1978,0)</f>
        <v>0</v>
      </c>
      <c r="BH1978" s="223">
        <f>IF(N1978="sníž. přenesená",J1978,0)</f>
        <v>0</v>
      </c>
      <c r="BI1978" s="223">
        <f>IF(N1978="nulová",J1978,0)</f>
        <v>0</v>
      </c>
      <c r="BJ1978" s="20" t="s">
        <v>86</v>
      </c>
      <c r="BK1978" s="223">
        <f>ROUND(I1978*H1978,2)</f>
        <v>0</v>
      </c>
      <c r="BL1978" s="20" t="s">
        <v>404</v>
      </c>
      <c r="BM1978" s="222" t="s">
        <v>2145</v>
      </c>
    </row>
    <row r="1979" s="14" customFormat="1">
      <c r="A1979" s="14"/>
      <c r="B1979" s="240"/>
      <c r="C1979" s="241"/>
      <c r="D1979" s="231" t="s">
        <v>221</v>
      </c>
      <c r="E1979" s="242" t="s">
        <v>32</v>
      </c>
      <c r="F1979" s="243" t="s">
        <v>2146</v>
      </c>
      <c r="G1979" s="241"/>
      <c r="H1979" s="244">
        <v>97.628</v>
      </c>
      <c r="I1979" s="245"/>
      <c r="J1979" s="241"/>
      <c r="K1979" s="241"/>
      <c r="L1979" s="246"/>
      <c r="M1979" s="247"/>
      <c r="N1979" s="248"/>
      <c r="O1979" s="248"/>
      <c r="P1979" s="248"/>
      <c r="Q1979" s="248"/>
      <c r="R1979" s="248"/>
      <c r="S1979" s="248"/>
      <c r="T1979" s="249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0" t="s">
        <v>221</v>
      </c>
      <c r="AU1979" s="250" t="s">
        <v>88</v>
      </c>
      <c r="AV1979" s="14" t="s">
        <v>88</v>
      </c>
      <c r="AW1979" s="14" t="s">
        <v>39</v>
      </c>
      <c r="AX1979" s="14" t="s">
        <v>78</v>
      </c>
      <c r="AY1979" s="250" t="s">
        <v>210</v>
      </c>
    </row>
    <row r="1980" s="13" customFormat="1">
      <c r="A1980" s="13"/>
      <c r="B1980" s="229"/>
      <c r="C1980" s="230"/>
      <c r="D1980" s="231" t="s">
        <v>221</v>
      </c>
      <c r="E1980" s="232" t="s">
        <v>32</v>
      </c>
      <c r="F1980" s="233" t="s">
        <v>2147</v>
      </c>
      <c r="G1980" s="230"/>
      <c r="H1980" s="232" t="s">
        <v>32</v>
      </c>
      <c r="I1980" s="234"/>
      <c r="J1980" s="230"/>
      <c r="K1980" s="230"/>
      <c r="L1980" s="235"/>
      <c r="M1980" s="236"/>
      <c r="N1980" s="237"/>
      <c r="O1980" s="237"/>
      <c r="P1980" s="237"/>
      <c r="Q1980" s="237"/>
      <c r="R1980" s="237"/>
      <c r="S1980" s="237"/>
      <c r="T1980" s="238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9" t="s">
        <v>221</v>
      </c>
      <c r="AU1980" s="239" t="s">
        <v>88</v>
      </c>
      <c r="AV1980" s="13" t="s">
        <v>86</v>
      </c>
      <c r="AW1980" s="13" t="s">
        <v>39</v>
      </c>
      <c r="AX1980" s="13" t="s">
        <v>78</v>
      </c>
      <c r="AY1980" s="239" t="s">
        <v>210</v>
      </c>
    </row>
    <row r="1981" s="15" customFormat="1">
      <c r="A1981" s="15"/>
      <c r="B1981" s="251"/>
      <c r="C1981" s="252"/>
      <c r="D1981" s="231" t="s">
        <v>221</v>
      </c>
      <c r="E1981" s="253" t="s">
        <v>32</v>
      </c>
      <c r="F1981" s="254" t="s">
        <v>224</v>
      </c>
      <c r="G1981" s="252"/>
      <c r="H1981" s="255">
        <v>97.628</v>
      </c>
      <c r="I1981" s="256"/>
      <c r="J1981" s="252"/>
      <c r="K1981" s="252"/>
      <c r="L1981" s="257"/>
      <c r="M1981" s="258"/>
      <c r="N1981" s="259"/>
      <c r="O1981" s="259"/>
      <c r="P1981" s="259"/>
      <c r="Q1981" s="259"/>
      <c r="R1981" s="259"/>
      <c r="S1981" s="259"/>
      <c r="T1981" s="260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1" t="s">
        <v>221</v>
      </c>
      <c r="AU1981" s="261" t="s">
        <v>88</v>
      </c>
      <c r="AV1981" s="15" t="s">
        <v>96</v>
      </c>
      <c r="AW1981" s="15" t="s">
        <v>39</v>
      </c>
      <c r="AX1981" s="15" t="s">
        <v>86</v>
      </c>
      <c r="AY1981" s="261" t="s">
        <v>210</v>
      </c>
    </row>
    <row r="1982" s="2" customFormat="1" ht="21.75" customHeight="1">
      <c r="A1982" s="42"/>
      <c r="B1982" s="43"/>
      <c r="C1982" s="211" t="s">
        <v>2148</v>
      </c>
      <c r="D1982" s="211" t="s">
        <v>213</v>
      </c>
      <c r="E1982" s="212" t="s">
        <v>2149</v>
      </c>
      <c r="F1982" s="213" t="s">
        <v>2150</v>
      </c>
      <c r="G1982" s="214" t="s">
        <v>112</v>
      </c>
      <c r="H1982" s="215">
        <v>84.260000000000005</v>
      </c>
      <c r="I1982" s="216"/>
      <c r="J1982" s="217">
        <f>ROUND(I1982*H1982,2)</f>
        <v>0</v>
      </c>
      <c r="K1982" s="213" t="s">
        <v>952</v>
      </c>
      <c r="L1982" s="48"/>
      <c r="M1982" s="218" t="s">
        <v>32</v>
      </c>
      <c r="N1982" s="219" t="s">
        <v>49</v>
      </c>
      <c r="O1982" s="88"/>
      <c r="P1982" s="220">
        <f>O1982*H1982</f>
        <v>0</v>
      </c>
      <c r="Q1982" s="220">
        <v>0.015720000000000001</v>
      </c>
      <c r="R1982" s="220">
        <f>Q1982*H1982</f>
        <v>1.3245672000000002</v>
      </c>
      <c r="S1982" s="220">
        <v>0</v>
      </c>
      <c r="T1982" s="221">
        <f>S1982*H1982</f>
        <v>0</v>
      </c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R1982" s="222" t="s">
        <v>404</v>
      </c>
      <c r="AT1982" s="222" t="s">
        <v>213</v>
      </c>
      <c r="AU1982" s="222" t="s">
        <v>88</v>
      </c>
      <c r="AY1982" s="20" t="s">
        <v>210</v>
      </c>
      <c r="BE1982" s="223">
        <f>IF(N1982="základní",J1982,0)</f>
        <v>0</v>
      </c>
      <c r="BF1982" s="223">
        <f>IF(N1982="snížená",J1982,0)</f>
        <v>0</v>
      </c>
      <c r="BG1982" s="223">
        <f>IF(N1982="zákl. přenesená",J1982,0)</f>
        <v>0</v>
      </c>
      <c r="BH1982" s="223">
        <f>IF(N1982="sníž. přenesená",J1982,0)</f>
        <v>0</v>
      </c>
      <c r="BI1982" s="223">
        <f>IF(N1982="nulová",J1982,0)</f>
        <v>0</v>
      </c>
      <c r="BJ1982" s="20" t="s">
        <v>86</v>
      </c>
      <c r="BK1982" s="223">
        <f>ROUND(I1982*H1982,2)</f>
        <v>0</v>
      </c>
      <c r="BL1982" s="20" t="s">
        <v>404</v>
      </c>
      <c r="BM1982" s="222" t="s">
        <v>2151</v>
      </c>
    </row>
    <row r="1983" s="13" customFormat="1">
      <c r="A1983" s="13"/>
      <c r="B1983" s="229"/>
      <c r="C1983" s="230"/>
      <c r="D1983" s="231" t="s">
        <v>221</v>
      </c>
      <c r="E1983" s="232" t="s">
        <v>32</v>
      </c>
      <c r="F1983" s="233" t="s">
        <v>2152</v>
      </c>
      <c r="G1983" s="230"/>
      <c r="H1983" s="232" t="s">
        <v>32</v>
      </c>
      <c r="I1983" s="234"/>
      <c r="J1983" s="230"/>
      <c r="K1983" s="230"/>
      <c r="L1983" s="235"/>
      <c r="M1983" s="236"/>
      <c r="N1983" s="237"/>
      <c r="O1983" s="237"/>
      <c r="P1983" s="237"/>
      <c r="Q1983" s="237"/>
      <c r="R1983" s="237"/>
      <c r="S1983" s="237"/>
      <c r="T1983" s="238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9" t="s">
        <v>221</v>
      </c>
      <c r="AU1983" s="239" t="s">
        <v>88</v>
      </c>
      <c r="AV1983" s="13" t="s">
        <v>86</v>
      </c>
      <c r="AW1983" s="13" t="s">
        <v>39</v>
      </c>
      <c r="AX1983" s="13" t="s">
        <v>78</v>
      </c>
      <c r="AY1983" s="239" t="s">
        <v>210</v>
      </c>
    </row>
    <row r="1984" s="14" customFormat="1">
      <c r="A1984" s="14"/>
      <c r="B1984" s="240"/>
      <c r="C1984" s="241"/>
      <c r="D1984" s="231" t="s">
        <v>221</v>
      </c>
      <c r="E1984" s="242" t="s">
        <v>32</v>
      </c>
      <c r="F1984" s="243" t="s">
        <v>2153</v>
      </c>
      <c r="G1984" s="241"/>
      <c r="H1984" s="244">
        <v>84.260000000000005</v>
      </c>
      <c r="I1984" s="245"/>
      <c r="J1984" s="241"/>
      <c r="K1984" s="241"/>
      <c r="L1984" s="246"/>
      <c r="M1984" s="247"/>
      <c r="N1984" s="248"/>
      <c r="O1984" s="248"/>
      <c r="P1984" s="248"/>
      <c r="Q1984" s="248"/>
      <c r="R1984" s="248"/>
      <c r="S1984" s="248"/>
      <c r="T1984" s="249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0" t="s">
        <v>221</v>
      </c>
      <c r="AU1984" s="250" t="s">
        <v>88</v>
      </c>
      <c r="AV1984" s="14" t="s">
        <v>88</v>
      </c>
      <c r="AW1984" s="14" t="s">
        <v>39</v>
      </c>
      <c r="AX1984" s="14" t="s">
        <v>86</v>
      </c>
      <c r="AY1984" s="250" t="s">
        <v>210</v>
      </c>
    </row>
    <row r="1985" s="2" customFormat="1" ht="16.5" customHeight="1">
      <c r="A1985" s="42"/>
      <c r="B1985" s="43"/>
      <c r="C1985" s="211" t="s">
        <v>2154</v>
      </c>
      <c r="D1985" s="211" t="s">
        <v>213</v>
      </c>
      <c r="E1985" s="212" t="s">
        <v>2155</v>
      </c>
      <c r="F1985" s="213" t="s">
        <v>2156</v>
      </c>
      <c r="G1985" s="214" t="s">
        <v>216</v>
      </c>
      <c r="H1985" s="215">
        <v>9.7249999999999996</v>
      </c>
      <c r="I1985" s="216"/>
      <c r="J1985" s="217">
        <f>ROUND(I1985*H1985,2)</f>
        <v>0</v>
      </c>
      <c r="K1985" s="213" t="s">
        <v>952</v>
      </c>
      <c r="L1985" s="48"/>
      <c r="M1985" s="218" t="s">
        <v>32</v>
      </c>
      <c r="N1985" s="219" t="s">
        <v>49</v>
      </c>
      <c r="O1985" s="88"/>
      <c r="P1985" s="220">
        <f>O1985*H1985</f>
        <v>0</v>
      </c>
      <c r="Q1985" s="220">
        <v>0.00281</v>
      </c>
      <c r="R1985" s="220">
        <f>Q1985*H1985</f>
        <v>0.027327249999999997</v>
      </c>
      <c r="S1985" s="220">
        <v>0</v>
      </c>
      <c r="T1985" s="221">
        <f>S1985*H1985</f>
        <v>0</v>
      </c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R1985" s="222" t="s">
        <v>404</v>
      </c>
      <c r="AT1985" s="222" t="s">
        <v>213</v>
      </c>
      <c r="AU1985" s="222" t="s">
        <v>88</v>
      </c>
      <c r="AY1985" s="20" t="s">
        <v>210</v>
      </c>
      <c r="BE1985" s="223">
        <f>IF(N1985="základní",J1985,0)</f>
        <v>0</v>
      </c>
      <c r="BF1985" s="223">
        <f>IF(N1985="snížená",J1985,0)</f>
        <v>0</v>
      </c>
      <c r="BG1985" s="223">
        <f>IF(N1985="zákl. přenesená",J1985,0)</f>
        <v>0</v>
      </c>
      <c r="BH1985" s="223">
        <f>IF(N1985="sníž. přenesená",J1985,0)</f>
        <v>0</v>
      </c>
      <c r="BI1985" s="223">
        <f>IF(N1985="nulová",J1985,0)</f>
        <v>0</v>
      </c>
      <c r="BJ1985" s="20" t="s">
        <v>86</v>
      </c>
      <c r="BK1985" s="223">
        <f>ROUND(I1985*H1985,2)</f>
        <v>0</v>
      </c>
      <c r="BL1985" s="20" t="s">
        <v>404</v>
      </c>
      <c r="BM1985" s="222" t="s">
        <v>2157</v>
      </c>
    </row>
    <row r="1986" s="13" customFormat="1">
      <c r="A1986" s="13"/>
      <c r="B1986" s="229"/>
      <c r="C1986" s="230"/>
      <c r="D1986" s="231" t="s">
        <v>221</v>
      </c>
      <c r="E1986" s="232" t="s">
        <v>32</v>
      </c>
      <c r="F1986" s="233" t="s">
        <v>2158</v>
      </c>
      <c r="G1986" s="230"/>
      <c r="H1986" s="232" t="s">
        <v>32</v>
      </c>
      <c r="I1986" s="234"/>
      <c r="J1986" s="230"/>
      <c r="K1986" s="230"/>
      <c r="L1986" s="235"/>
      <c r="M1986" s="236"/>
      <c r="N1986" s="237"/>
      <c r="O1986" s="237"/>
      <c r="P1986" s="237"/>
      <c r="Q1986" s="237"/>
      <c r="R1986" s="237"/>
      <c r="S1986" s="237"/>
      <c r="T1986" s="238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9" t="s">
        <v>221</v>
      </c>
      <c r="AU1986" s="239" t="s">
        <v>88</v>
      </c>
      <c r="AV1986" s="13" t="s">
        <v>86</v>
      </c>
      <c r="AW1986" s="13" t="s">
        <v>39</v>
      </c>
      <c r="AX1986" s="13" t="s">
        <v>78</v>
      </c>
      <c r="AY1986" s="239" t="s">
        <v>210</v>
      </c>
    </row>
    <row r="1987" s="14" customFormat="1">
      <c r="A1987" s="14"/>
      <c r="B1987" s="240"/>
      <c r="C1987" s="241"/>
      <c r="D1987" s="231" t="s">
        <v>221</v>
      </c>
      <c r="E1987" s="242" t="s">
        <v>32</v>
      </c>
      <c r="F1987" s="243" t="s">
        <v>2159</v>
      </c>
      <c r="G1987" s="241"/>
      <c r="H1987" s="244">
        <v>5.4699999999999998</v>
      </c>
      <c r="I1987" s="245"/>
      <c r="J1987" s="241"/>
      <c r="K1987" s="241"/>
      <c r="L1987" s="246"/>
      <c r="M1987" s="247"/>
      <c r="N1987" s="248"/>
      <c r="O1987" s="248"/>
      <c r="P1987" s="248"/>
      <c r="Q1987" s="248"/>
      <c r="R1987" s="248"/>
      <c r="S1987" s="248"/>
      <c r="T1987" s="249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0" t="s">
        <v>221</v>
      </c>
      <c r="AU1987" s="250" t="s">
        <v>88</v>
      </c>
      <c r="AV1987" s="14" t="s">
        <v>88</v>
      </c>
      <c r="AW1987" s="14" t="s">
        <v>39</v>
      </c>
      <c r="AX1987" s="14" t="s">
        <v>78</v>
      </c>
      <c r="AY1987" s="250" t="s">
        <v>210</v>
      </c>
    </row>
    <row r="1988" s="13" customFormat="1">
      <c r="A1988" s="13"/>
      <c r="B1988" s="229"/>
      <c r="C1988" s="230"/>
      <c r="D1988" s="231" t="s">
        <v>221</v>
      </c>
      <c r="E1988" s="232" t="s">
        <v>32</v>
      </c>
      <c r="F1988" s="233" t="s">
        <v>2160</v>
      </c>
      <c r="G1988" s="230"/>
      <c r="H1988" s="232" t="s">
        <v>32</v>
      </c>
      <c r="I1988" s="234"/>
      <c r="J1988" s="230"/>
      <c r="K1988" s="230"/>
      <c r="L1988" s="235"/>
      <c r="M1988" s="236"/>
      <c r="N1988" s="237"/>
      <c r="O1988" s="237"/>
      <c r="P1988" s="237"/>
      <c r="Q1988" s="237"/>
      <c r="R1988" s="237"/>
      <c r="S1988" s="237"/>
      <c r="T1988" s="238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9" t="s">
        <v>221</v>
      </c>
      <c r="AU1988" s="239" t="s">
        <v>88</v>
      </c>
      <c r="AV1988" s="13" t="s">
        <v>86</v>
      </c>
      <c r="AW1988" s="13" t="s">
        <v>39</v>
      </c>
      <c r="AX1988" s="13" t="s">
        <v>78</v>
      </c>
      <c r="AY1988" s="239" t="s">
        <v>210</v>
      </c>
    </row>
    <row r="1989" s="14" customFormat="1">
      <c r="A1989" s="14"/>
      <c r="B1989" s="240"/>
      <c r="C1989" s="241"/>
      <c r="D1989" s="231" t="s">
        <v>221</v>
      </c>
      <c r="E1989" s="242" t="s">
        <v>32</v>
      </c>
      <c r="F1989" s="243" t="s">
        <v>2161</v>
      </c>
      <c r="G1989" s="241"/>
      <c r="H1989" s="244">
        <v>2.1480000000000001</v>
      </c>
      <c r="I1989" s="245"/>
      <c r="J1989" s="241"/>
      <c r="K1989" s="241"/>
      <c r="L1989" s="246"/>
      <c r="M1989" s="247"/>
      <c r="N1989" s="248"/>
      <c r="O1989" s="248"/>
      <c r="P1989" s="248"/>
      <c r="Q1989" s="248"/>
      <c r="R1989" s="248"/>
      <c r="S1989" s="248"/>
      <c r="T1989" s="249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0" t="s">
        <v>221</v>
      </c>
      <c r="AU1989" s="250" t="s">
        <v>88</v>
      </c>
      <c r="AV1989" s="14" t="s">
        <v>88</v>
      </c>
      <c r="AW1989" s="14" t="s">
        <v>39</v>
      </c>
      <c r="AX1989" s="14" t="s">
        <v>78</v>
      </c>
      <c r="AY1989" s="250" t="s">
        <v>210</v>
      </c>
    </row>
    <row r="1990" s="13" customFormat="1">
      <c r="A1990" s="13"/>
      <c r="B1990" s="229"/>
      <c r="C1990" s="230"/>
      <c r="D1990" s="231" t="s">
        <v>221</v>
      </c>
      <c r="E1990" s="232" t="s">
        <v>32</v>
      </c>
      <c r="F1990" s="233" t="s">
        <v>2162</v>
      </c>
      <c r="G1990" s="230"/>
      <c r="H1990" s="232" t="s">
        <v>32</v>
      </c>
      <c r="I1990" s="234"/>
      <c r="J1990" s="230"/>
      <c r="K1990" s="230"/>
      <c r="L1990" s="235"/>
      <c r="M1990" s="236"/>
      <c r="N1990" s="237"/>
      <c r="O1990" s="237"/>
      <c r="P1990" s="237"/>
      <c r="Q1990" s="237"/>
      <c r="R1990" s="237"/>
      <c r="S1990" s="237"/>
      <c r="T1990" s="238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9" t="s">
        <v>221</v>
      </c>
      <c r="AU1990" s="239" t="s">
        <v>88</v>
      </c>
      <c r="AV1990" s="13" t="s">
        <v>86</v>
      </c>
      <c r="AW1990" s="13" t="s">
        <v>39</v>
      </c>
      <c r="AX1990" s="13" t="s">
        <v>78</v>
      </c>
      <c r="AY1990" s="239" t="s">
        <v>210</v>
      </c>
    </row>
    <row r="1991" s="14" customFormat="1">
      <c r="A1991" s="14"/>
      <c r="B1991" s="240"/>
      <c r="C1991" s="241"/>
      <c r="D1991" s="231" t="s">
        <v>221</v>
      </c>
      <c r="E1991" s="242" t="s">
        <v>32</v>
      </c>
      <c r="F1991" s="243" t="s">
        <v>2163</v>
      </c>
      <c r="G1991" s="241"/>
      <c r="H1991" s="244">
        <v>2.1070000000000002</v>
      </c>
      <c r="I1991" s="245"/>
      <c r="J1991" s="241"/>
      <c r="K1991" s="241"/>
      <c r="L1991" s="246"/>
      <c r="M1991" s="247"/>
      <c r="N1991" s="248"/>
      <c r="O1991" s="248"/>
      <c r="P1991" s="248"/>
      <c r="Q1991" s="248"/>
      <c r="R1991" s="248"/>
      <c r="S1991" s="248"/>
      <c r="T1991" s="249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0" t="s">
        <v>221</v>
      </c>
      <c r="AU1991" s="250" t="s">
        <v>88</v>
      </c>
      <c r="AV1991" s="14" t="s">
        <v>88</v>
      </c>
      <c r="AW1991" s="14" t="s">
        <v>39</v>
      </c>
      <c r="AX1991" s="14" t="s">
        <v>78</v>
      </c>
      <c r="AY1991" s="250" t="s">
        <v>210</v>
      </c>
    </row>
    <row r="1992" s="15" customFormat="1">
      <c r="A1992" s="15"/>
      <c r="B1992" s="251"/>
      <c r="C1992" s="252"/>
      <c r="D1992" s="231" t="s">
        <v>221</v>
      </c>
      <c r="E1992" s="253" t="s">
        <v>32</v>
      </c>
      <c r="F1992" s="254" t="s">
        <v>224</v>
      </c>
      <c r="G1992" s="252"/>
      <c r="H1992" s="255">
        <v>9.7250000000000014</v>
      </c>
      <c r="I1992" s="256"/>
      <c r="J1992" s="252"/>
      <c r="K1992" s="252"/>
      <c r="L1992" s="257"/>
      <c r="M1992" s="258"/>
      <c r="N1992" s="259"/>
      <c r="O1992" s="259"/>
      <c r="P1992" s="259"/>
      <c r="Q1992" s="259"/>
      <c r="R1992" s="259"/>
      <c r="S1992" s="259"/>
      <c r="T1992" s="260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1" t="s">
        <v>221</v>
      </c>
      <c r="AU1992" s="261" t="s">
        <v>88</v>
      </c>
      <c r="AV1992" s="15" t="s">
        <v>96</v>
      </c>
      <c r="AW1992" s="15" t="s">
        <v>39</v>
      </c>
      <c r="AX1992" s="15" t="s">
        <v>86</v>
      </c>
      <c r="AY1992" s="261" t="s">
        <v>210</v>
      </c>
    </row>
    <row r="1993" s="2" customFormat="1" ht="24.15" customHeight="1">
      <c r="A1993" s="42"/>
      <c r="B1993" s="43"/>
      <c r="C1993" s="211" t="s">
        <v>2164</v>
      </c>
      <c r="D1993" s="211" t="s">
        <v>213</v>
      </c>
      <c r="E1993" s="212" t="s">
        <v>2165</v>
      </c>
      <c r="F1993" s="213" t="s">
        <v>2166</v>
      </c>
      <c r="G1993" s="214" t="s">
        <v>407</v>
      </c>
      <c r="H1993" s="215">
        <v>33.524000000000001</v>
      </c>
      <c r="I1993" s="216"/>
      <c r="J1993" s="217">
        <f>ROUND(I1993*H1993,2)</f>
        <v>0</v>
      </c>
      <c r="K1993" s="213" t="s">
        <v>952</v>
      </c>
      <c r="L1993" s="48"/>
      <c r="M1993" s="218" t="s">
        <v>32</v>
      </c>
      <c r="N1993" s="219" t="s">
        <v>49</v>
      </c>
      <c r="O1993" s="88"/>
      <c r="P1993" s="220">
        <f>O1993*H1993</f>
        <v>0</v>
      </c>
      <c r="Q1993" s="220">
        <v>0</v>
      </c>
      <c r="R1993" s="220">
        <f>Q1993*H1993</f>
        <v>0</v>
      </c>
      <c r="S1993" s="220">
        <v>0</v>
      </c>
      <c r="T1993" s="221">
        <f>S1993*H1993</f>
        <v>0</v>
      </c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R1993" s="222" t="s">
        <v>404</v>
      </c>
      <c r="AT1993" s="222" t="s">
        <v>213</v>
      </c>
      <c r="AU1993" s="222" t="s">
        <v>88</v>
      </c>
      <c r="AY1993" s="20" t="s">
        <v>210</v>
      </c>
      <c r="BE1993" s="223">
        <f>IF(N1993="základní",J1993,0)</f>
        <v>0</v>
      </c>
      <c r="BF1993" s="223">
        <f>IF(N1993="snížená",J1993,0)</f>
        <v>0</v>
      </c>
      <c r="BG1993" s="223">
        <f>IF(N1993="zákl. přenesená",J1993,0)</f>
        <v>0</v>
      </c>
      <c r="BH1993" s="223">
        <f>IF(N1993="sníž. přenesená",J1993,0)</f>
        <v>0</v>
      </c>
      <c r="BI1993" s="223">
        <f>IF(N1993="nulová",J1993,0)</f>
        <v>0</v>
      </c>
      <c r="BJ1993" s="20" t="s">
        <v>86</v>
      </c>
      <c r="BK1993" s="223">
        <f>ROUND(I1993*H1993,2)</f>
        <v>0</v>
      </c>
      <c r="BL1993" s="20" t="s">
        <v>404</v>
      </c>
      <c r="BM1993" s="222" t="s">
        <v>2167</v>
      </c>
    </row>
    <row r="1994" s="12" customFormat="1" ht="22.8" customHeight="1">
      <c r="A1994" s="12"/>
      <c r="B1994" s="195"/>
      <c r="C1994" s="196"/>
      <c r="D1994" s="197" t="s">
        <v>77</v>
      </c>
      <c r="E1994" s="209" t="s">
        <v>2168</v>
      </c>
      <c r="F1994" s="209" t="s">
        <v>2169</v>
      </c>
      <c r="G1994" s="196"/>
      <c r="H1994" s="196"/>
      <c r="I1994" s="199"/>
      <c r="J1994" s="210">
        <f>BK1994</f>
        <v>0</v>
      </c>
      <c r="K1994" s="196"/>
      <c r="L1994" s="201"/>
      <c r="M1994" s="202"/>
      <c r="N1994" s="203"/>
      <c r="O1994" s="203"/>
      <c r="P1994" s="204">
        <f>P1995+SUM(P1996:P2116)</f>
        <v>0</v>
      </c>
      <c r="Q1994" s="203"/>
      <c r="R1994" s="204">
        <f>R1995+SUM(R1996:R2116)</f>
        <v>7.3227517299999993</v>
      </c>
      <c r="S1994" s="203"/>
      <c r="T1994" s="205">
        <f>T1995+SUM(T1996:T2116)</f>
        <v>3.89636</v>
      </c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R1994" s="206" t="s">
        <v>88</v>
      </c>
      <c r="AT1994" s="207" t="s">
        <v>77</v>
      </c>
      <c r="AU1994" s="207" t="s">
        <v>86</v>
      </c>
      <c r="AY1994" s="206" t="s">
        <v>210</v>
      </c>
      <c r="BK1994" s="208">
        <f>BK1995+SUM(BK1996:BK2116)</f>
        <v>0</v>
      </c>
    </row>
    <row r="1995" s="2" customFormat="1" ht="33" customHeight="1">
      <c r="A1995" s="42"/>
      <c r="B1995" s="43"/>
      <c r="C1995" s="211" t="s">
        <v>2170</v>
      </c>
      <c r="D1995" s="211" t="s">
        <v>213</v>
      </c>
      <c r="E1995" s="212" t="s">
        <v>2171</v>
      </c>
      <c r="F1995" s="213" t="s">
        <v>2172</v>
      </c>
      <c r="G1995" s="214" t="s">
        <v>112</v>
      </c>
      <c r="H1995" s="215">
        <v>39.167999999999999</v>
      </c>
      <c r="I1995" s="216"/>
      <c r="J1995" s="217">
        <f>ROUND(I1995*H1995,2)</f>
        <v>0</v>
      </c>
      <c r="K1995" s="213" t="s">
        <v>217</v>
      </c>
      <c r="L1995" s="48"/>
      <c r="M1995" s="218" t="s">
        <v>32</v>
      </c>
      <c r="N1995" s="219" t="s">
        <v>49</v>
      </c>
      <c r="O1995" s="88"/>
      <c r="P1995" s="220">
        <f>O1995*H1995</f>
        <v>0</v>
      </c>
      <c r="Q1995" s="220">
        <v>0.026179999999999998</v>
      </c>
      <c r="R1995" s="220">
        <f>Q1995*H1995</f>
        <v>1.0254182399999998</v>
      </c>
      <c r="S1995" s="220">
        <v>0</v>
      </c>
      <c r="T1995" s="221">
        <f>S1995*H1995</f>
        <v>0</v>
      </c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R1995" s="222" t="s">
        <v>404</v>
      </c>
      <c r="AT1995" s="222" t="s">
        <v>213</v>
      </c>
      <c r="AU1995" s="222" t="s">
        <v>88</v>
      </c>
      <c r="AY1995" s="20" t="s">
        <v>210</v>
      </c>
      <c r="BE1995" s="223">
        <f>IF(N1995="základní",J1995,0)</f>
        <v>0</v>
      </c>
      <c r="BF1995" s="223">
        <f>IF(N1995="snížená",J1995,0)</f>
        <v>0</v>
      </c>
      <c r="BG1995" s="223">
        <f>IF(N1995="zákl. přenesená",J1995,0)</f>
        <v>0</v>
      </c>
      <c r="BH1995" s="223">
        <f>IF(N1995="sníž. přenesená",J1995,0)</f>
        <v>0</v>
      </c>
      <c r="BI1995" s="223">
        <f>IF(N1995="nulová",J1995,0)</f>
        <v>0</v>
      </c>
      <c r="BJ1995" s="20" t="s">
        <v>86</v>
      </c>
      <c r="BK1995" s="223">
        <f>ROUND(I1995*H1995,2)</f>
        <v>0</v>
      </c>
      <c r="BL1995" s="20" t="s">
        <v>404</v>
      </c>
      <c r="BM1995" s="222" t="s">
        <v>2173</v>
      </c>
    </row>
    <row r="1996" s="2" customFormat="1">
      <c r="A1996" s="42"/>
      <c r="B1996" s="43"/>
      <c r="C1996" s="44"/>
      <c r="D1996" s="224" t="s">
        <v>219</v>
      </c>
      <c r="E1996" s="44"/>
      <c r="F1996" s="225" t="s">
        <v>2174</v>
      </c>
      <c r="G1996" s="44"/>
      <c r="H1996" s="44"/>
      <c r="I1996" s="226"/>
      <c r="J1996" s="44"/>
      <c r="K1996" s="44"/>
      <c r="L1996" s="48"/>
      <c r="M1996" s="227"/>
      <c r="N1996" s="228"/>
      <c r="O1996" s="88"/>
      <c r="P1996" s="88"/>
      <c r="Q1996" s="88"/>
      <c r="R1996" s="88"/>
      <c r="S1996" s="88"/>
      <c r="T1996" s="89"/>
      <c r="U1996" s="42"/>
      <c r="V1996" s="42"/>
      <c r="W1996" s="42"/>
      <c r="X1996" s="42"/>
      <c r="Y1996" s="42"/>
      <c r="Z1996" s="42"/>
      <c r="AA1996" s="42"/>
      <c r="AB1996" s="42"/>
      <c r="AC1996" s="42"/>
      <c r="AD1996" s="42"/>
      <c r="AE1996" s="42"/>
      <c r="AT1996" s="20" t="s">
        <v>219</v>
      </c>
      <c r="AU1996" s="20" t="s">
        <v>88</v>
      </c>
    </row>
    <row r="1997" s="13" customFormat="1">
      <c r="A1997" s="13"/>
      <c r="B1997" s="229"/>
      <c r="C1997" s="230"/>
      <c r="D1997" s="231" t="s">
        <v>221</v>
      </c>
      <c r="E1997" s="232" t="s">
        <v>32</v>
      </c>
      <c r="F1997" s="233" t="s">
        <v>2175</v>
      </c>
      <c r="G1997" s="230"/>
      <c r="H1997" s="232" t="s">
        <v>32</v>
      </c>
      <c r="I1997" s="234"/>
      <c r="J1997" s="230"/>
      <c r="K1997" s="230"/>
      <c r="L1997" s="235"/>
      <c r="M1997" s="236"/>
      <c r="N1997" s="237"/>
      <c r="O1997" s="237"/>
      <c r="P1997" s="237"/>
      <c r="Q1997" s="237"/>
      <c r="R1997" s="237"/>
      <c r="S1997" s="237"/>
      <c r="T1997" s="238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9" t="s">
        <v>221</v>
      </c>
      <c r="AU1997" s="239" t="s">
        <v>88</v>
      </c>
      <c r="AV1997" s="13" t="s">
        <v>86</v>
      </c>
      <c r="AW1997" s="13" t="s">
        <v>39</v>
      </c>
      <c r="AX1997" s="13" t="s">
        <v>78</v>
      </c>
      <c r="AY1997" s="239" t="s">
        <v>210</v>
      </c>
    </row>
    <row r="1998" s="14" customFormat="1">
      <c r="A1998" s="14"/>
      <c r="B1998" s="240"/>
      <c r="C1998" s="241"/>
      <c r="D1998" s="231" t="s">
        <v>221</v>
      </c>
      <c r="E1998" s="242" t="s">
        <v>32</v>
      </c>
      <c r="F1998" s="243" t="s">
        <v>2176</v>
      </c>
      <c r="G1998" s="241"/>
      <c r="H1998" s="244">
        <v>7.4199999999999999</v>
      </c>
      <c r="I1998" s="245"/>
      <c r="J1998" s="241"/>
      <c r="K1998" s="241"/>
      <c r="L1998" s="246"/>
      <c r="M1998" s="247"/>
      <c r="N1998" s="248"/>
      <c r="O1998" s="248"/>
      <c r="P1998" s="248"/>
      <c r="Q1998" s="248"/>
      <c r="R1998" s="248"/>
      <c r="S1998" s="248"/>
      <c r="T1998" s="249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0" t="s">
        <v>221</v>
      </c>
      <c r="AU1998" s="250" t="s">
        <v>88</v>
      </c>
      <c r="AV1998" s="14" t="s">
        <v>88</v>
      </c>
      <c r="AW1998" s="14" t="s">
        <v>39</v>
      </c>
      <c r="AX1998" s="14" t="s">
        <v>78</v>
      </c>
      <c r="AY1998" s="250" t="s">
        <v>210</v>
      </c>
    </row>
    <row r="1999" s="13" customFormat="1">
      <c r="A1999" s="13"/>
      <c r="B1999" s="229"/>
      <c r="C1999" s="230"/>
      <c r="D1999" s="231" t="s">
        <v>221</v>
      </c>
      <c r="E1999" s="232" t="s">
        <v>32</v>
      </c>
      <c r="F1999" s="233" t="s">
        <v>2177</v>
      </c>
      <c r="G1999" s="230"/>
      <c r="H1999" s="232" t="s">
        <v>32</v>
      </c>
      <c r="I1999" s="234"/>
      <c r="J1999" s="230"/>
      <c r="K1999" s="230"/>
      <c r="L1999" s="235"/>
      <c r="M1999" s="236"/>
      <c r="N1999" s="237"/>
      <c r="O1999" s="237"/>
      <c r="P1999" s="237"/>
      <c r="Q1999" s="237"/>
      <c r="R1999" s="237"/>
      <c r="S1999" s="237"/>
      <c r="T1999" s="238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9" t="s">
        <v>221</v>
      </c>
      <c r="AU1999" s="239" t="s">
        <v>88</v>
      </c>
      <c r="AV1999" s="13" t="s">
        <v>86</v>
      </c>
      <c r="AW1999" s="13" t="s">
        <v>39</v>
      </c>
      <c r="AX1999" s="13" t="s">
        <v>78</v>
      </c>
      <c r="AY1999" s="239" t="s">
        <v>210</v>
      </c>
    </row>
    <row r="2000" s="14" customFormat="1">
      <c r="A2000" s="14"/>
      <c r="B2000" s="240"/>
      <c r="C2000" s="241"/>
      <c r="D2000" s="231" t="s">
        <v>221</v>
      </c>
      <c r="E2000" s="242" t="s">
        <v>32</v>
      </c>
      <c r="F2000" s="243" t="s">
        <v>2178</v>
      </c>
      <c r="G2000" s="241"/>
      <c r="H2000" s="244">
        <v>14.481999999999999</v>
      </c>
      <c r="I2000" s="245"/>
      <c r="J2000" s="241"/>
      <c r="K2000" s="241"/>
      <c r="L2000" s="246"/>
      <c r="M2000" s="247"/>
      <c r="N2000" s="248"/>
      <c r="O2000" s="248"/>
      <c r="P2000" s="248"/>
      <c r="Q2000" s="248"/>
      <c r="R2000" s="248"/>
      <c r="S2000" s="248"/>
      <c r="T2000" s="249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0" t="s">
        <v>221</v>
      </c>
      <c r="AU2000" s="250" t="s">
        <v>88</v>
      </c>
      <c r="AV2000" s="14" t="s">
        <v>88</v>
      </c>
      <c r="AW2000" s="14" t="s">
        <v>39</v>
      </c>
      <c r="AX2000" s="14" t="s">
        <v>78</v>
      </c>
      <c r="AY2000" s="250" t="s">
        <v>210</v>
      </c>
    </row>
    <row r="2001" s="13" customFormat="1">
      <c r="A2001" s="13"/>
      <c r="B2001" s="229"/>
      <c r="C2001" s="230"/>
      <c r="D2001" s="231" t="s">
        <v>221</v>
      </c>
      <c r="E2001" s="232" t="s">
        <v>32</v>
      </c>
      <c r="F2001" s="233" t="s">
        <v>2179</v>
      </c>
      <c r="G2001" s="230"/>
      <c r="H2001" s="232" t="s">
        <v>32</v>
      </c>
      <c r="I2001" s="234"/>
      <c r="J2001" s="230"/>
      <c r="K2001" s="230"/>
      <c r="L2001" s="235"/>
      <c r="M2001" s="236"/>
      <c r="N2001" s="237"/>
      <c r="O2001" s="237"/>
      <c r="P2001" s="237"/>
      <c r="Q2001" s="237"/>
      <c r="R2001" s="237"/>
      <c r="S2001" s="237"/>
      <c r="T2001" s="238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9" t="s">
        <v>221</v>
      </c>
      <c r="AU2001" s="239" t="s">
        <v>88</v>
      </c>
      <c r="AV2001" s="13" t="s">
        <v>86</v>
      </c>
      <c r="AW2001" s="13" t="s">
        <v>39</v>
      </c>
      <c r="AX2001" s="13" t="s">
        <v>78</v>
      </c>
      <c r="AY2001" s="239" t="s">
        <v>210</v>
      </c>
    </row>
    <row r="2002" s="14" customFormat="1">
      <c r="A2002" s="14"/>
      <c r="B2002" s="240"/>
      <c r="C2002" s="241"/>
      <c r="D2002" s="231" t="s">
        <v>221</v>
      </c>
      <c r="E2002" s="242" t="s">
        <v>32</v>
      </c>
      <c r="F2002" s="243" t="s">
        <v>2180</v>
      </c>
      <c r="G2002" s="241"/>
      <c r="H2002" s="244">
        <v>17.265999999999998</v>
      </c>
      <c r="I2002" s="245"/>
      <c r="J2002" s="241"/>
      <c r="K2002" s="241"/>
      <c r="L2002" s="246"/>
      <c r="M2002" s="247"/>
      <c r="N2002" s="248"/>
      <c r="O2002" s="248"/>
      <c r="P2002" s="248"/>
      <c r="Q2002" s="248"/>
      <c r="R2002" s="248"/>
      <c r="S2002" s="248"/>
      <c r="T2002" s="249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0" t="s">
        <v>221</v>
      </c>
      <c r="AU2002" s="250" t="s">
        <v>88</v>
      </c>
      <c r="AV2002" s="14" t="s">
        <v>88</v>
      </c>
      <c r="AW2002" s="14" t="s">
        <v>39</v>
      </c>
      <c r="AX2002" s="14" t="s">
        <v>78</v>
      </c>
      <c r="AY2002" s="250" t="s">
        <v>210</v>
      </c>
    </row>
    <row r="2003" s="15" customFormat="1">
      <c r="A2003" s="15"/>
      <c r="B2003" s="251"/>
      <c r="C2003" s="252"/>
      <c r="D2003" s="231" t="s">
        <v>221</v>
      </c>
      <c r="E2003" s="253" t="s">
        <v>32</v>
      </c>
      <c r="F2003" s="254" t="s">
        <v>224</v>
      </c>
      <c r="G2003" s="252"/>
      <c r="H2003" s="255">
        <v>39.167999999999999</v>
      </c>
      <c r="I2003" s="256"/>
      <c r="J2003" s="252"/>
      <c r="K2003" s="252"/>
      <c r="L2003" s="257"/>
      <c r="M2003" s="258"/>
      <c r="N2003" s="259"/>
      <c r="O2003" s="259"/>
      <c r="P2003" s="259"/>
      <c r="Q2003" s="259"/>
      <c r="R2003" s="259"/>
      <c r="S2003" s="259"/>
      <c r="T2003" s="260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61" t="s">
        <v>221</v>
      </c>
      <c r="AU2003" s="261" t="s">
        <v>88</v>
      </c>
      <c r="AV2003" s="15" t="s">
        <v>96</v>
      </c>
      <c r="AW2003" s="15" t="s">
        <v>39</v>
      </c>
      <c r="AX2003" s="15" t="s">
        <v>86</v>
      </c>
      <c r="AY2003" s="261" t="s">
        <v>210</v>
      </c>
    </row>
    <row r="2004" s="2" customFormat="1" ht="33" customHeight="1">
      <c r="A2004" s="42"/>
      <c r="B2004" s="43"/>
      <c r="C2004" s="211" t="s">
        <v>2181</v>
      </c>
      <c r="D2004" s="211" t="s">
        <v>213</v>
      </c>
      <c r="E2004" s="212" t="s">
        <v>2182</v>
      </c>
      <c r="F2004" s="213" t="s">
        <v>2183</v>
      </c>
      <c r="G2004" s="214" t="s">
        <v>112</v>
      </c>
      <c r="H2004" s="215">
        <v>12.029999999999999</v>
      </c>
      <c r="I2004" s="216"/>
      <c r="J2004" s="217">
        <f>ROUND(I2004*H2004,2)</f>
        <v>0</v>
      </c>
      <c r="K2004" s="213" t="s">
        <v>217</v>
      </c>
      <c r="L2004" s="48"/>
      <c r="M2004" s="218" t="s">
        <v>32</v>
      </c>
      <c r="N2004" s="219" t="s">
        <v>49</v>
      </c>
      <c r="O2004" s="88"/>
      <c r="P2004" s="220">
        <f>O2004*H2004</f>
        <v>0</v>
      </c>
      <c r="Q2004" s="220">
        <v>0.02681</v>
      </c>
      <c r="R2004" s="220">
        <f>Q2004*H2004</f>
        <v>0.32252429999999999</v>
      </c>
      <c r="S2004" s="220">
        <v>0</v>
      </c>
      <c r="T2004" s="221">
        <f>S2004*H2004</f>
        <v>0</v>
      </c>
      <c r="U2004" s="42"/>
      <c r="V2004" s="42"/>
      <c r="W2004" s="42"/>
      <c r="X2004" s="42"/>
      <c r="Y2004" s="42"/>
      <c r="Z2004" s="42"/>
      <c r="AA2004" s="42"/>
      <c r="AB2004" s="42"/>
      <c r="AC2004" s="42"/>
      <c r="AD2004" s="42"/>
      <c r="AE2004" s="42"/>
      <c r="AR2004" s="222" t="s">
        <v>404</v>
      </c>
      <c r="AT2004" s="222" t="s">
        <v>213</v>
      </c>
      <c r="AU2004" s="222" t="s">
        <v>88</v>
      </c>
      <c r="AY2004" s="20" t="s">
        <v>210</v>
      </c>
      <c r="BE2004" s="223">
        <f>IF(N2004="základní",J2004,0)</f>
        <v>0</v>
      </c>
      <c r="BF2004" s="223">
        <f>IF(N2004="snížená",J2004,0)</f>
        <v>0</v>
      </c>
      <c r="BG2004" s="223">
        <f>IF(N2004="zákl. přenesená",J2004,0)</f>
        <v>0</v>
      </c>
      <c r="BH2004" s="223">
        <f>IF(N2004="sníž. přenesená",J2004,0)</f>
        <v>0</v>
      </c>
      <c r="BI2004" s="223">
        <f>IF(N2004="nulová",J2004,0)</f>
        <v>0</v>
      </c>
      <c r="BJ2004" s="20" t="s">
        <v>86</v>
      </c>
      <c r="BK2004" s="223">
        <f>ROUND(I2004*H2004,2)</f>
        <v>0</v>
      </c>
      <c r="BL2004" s="20" t="s">
        <v>404</v>
      </c>
      <c r="BM2004" s="222" t="s">
        <v>2184</v>
      </c>
    </row>
    <row r="2005" s="2" customFormat="1">
      <c r="A2005" s="42"/>
      <c r="B2005" s="43"/>
      <c r="C2005" s="44"/>
      <c r="D2005" s="224" t="s">
        <v>219</v>
      </c>
      <c r="E2005" s="44"/>
      <c r="F2005" s="225" t="s">
        <v>2185</v>
      </c>
      <c r="G2005" s="44"/>
      <c r="H2005" s="44"/>
      <c r="I2005" s="226"/>
      <c r="J2005" s="44"/>
      <c r="K2005" s="44"/>
      <c r="L2005" s="48"/>
      <c r="M2005" s="227"/>
      <c r="N2005" s="228"/>
      <c r="O2005" s="88"/>
      <c r="P2005" s="88"/>
      <c r="Q2005" s="88"/>
      <c r="R2005" s="88"/>
      <c r="S2005" s="88"/>
      <c r="T2005" s="89"/>
      <c r="U2005" s="42"/>
      <c r="V2005" s="42"/>
      <c r="W2005" s="42"/>
      <c r="X2005" s="42"/>
      <c r="Y2005" s="42"/>
      <c r="Z2005" s="42"/>
      <c r="AA2005" s="42"/>
      <c r="AB2005" s="42"/>
      <c r="AC2005" s="42"/>
      <c r="AD2005" s="42"/>
      <c r="AE2005" s="42"/>
      <c r="AT2005" s="20" t="s">
        <v>219</v>
      </c>
      <c r="AU2005" s="20" t="s">
        <v>88</v>
      </c>
    </row>
    <row r="2006" s="13" customFormat="1">
      <c r="A2006" s="13"/>
      <c r="B2006" s="229"/>
      <c r="C2006" s="230"/>
      <c r="D2006" s="231" t="s">
        <v>221</v>
      </c>
      <c r="E2006" s="232" t="s">
        <v>32</v>
      </c>
      <c r="F2006" s="233" t="s">
        <v>2186</v>
      </c>
      <c r="G2006" s="230"/>
      <c r="H2006" s="232" t="s">
        <v>32</v>
      </c>
      <c r="I2006" s="234"/>
      <c r="J2006" s="230"/>
      <c r="K2006" s="230"/>
      <c r="L2006" s="235"/>
      <c r="M2006" s="236"/>
      <c r="N2006" s="237"/>
      <c r="O2006" s="237"/>
      <c r="P2006" s="237"/>
      <c r="Q2006" s="237"/>
      <c r="R2006" s="237"/>
      <c r="S2006" s="237"/>
      <c r="T2006" s="238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9" t="s">
        <v>221</v>
      </c>
      <c r="AU2006" s="239" t="s">
        <v>88</v>
      </c>
      <c r="AV2006" s="13" t="s">
        <v>86</v>
      </c>
      <c r="AW2006" s="13" t="s">
        <v>39</v>
      </c>
      <c r="AX2006" s="13" t="s">
        <v>78</v>
      </c>
      <c r="AY2006" s="239" t="s">
        <v>210</v>
      </c>
    </row>
    <row r="2007" s="14" customFormat="1">
      <c r="A2007" s="14"/>
      <c r="B2007" s="240"/>
      <c r="C2007" s="241"/>
      <c r="D2007" s="231" t="s">
        <v>221</v>
      </c>
      <c r="E2007" s="242" t="s">
        <v>32</v>
      </c>
      <c r="F2007" s="243" t="s">
        <v>2187</v>
      </c>
      <c r="G2007" s="241"/>
      <c r="H2007" s="244">
        <v>12.029999999999999</v>
      </c>
      <c r="I2007" s="245"/>
      <c r="J2007" s="241"/>
      <c r="K2007" s="241"/>
      <c r="L2007" s="246"/>
      <c r="M2007" s="247"/>
      <c r="N2007" s="248"/>
      <c r="O2007" s="248"/>
      <c r="P2007" s="248"/>
      <c r="Q2007" s="248"/>
      <c r="R2007" s="248"/>
      <c r="S2007" s="248"/>
      <c r="T2007" s="249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0" t="s">
        <v>221</v>
      </c>
      <c r="AU2007" s="250" t="s">
        <v>88</v>
      </c>
      <c r="AV2007" s="14" t="s">
        <v>88</v>
      </c>
      <c r="AW2007" s="14" t="s">
        <v>39</v>
      </c>
      <c r="AX2007" s="14" t="s">
        <v>78</v>
      </c>
      <c r="AY2007" s="250" t="s">
        <v>210</v>
      </c>
    </row>
    <row r="2008" s="15" customFormat="1">
      <c r="A2008" s="15"/>
      <c r="B2008" s="251"/>
      <c r="C2008" s="252"/>
      <c r="D2008" s="231" t="s">
        <v>221</v>
      </c>
      <c r="E2008" s="253" t="s">
        <v>32</v>
      </c>
      <c r="F2008" s="254" t="s">
        <v>224</v>
      </c>
      <c r="G2008" s="252"/>
      <c r="H2008" s="255">
        <v>12.029999999999999</v>
      </c>
      <c r="I2008" s="256"/>
      <c r="J2008" s="252"/>
      <c r="K2008" s="252"/>
      <c r="L2008" s="257"/>
      <c r="M2008" s="258"/>
      <c r="N2008" s="259"/>
      <c r="O2008" s="259"/>
      <c r="P2008" s="259"/>
      <c r="Q2008" s="259"/>
      <c r="R2008" s="259"/>
      <c r="S2008" s="259"/>
      <c r="T2008" s="260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1" t="s">
        <v>221</v>
      </c>
      <c r="AU2008" s="261" t="s">
        <v>88</v>
      </c>
      <c r="AV2008" s="15" t="s">
        <v>96</v>
      </c>
      <c r="AW2008" s="15" t="s">
        <v>39</v>
      </c>
      <c r="AX2008" s="15" t="s">
        <v>86</v>
      </c>
      <c r="AY2008" s="261" t="s">
        <v>210</v>
      </c>
    </row>
    <row r="2009" s="2" customFormat="1" ht="24.15" customHeight="1">
      <c r="A2009" s="42"/>
      <c r="B2009" s="43"/>
      <c r="C2009" s="211" t="s">
        <v>2188</v>
      </c>
      <c r="D2009" s="211" t="s">
        <v>213</v>
      </c>
      <c r="E2009" s="212" t="s">
        <v>2189</v>
      </c>
      <c r="F2009" s="213" t="s">
        <v>2190</v>
      </c>
      <c r="G2009" s="214" t="s">
        <v>112</v>
      </c>
      <c r="H2009" s="215">
        <v>51.198</v>
      </c>
      <c r="I2009" s="216"/>
      <c r="J2009" s="217">
        <f>ROUND(I2009*H2009,2)</f>
        <v>0</v>
      </c>
      <c r="K2009" s="213" t="s">
        <v>217</v>
      </c>
      <c r="L2009" s="48"/>
      <c r="M2009" s="218" t="s">
        <v>32</v>
      </c>
      <c r="N2009" s="219" t="s">
        <v>49</v>
      </c>
      <c r="O2009" s="88"/>
      <c r="P2009" s="220">
        <f>O2009*H2009</f>
        <v>0</v>
      </c>
      <c r="Q2009" s="220">
        <v>0.00020000000000000001</v>
      </c>
      <c r="R2009" s="220">
        <f>Q2009*H2009</f>
        <v>0.0102396</v>
      </c>
      <c r="S2009" s="220">
        <v>0</v>
      </c>
      <c r="T2009" s="221">
        <f>S2009*H2009</f>
        <v>0</v>
      </c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R2009" s="222" t="s">
        <v>404</v>
      </c>
      <c r="AT2009" s="222" t="s">
        <v>213</v>
      </c>
      <c r="AU2009" s="222" t="s">
        <v>88</v>
      </c>
      <c r="AY2009" s="20" t="s">
        <v>210</v>
      </c>
      <c r="BE2009" s="223">
        <f>IF(N2009="základní",J2009,0)</f>
        <v>0</v>
      </c>
      <c r="BF2009" s="223">
        <f>IF(N2009="snížená",J2009,0)</f>
        <v>0</v>
      </c>
      <c r="BG2009" s="223">
        <f>IF(N2009="zákl. přenesená",J2009,0)</f>
        <v>0</v>
      </c>
      <c r="BH2009" s="223">
        <f>IF(N2009="sníž. přenesená",J2009,0)</f>
        <v>0</v>
      </c>
      <c r="BI2009" s="223">
        <f>IF(N2009="nulová",J2009,0)</f>
        <v>0</v>
      </c>
      <c r="BJ2009" s="20" t="s">
        <v>86</v>
      </c>
      <c r="BK2009" s="223">
        <f>ROUND(I2009*H2009,2)</f>
        <v>0</v>
      </c>
      <c r="BL2009" s="20" t="s">
        <v>404</v>
      </c>
      <c r="BM2009" s="222" t="s">
        <v>2191</v>
      </c>
    </row>
    <row r="2010" s="2" customFormat="1">
      <c r="A2010" s="42"/>
      <c r="B2010" s="43"/>
      <c r="C2010" s="44"/>
      <c r="D2010" s="224" t="s">
        <v>219</v>
      </c>
      <c r="E2010" s="44"/>
      <c r="F2010" s="225" t="s">
        <v>2192</v>
      </c>
      <c r="G2010" s="44"/>
      <c r="H2010" s="44"/>
      <c r="I2010" s="226"/>
      <c r="J2010" s="44"/>
      <c r="K2010" s="44"/>
      <c r="L2010" s="48"/>
      <c r="M2010" s="227"/>
      <c r="N2010" s="228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219</v>
      </c>
      <c r="AU2010" s="20" t="s">
        <v>88</v>
      </c>
    </row>
    <row r="2011" s="14" customFormat="1">
      <c r="A2011" s="14"/>
      <c r="B2011" s="240"/>
      <c r="C2011" s="241"/>
      <c r="D2011" s="231" t="s">
        <v>221</v>
      </c>
      <c r="E2011" s="242" t="s">
        <v>32</v>
      </c>
      <c r="F2011" s="243" t="s">
        <v>2193</v>
      </c>
      <c r="G2011" s="241"/>
      <c r="H2011" s="244">
        <v>39.167999999999999</v>
      </c>
      <c r="I2011" s="245"/>
      <c r="J2011" s="241"/>
      <c r="K2011" s="241"/>
      <c r="L2011" s="246"/>
      <c r="M2011" s="247"/>
      <c r="N2011" s="248"/>
      <c r="O2011" s="248"/>
      <c r="P2011" s="248"/>
      <c r="Q2011" s="248"/>
      <c r="R2011" s="248"/>
      <c r="S2011" s="248"/>
      <c r="T2011" s="249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0" t="s">
        <v>221</v>
      </c>
      <c r="AU2011" s="250" t="s">
        <v>88</v>
      </c>
      <c r="AV2011" s="14" t="s">
        <v>88</v>
      </c>
      <c r="AW2011" s="14" t="s">
        <v>39</v>
      </c>
      <c r="AX2011" s="14" t="s">
        <v>78</v>
      </c>
      <c r="AY2011" s="250" t="s">
        <v>210</v>
      </c>
    </row>
    <row r="2012" s="14" customFormat="1">
      <c r="A2012" s="14"/>
      <c r="B2012" s="240"/>
      <c r="C2012" s="241"/>
      <c r="D2012" s="231" t="s">
        <v>221</v>
      </c>
      <c r="E2012" s="242" t="s">
        <v>32</v>
      </c>
      <c r="F2012" s="243" t="s">
        <v>2194</v>
      </c>
      <c r="G2012" s="241"/>
      <c r="H2012" s="244">
        <v>12.029999999999999</v>
      </c>
      <c r="I2012" s="245"/>
      <c r="J2012" s="241"/>
      <c r="K2012" s="241"/>
      <c r="L2012" s="246"/>
      <c r="M2012" s="247"/>
      <c r="N2012" s="248"/>
      <c r="O2012" s="248"/>
      <c r="P2012" s="248"/>
      <c r="Q2012" s="248"/>
      <c r="R2012" s="248"/>
      <c r="S2012" s="248"/>
      <c r="T2012" s="249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0" t="s">
        <v>221</v>
      </c>
      <c r="AU2012" s="250" t="s">
        <v>88</v>
      </c>
      <c r="AV2012" s="14" t="s">
        <v>88</v>
      </c>
      <c r="AW2012" s="14" t="s">
        <v>39</v>
      </c>
      <c r="AX2012" s="14" t="s">
        <v>78</v>
      </c>
      <c r="AY2012" s="250" t="s">
        <v>210</v>
      </c>
    </row>
    <row r="2013" s="15" customFormat="1">
      <c r="A2013" s="15"/>
      <c r="B2013" s="251"/>
      <c r="C2013" s="252"/>
      <c r="D2013" s="231" t="s">
        <v>221</v>
      </c>
      <c r="E2013" s="253" t="s">
        <v>32</v>
      </c>
      <c r="F2013" s="254" t="s">
        <v>224</v>
      </c>
      <c r="G2013" s="252"/>
      <c r="H2013" s="255">
        <v>51.198</v>
      </c>
      <c r="I2013" s="256"/>
      <c r="J2013" s="252"/>
      <c r="K2013" s="252"/>
      <c r="L2013" s="257"/>
      <c r="M2013" s="258"/>
      <c r="N2013" s="259"/>
      <c r="O2013" s="259"/>
      <c r="P2013" s="259"/>
      <c r="Q2013" s="259"/>
      <c r="R2013" s="259"/>
      <c r="S2013" s="259"/>
      <c r="T2013" s="260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1" t="s">
        <v>221</v>
      </c>
      <c r="AU2013" s="261" t="s">
        <v>88</v>
      </c>
      <c r="AV2013" s="15" t="s">
        <v>96</v>
      </c>
      <c r="AW2013" s="15" t="s">
        <v>39</v>
      </c>
      <c r="AX2013" s="15" t="s">
        <v>86</v>
      </c>
      <c r="AY2013" s="261" t="s">
        <v>210</v>
      </c>
    </row>
    <row r="2014" s="2" customFormat="1" ht="24.15" customHeight="1">
      <c r="A2014" s="42"/>
      <c r="B2014" s="43"/>
      <c r="C2014" s="211" t="s">
        <v>2195</v>
      </c>
      <c r="D2014" s="211" t="s">
        <v>213</v>
      </c>
      <c r="E2014" s="212" t="s">
        <v>2196</v>
      </c>
      <c r="F2014" s="213" t="s">
        <v>2197</v>
      </c>
      <c r="G2014" s="214" t="s">
        <v>104</v>
      </c>
      <c r="H2014" s="215">
        <v>4.9299999999999997</v>
      </c>
      <c r="I2014" s="216"/>
      <c r="J2014" s="217">
        <f>ROUND(I2014*H2014,2)</f>
        <v>0</v>
      </c>
      <c r="K2014" s="213" t="s">
        <v>217</v>
      </c>
      <c r="L2014" s="48"/>
      <c r="M2014" s="218" t="s">
        <v>32</v>
      </c>
      <c r="N2014" s="219" t="s">
        <v>49</v>
      </c>
      <c r="O2014" s="88"/>
      <c r="P2014" s="220">
        <f>O2014*H2014</f>
        <v>0</v>
      </c>
      <c r="Q2014" s="220">
        <v>0.00012</v>
      </c>
      <c r="R2014" s="220">
        <f>Q2014*H2014</f>
        <v>0.00059159999999999996</v>
      </c>
      <c r="S2014" s="220">
        <v>0</v>
      </c>
      <c r="T2014" s="221">
        <f>S2014*H2014</f>
        <v>0</v>
      </c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R2014" s="222" t="s">
        <v>404</v>
      </c>
      <c r="AT2014" s="222" t="s">
        <v>213</v>
      </c>
      <c r="AU2014" s="222" t="s">
        <v>88</v>
      </c>
      <c r="AY2014" s="20" t="s">
        <v>210</v>
      </c>
      <c r="BE2014" s="223">
        <f>IF(N2014="základní",J2014,0)</f>
        <v>0</v>
      </c>
      <c r="BF2014" s="223">
        <f>IF(N2014="snížená",J2014,0)</f>
        <v>0</v>
      </c>
      <c r="BG2014" s="223">
        <f>IF(N2014="zákl. přenesená",J2014,0)</f>
        <v>0</v>
      </c>
      <c r="BH2014" s="223">
        <f>IF(N2014="sníž. přenesená",J2014,0)</f>
        <v>0</v>
      </c>
      <c r="BI2014" s="223">
        <f>IF(N2014="nulová",J2014,0)</f>
        <v>0</v>
      </c>
      <c r="BJ2014" s="20" t="s">
        <v>86</v>
      </c>
      <c r="BK2014" s="223">
        <f>ROUND(I2014*H2014,2)</f>
        <v>0</v>
      </c>
      <c r="BL2014" s="20" t="s">
        <v>404</v>
      </c>
      <c r="BM2014" s="222" t="s">
        <v>2198</v>
      </c>
    </row>
    <row r="2015" s="2" customFormat="1">
      <c r="A2015" s="42"/>
      <c r="B2015" s="43"/>
      <c r="C2015" s="44"/>
      <c r="D2015" s="224" t="s">
        <v>219</v>
      </c>
      <c r="E2015" s="44"/>
      <c r="F2015" s="225" t="s">
        <v>2199</v>
      </c>
      <c r="G2015" s="44"/>
      <c r="H2015" s="44"/>
      <c r="I2015" s="226"/>
      <c r="J2015" s="44"/>
      <c r="K2015" s="44"/>
      <c r="L2015" s="48"/>
      <c r="M2015" s="227"/>
      <c r="N2015" s="228"/>
      <c r="O2015" s="88"/>
      <c r="P2015" s="88"/>
      <c r="Q2015" s="88"/>
      <c r="R2015" s="88"/>
      <c r="S2015" s="88"/>
      <c r="T2015" s="89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T2015" s="20" t="s">
        <v>219</v>
      </c>
      <c r="AU2015" s="20" t="s">
        <v>88</v>
      </c>
    </row>
    <row r="2016" s="13" customFormat="1">
      <c r="A2016" s="13"/>
      <c r="B2016" s="229"/>
      <c r="C2016" s="230"/>
      <c r="D2016" s="231" t="s">
        <v>221</v>
      </c>
      <c r="E2016" s="232" t="s">
        <v>32</v>
      </c>
      <c r="F2016" s="233" t="s">
        <v>2186</v>
      </c>
      <c r="G2016" s="230"/>
      <c r="H2016" s="232" t="s">
        <v>32</v>
      </c>
      <c r="I2016" s="234"/>
      <c r="J2016" s="230"/>
      <c r="K2016" s="230"/>
      <c r="L2016" s="235"/>
      <c r="M2016" s="236"/>
      <c r="N2016" s="237"/>
      <c r="O2016" s="237"/>
      <c r="P2016" s="237"/>
      <c r="Q2016" s="237"/>
      <c r="R2016" s="237"/>
      <c r="S2016" s="237"/>
      <c r="T2016" s="238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9" t="s">
        <v>221</v>
      </c>
      <c r="AU2016" s="239" t="s">
        <v>88</v>
      </c>
      <c r="AV2016" s="13" t="s">
        <v>86</v>
      </c>
      <c r="AW2016" s="13" t="s">
        <v>39</v>
      </c>
      <c r="AX2016" s="13" t="s">
        <v>78</v>
      </c>
      <c r="AY2016" s="239" t="s">
        <v>210</v>
      </c>
    </row>
    <row r="2017" s="14" customFormat="1">
      <c r="A2017" s="14"/>
      <c r="B2017" s="240"/>
      <c r="C2017" s="241"/>
      <c r="D2017" s="231" t="s">
        <v>221</v>
      </c>
      <c r="E2017" s="242" t="s">
        <v>32</v>
      </c>
      <c r="F2017" s="243" t="s">
        <v>2200</v>
      </c>
      <c r="G2017" s="241"/>
      <c r="H2017" s="244">
        <v>4.9299999999999997</v>
      </c>
      <c r="I2017" s="245"/>
      <c r="J2017" s="241"/>
      <c r="K2017" s="241"/>
      <c r="L2017" s="246"/>
      <c r="M2017" s="247"/>
      <c r="N2017" s="248"/>
      <c r="O2017" s="248"/>
      <c r="P2017" s="248"/>
      <c r="Q2017" s="248"/>
      <c r="R2017" s="248"/>
      <c r="S2017" s="248"/>
      <c r="T2017" s="249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0" t="s">
        <v>221</v>
      </c>
      <c r="AU2017" s="250" t="s">
        <v>88</v>
      </c>
      <c r="AV2017" s="14" t="s">
        <v>88</v>
      </c>
      <c r="AW2017" s="14" t="s">
        <v>39</v>
      </c>
      <c r="AX2017" s="14" t="s">
        <v>78</v>
      </c>
      <c r="AY2017" s="250" t="s">
        <v>210</v>
      </c>
    </row>
    <row r="2018" s="15" customFormat="1">
      <c r="A2018" s="15"/>
      <c r="B2018" s="251"/>
      <c r="C2018" s="252"/>
      <c r="D2018" s="231" t="s">
        <v>221</v>
      </c>
      <c r="E2018" s="253" t="s">
        <v>32</v>
      </c>
      <c r="F2018" s="254" t="s">
        <v>224</v>
      </c>
      <c r="G2018" s="252"/>
      <c r="H2018" s="255">
        <v>4.9299999999999997</v>
      </c>
      <c r="I2018" s="256"/>
      <c r="J2018" s="252"/>
      <c r="K2018" s="252"/>
      <c r="L2018" s="257"/>
      <c r="M2018" s="258"/>
      <c r="N2018" s="259"/>
      <c r="O2018" s="259"/>
      <c r="P2018" s="259"/>
      <c r="Q2018" s="259"/>
      <c r="R2018" s="259"/>
      <c r="S2018" s="259"/>
      <c r="T2018" s="260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61" t="s">
        <v>221</v>
      </c>
      <c r="AU2018" s="261" t="s">
        <v>88</v>
      </c>
      <c r="AV2018" s="15" t="s">
        <v>96</v>
      </c>
      <c r="AW2018" s="15" t="s">
        <v>39</v>
      </c>
      <c r="AX2018" s="15" t="s">
        <v>86</v>
      </c>
      <c r="AY2018" s="261" t="s">
        <v>210</v>
      </c>
    </row>
    <row r="2019" s="2" customFormat="1" ht="16.5" customHeight="1">
      <c r="A2019" s="42"/>
      <c r="B2019" s="43"/>
      <c r="C2019" s="211" t="s">
        <v>2201</v>
      </c>
      <c r="D2019" s="211" t="s">
        <v>213</v>
      </c>
      <c r="E2019" s="212" t="s">
        <v>2202</v>
      </c>
      <c r="F2019" s="213" t="s">
        <v>2203</v>
      </c>
      <c r="G2019" s="214" t="s">
        <v>112</v>
      </c>
      <c r="H2019" s="215">
        <v>51.198</v>
      </c>
      <c r="I2019" s="216"/>
      <c r="J2019" s="217">
        <f>ROUND(I2019*H2019,2)</f>
        <v>0</v>
      </c>
      <c r="K2019" s="213" t="s">
        <v>217</v>
      </c>
      <c r="L2019" s="48"/>
      <c r="M2019" s="218" t="s">
        <v>32</v>
      </c>
      <c r="N2019" s="219" t="s">
        <v>49</v>
      </c>
      <c r="O2019" s="88"/>
      <c r="P2019" s="220">
        <f>O2019*H2019</f>
        <v>0</v>
      </c>
      <c r="Q2019" s="220">
        <v>0.0014</v>
      </c>
      <c r="R2019" s="220">
        <f>Q2019*H2019</f>
        <v>0.071677199999999996</v>
      </c>
      <c r="S2019" s="220">
        <v>0</v>
      </c>
      <c r="T2019" s="221">
        <f>S2019*H2019</f>
        <v>0</v>
      </c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R2019" s="222" t="s">
        <v>404</v>
      </c>
      <c r="AT2019" s="222" t="s">
        <v>213</v>
      </c>
      <c r="AU2019" s="222" t="s">
        <v>88</v>
      </c>
      <c r="AY2019" s="20" t="s">
        <v>210</v>
      </c>
      <c r="BE2019" s="223">
        <f>IF(N2019="základní",J2019,0)</f>
        <v>0</v>
      </c>
      <c r="BF2019" s="223">
        <f>IF(N2019="snížená",J2019,0)</f>
        <v>0</v>
      </c>
      <c r="BG2019" s="223">
        <f>IF(N2019="zákl. přenesená",J2019,0)</f>
        <v>0</v>
      </c>
      <c r="BH2019" s="223">
        <f>IF(N2019="sníž. přenesená",J2019,0)</f>
        <v>0</v>
      </c>
      <c r="BI2019" s="223">
        <f>IF(N2019="nulová",J2019,0)</f>
        <v>0</v>
      </c>
      <c r="BJ2019" s="20" t="s">
        <v>86</v>
      </c>
      <c r="BK2019" s="223">
        <f>ROUND(I2019*H2019,2)</f>
        <v>0</v>
      </c>
      <c r="BL2019" s="20" t="s">
        <v>404</v>
      </c>
      <c r="BM2019" s="222" t="s">
        <v>2204</v>
      </c>
    </row>
    <row r="2020" s="2" customFormat="1">
      <c r="A2020" s="42"/>
      <c r="B2020" s="43"/>
      <c r="C2020" s="44"/>
      <c r="D2020" s="224" t="s">
        <v>219</v>
      </c>
      <c r="E2020" s="44"/>
      <c r="F2020" s="225" t="s">
        <v>2205</v>
      </c>
      <c r="G2020" s="44"/>
      <c r="H2020" s="44"/>
      <c r="I2020" s="226"/>
      <c r="J2020" s="44"/>
      <c r="K2020" s="44"/>
      <c r="L2020" s="48"/>
      <c r="M2020" s="227"/>
      <c r="N2020" s="228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219</v>
      </c>
      <c r="AU2020" s="20" t="s">
        <v>88</v>
      </c>
    </row>
    <row r="2021" s="2" customFormat="1" ht="37.8" customHeight="1">
      <c r="A2021" s="42"/>
      <c r="B2021" s="43"/>
      <c r="C2021" s="211" t="s">
        <v>2206</v>
      </c>
      <c r="D2021" s="211" t="s">
        <v>213</v>
      </c>
      <c r="E2021" s="212" t="s">
        <v>2207</v>
      </c>
      <c r="F2021" s="213" t="s">
        <v>2208</v>
      </c>
      <c r="G2021" s="214" t="s">
        <v>112</v>
      </c>
      <c r="H2021" s="215">
        <v>10.757999999999999</v>
      </c>
      <c r="I2021" s="216"/>
      <c r="J2021" s="217">
        <f>ROUND(I2021*H2021,2)</f>
        <v>0</v>
      </c>
      <c r="K2021" s="213" t="s">
        <v>217</v>
      </c>
      <c r="L2021" s="48"/>
      <c r="M2021" s="218" t="s">
        <v>32</v>
      </c>
      <c r="N2021" s="219" t="s">
        <v>49</v>
      </c>
      <c r="O2021" s="88"/>
      <c r="P2021" s="220">
        <f>O2021*H2021</f>
        <v>0</v>
      </c>
      <c r="Q2021" s="220">
        <v>0.023040000000000001</v>
      </c>
      <c r="R2021" s="220">
        <f>Q2021*H2021</f>
        <v>0.24786432</v>
      </c>
      <c r="S2021" s="220">
        <v>0</v>
      </c>
      <c r="T2021" s="221">
        <f>S2021*H2021</f>
        <v>0</v>
      </c>
      <c r="U2021" s="42"/>
      <c r="V2021" s="42"/>
      <c r="W2021" s="42"/>
      <c r="X2021" s="42"/>
      <c r="Y2021" s="42"/>
      <c r="Z2021" s="42"/>
      <c r="AA2021" s="42"/>
      <c r="AB2021" s="42"/>
      <c r="AC2021" s="42"/>
      <c r="AD2021" s="42"/>
      <c r="AE2021" s="42"/>
      <c r="AR2021" s="222" t="s">
        <v>404</v>
      </c>
      <c r="AT2021" s="222" t="s">
        <v>213</v>
      </c>
      <c r="AU2021" s="222" t="s">
        <v>88</v>
      </c>
      <c r="AY2021" s="20" t="s">
        <v>210</v>
      </c>
      <c r="BE2021" s="223">
        <f>IF(N2021="základní",J2021,0)</f>
        <v>0</v>
      </c>
      <c r="BF2021" s="223">
        <f>IF(N2021="snížená",J2021,0)</f>
        <v>0</v>
      </c>
      <c r="BG2021" s="223">
        <f>IF(N2021="zákl. přenesená",J2021,0)</f>
        <v>0</v>
      </c>
      <c r="BH2021" s="223">
        <f>IF(N2021="sníž. přenesená",J2021,0)</f>
        <v>0</v>
      </c>
      <c r="BI2021" s="223">
        <f>IF(N2021="nulová",J2021,0)</f>
        <v>0</v>
      </c>
      <c r="BJ2021" s="20" t="s">
        <v>86</v>
      </c>
      <c r="BK2021" s="223">
        <f>ROUND(I2021*H2021,2)</f>
        <v>0</v>
      </c>
      <c r="BL2021" s="20" t="s">
        <v>404</v>
      </c>
      <c r="BM2021" s="222" t="s">
        <v>2209</v>
      </c>
    </row>
    <row r="2022" s="2" customFormat="1">
      <c r="A2022" s="42"/>
      <c r="B2022" s="43"/>
      <c r="C2022" s="44"/>
      <c r="D2022" s="224" t="s">
        <v>219</v>
      </c>
      <c r="E2022" s="44"/>
      <c r="F2022" s="225" t="s">
        <v>2210</v>
      </c>
      <c r="G2022" s="44"/>
      <c r="H2022" s="44"/>
      <c r="I2022" s="226"/>
      <c r="J2022" s="44"/>
      <c r="K2022" s="44"/>
      <c r="L2022" s="48"/>
      <c r="M2022" s="227"/>
      <c r="N2022" s="228"/>
      <c r="O2022" s="88"/>
      <c r="P2022" s="88"/>
      <c r="Q2022" s="88"/>
      <c r="R2022" s="88"/>
      <c r="S2022" s="88"/>
      <c r="T2022" s="89"/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T2022" s="20" t="s">
        <v>219</v>
      </c>
      <c r="AU2022" s="20" t="s">
        <v>88</v>
      </c>
    </row>
    <row r="2023" s="13" customFormat="1">
      <c r="A2023" s="13"/>
      <c r="B2023" s="229"/>
      <c r="C2023" s="230"/>
      <c r="D2023" s="231" t="s">
        <v>221</v>
      </c>
      <c r="E2023" s="232" t="s">
        <v>32</v>
      </c>
      <c r="F2023" s="233" t="s">
        <v>2211</v>
      </c>
      <c r="G2023" s="230"/>
      <c r="H2023" s="232" t="s">
        <v>32</v>
      </c>
      <c r="I2023" s="234"/>
      <c r="J2023" s="230"/>
      <c r="K2023" s="230"/>
      <c r="L2023" s="235"/>
      <c r="M2023" s="236"/>
      <c r="N2023" s="237"/>
      <c r="O2023" s="237"/>
      <c r="P2023" s="237"/>
      <c r="Q2023" s="237"/>
      <c r="R2023" s="237"/>
      <c r="S2023" s="237"/>
      <c r="T2023" s="238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9" t="s">
        <v>221</v>
      </c>
      <c r="AU2023" s="239" t="s">
        <v>88</v>
      </c>
      <c r="AV2023" s="13" t="s">
        <v>86</v>
      </c>
      <c r="AW2023" s="13" t="s">
        <v>39</v>
      </c>
      <c r="AX2023" s="13" t="s">
        <v>78</v>
      </c>
      <c r="AY2023" s="239" t="s">
        <v>210</v>
      </c>
    </row>
    <row r="2024" s="14" customFormat="1">
      <c r="A2024" s="14"/>
      <c r="B2024" s="240"/>
      <c r="C2024" s="241"/>
      <c r="D2024" s="231" t="s">
        <v>221</v>
      </c>
      <c r="E2024" s="242" t="s">
        <v>32</v>
      </c>
      <c r="F2024" s="243" t="s">
        <v>2212</v>
      </c>
      <c r="G2024" s="241"/>
      <c r="H2024" s="244">
        <v>2.5600000000000001</v>
      </c>
      <c r="I2024" s="245"/>
      <c r="J2024" s="241"/>
      <c r="K2024" s="241"/>
      <c r="L2024" s="246"/>
      <c r="M2024" s="247"/>
      <c r="N2024" s="248"/>
      <c r="O2024" s="248"/>
      <c r="P2024" s="248"/>
      <c r="Q2024" s="248"/>
      <c r="R2024" s="248"/>
      <c r="S2024" s="248"/>
      <c r="T2024" s="249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0" t="s">
        <v>221</v>
      </c>
      <c r="AU2024" s="250" t="s">
        <v>88</v>
      </c>
      <c r="AV2024" s="14" t="s">
        <v>88</v>
      </c>
      <c r="AW2024" s="14" t="s">
        <v>39</v>
      </c>
      <c r="AX2024" s="14" t="s">
        <v>78</v>
      </c>
      <c r="AY2024" s="250" t="s">
        <v>210</v>
      </c>
    </row>
    <row r="2025" s="13" customFormat="1">
      <c r="A2025" s="13"/>
      <c r="B2025" s="229"/>
      <c r="C2025" s="230"/>
      <c r="D2025" s="231" t="s">
        <v>221</v>
      </c>
      <c r="E2025" s="232" t="s">
        <v>32</v>
      </c>
      <c r="F2025" s="233" t="s">
        <v>2213</v>
      </c>
      <c r="G2025" s="230"/>
      <c r="H2025" s="232" t="s">
        <v>32</v>
      </c>
      <c r="I2025" s="234"/>
      <c r="J2025" s="230"/>
      <c r="K2025" s="230"/>
      <c r="L2025" s="235"/>
      <c r="M2025" s="236"/>
      <c r="N2025" s="237"/>
      <c r="O2025" s="237"/>
      <c r="P2025" s="237"/>
      <c r="Q2025" s="237"/>
      <c r="R2025" s="237"/>
      <c r="S2025" s="237"/>
      <c r="T2025" s="238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9" t="s">
        <v>221</v>
      </c>
      <c r="AU2025" s="239" t="s">
        <v>88</v>
      </c>
      <c r="AV2025" s="13" t="s">
        <v>86</v>
      </c>
      <c r="AW2025" s="13" t="s">
        <v>39</v>
      </c>
      <c r="AX2025" s="13" t="s">
        <v>78</v>
      </c>
      <c r="AY2025" s="239" t="s">
        <v>210</v>
      </c>
    </row>
    <row r="2026" s="14" customFormat="1">
      <c r="A2026" s="14"/>
      <c r="B2026" s="240"/>
      <c r="C2026" s="241"/>
      <c r="D2026" s="231" t="s">
        <v>221</v>
      </c>
      <c r="E2026" s="242" t="s">
        <v>32</v>
      </c>
      <c r="F2026" s="243" t="s">
        <v>2214</v>
      </c>
      <c r="G2026" s="241"/>
      <c r="H2026" s="244">
        <v>2.9199999999999999</v>
      </c>
      <c r="I2026" s="245"/>
      <c r="J2026" s="241"/>
      <c r="K2026" s="241"/>
      <c r="L2026" s="246"/>
      <c r="M2026" s="247"/>
      <c r="N2026" s="248"/>
      <c r="O2026" s="248"/>
      <c r="P2026" s="248"/>
      <c r="Q2026" s="248"/>
      <c r="R2026" s="248"/>
      <c r="S2026" s="248"/>
      <c r="T2026" s="249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0" t="s">
        <v>221</v>
      </c>
      <c r="AU2026" s="250" t="s">
        <v>88</v>
      </c>
      <c r="AV2026" s="14" t="s">
        <v>88</v>
      </c>
      <c r="AW2026" s="14" t="s">
        <v>39</v>
      </c>
      <c r="AX2026" s="14" t="s">
        <v>78</v>
      </c>
      <c r="AY2026" s="250" t="s">
        <v>210</v>
      </c>
    </row>
    <row r="2027" s="13" customFormat="1">
      <c r="A2027" s="13"/>
      <c r="B2027" s="229"/>
      <c r="C2027" s="230"/>
      <c r="D2027" s="231" t="s">
        <v>221</v>
      </c>
      <c r="E2027" s="232" t="s">
        <v>32</v>
      </c>
      <c r="F2027" s="233" t="s">
        <v>629</v>
      </c>
      <c r="G2027" s="230"/>
      <c r="H2027" s="232" t="s">
        <v>32</v>
      </c>
      <c r="I2027" s="234"/>
      <c r="J2027" s="230"/>
      <c r="K2027" s="230"/>
      <c r="L2027" s="235"/>
      <c r="M2027" s="236"/>
      <c r="N2027" s="237"/>
      <c r="O2027" s="237"/>
      <c r="P2027" s="237"/>
      <c r="Q2027" s="237"/>
      <c r="R2027" s="237"/>
      <c r="S2027" s="237"/>
      <c r="T2027" s="238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9" t="s">
        <v>221</v>
      </c>
      <c r="AU2027" s="239" t="s">
        <v>88</v>
      </c>
      <c r="AV2027" s="13" t="s">
        <v>86</v>
      </c>
      <c r="AW2027" s="13" t="s">
        <v>39</v>
      </c>
      <c r="AX2027" s="13" t="s">
        <v>78</v>
      </c>
      <c r="AY2027" s="239" t="s">
        <v>210</v>
      </c>
    </row>
    <row r="2028" s="14" customFormat="1">
      <c r="A2028" s="14"/>
      <c r="B2028" s="240"/>
      <c r="C2028" s="241"/>
      <c r="D2028" s="231" t="s">
        <v>221</v>
      </c>
      <c r="E2028" s="242" t="s">
        <v>32</v>
      </c>
      <c r="F2028" s="243" t="s">
        <v>2214</v>
      </c>
      <c r="G2028" s="241"/>
      <c r="H2028" s="244">
        <v>2.9199999999999999</v>
      </c>
      <c r="I2028" s="245"/>
      <c r="J2028" s="241"/>
      <c r="K2028" s="241"/>
      <c r="L2028" s="246"/>
      <c r="M2028" s="247"/>
      <c r="N2028" s="248"/>
      <c r="O2028" s="248"/>
      <c r="P2028" s="248"/>
      <c r="Q2028" s="248"/>
      <c r="R2028" s="248"/>
      <c r="S2028" s="248"/>
      <c r="T2028" s="249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0" t="s">
        <v>221</v>
      </c>
      <c r="AU2028" s="250" t="s">
        <v>88</v>
      </c>
      <c r="AV2028" s="14" t="s">
        <v>88</v>
      </c>
      <c r="AW2028" s="14" t="s">
        <v>39</v>
      </c>
      <c r="AX2028" s="14" t="s">
        <v>78</v>
      </c>
      <c r="AY2028" s="250" t="s">
        <v>210</v>
      </c>
    </row>
    <row r="2029" s="13" customFormat="1">
      <c r="A2029" s="13"/>
      <c r="B2029" s="229"/>
      <c r="C2029" s="230"/>
      <c r="D2029" s="231" t="s">
        <v>221</v>
      </c>
      <c r="E2029" s="232" t="s">
        <v>32</v>
      </c>
      <c r="F2029" s="233" t="s">
        <v>581</v>
      </c>
      <c r="G2029" s="230"/>
      <c r="H2029" s="232" t="s">
        <v>32</v>
      </c>
      <c r="I2029" s="234"/>
      <c r="J2029" s="230"/>
      <c r="K2029" s="230"/>
      <c r="L2029" s="235"/>
      <c r="M2029" s="236"/>
      <c r="N2029" s="237"/>
      <c r="O2029" s="237"/>
      <c r="P2029" s="237"/>
      <c r="Q2029" s="237"/>
      <c r="R2029" s="237"/>
      <c r="S2029" s="237"/>
      <c r="T2029" s="238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9" t="s">
        <v>221</v>
      </c>
      <c r="AU2029" s="239" t="s">
        <v>88</v>
      </c>
      <c r="AV2029" s="13" t="s">
        <v>86</v>
      </c>
      <c r="AW2029" s="13" t="s">
        <v>39</v>
      </c>
      <c r="AX2029" s="13" t="s">
        <v>78</v>
      </c>
      <c r="AY2029" s="239" t="s">
        <v>210</v>
      </c>
    </row>
    <row r="2030" s="13" customFormat="1">
      <c r="A2030" s="13"/>
      <c r="B2030" s="229"/>
      <c r="C2030" s="230"/>
      <c r="D2030" s="231" t="s">
        <v>221</v>
      </c>
      <c r="E2030" s="232" t="s">
        <v>32</v>
      </c>
      <c r="F2030" s="233" t="s">
        <v>2215</v>
      </c>
      <c r="G2030" s="230"/>
      <c r="H2030" s="232" t="s">
        <v>32</v>
      </c>
      <c r="I2030" s="234"/>
      <c r="J2030" s="230"/>
      <c r="K2030" s="230"/>
      <c r="L2030" s="235"/>
      <c r="M2030" s="236"/>
      <c r="N2030" s="237"/>
      <c r="O2030" s="237"/>
      <c r="P2030" s="237"/>
      <c r="Q2030" s="237"/>
      <c r="R2030" s="237"/>
      <c r="S2030" s="237"/>
      <c r="T2030" s="238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9" t="s">
        <v>221</v>
      </c>
      <c r="AU2030" s="239" t="s">
        <v>88</v>
      </c>
      <c r="AV2030" s="13" t="s">
        <v>86</v>
      </c>
      <c r="AW2030" s="13" t="s">
        <v>39</v>
      </c>
      <c r="AX2030" s="13" t="s">
        <v>78</v>
      </c>
      <c r="AY2030" s="239" t="s">
        <v>210</v>
      </c>
    </row>
    <row r="2031" s="13" customFormat="1">
      <c r="A2031" s="13"/>
      <c r="B2031" s="229"/>
      <c r="C2031" s="230"/>
      <c r="D2031" s="231" t="s">
        <v>221</v>
      </c>
      <c r="E2031" s="232" t="s">
        <v>32</v>
      </c>
      <c r="F2031" s="233" t="s">
        <v>2216</v>
      </c>
      <c r="G2031" s="230"/>
      <c r="H2031" s="232" t="s">
        <v>32</v>
      </c>
      <c r="I2031" s="234"/>
      <c r="J2031" s="230"/>
      <c r="K2031" s="230"/>
      <c r="L2031" s="235"/>
      <c r="M2031" s="236"/>
      <c r="N2031" s="237"/>
      <c r="O2031" s="237"/>
      <c r="P2031" s="237"/>
      <c r="Q2031" s="237"/>
      <c r="R2031" s="237"/>
      <c r="S2031" s="237"/>
      <c r="T2031" s="238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9" t="s">
        <v>221</v>
      </c>
      <c r="AU2031" s="239" t="s">
        <v>88</v>
      </c>
      <c r="AV2031" s="13" t="s">
        <v>86</v>
      </c>
      <c r="AW2031" s="13" t="s">
        <v>39</v>
      </c>
      <c r="AX2031" s="13" t="s">
        <v>78</v>
      </c>
      <c r="AY2031" s="239" t="s">
        <v>210</v>
      </c>
    </row>
    <row r="2032" s="14" customFormat="1">
      <c r="A2032" s="14"/>
      <c r="B2032" s="240"/>
      <c r="C2032" s="241"/>
      <c r="D2032" s="231" t="s">
        <v>221</v>
      </c>
      <c r="E2032" s="242" t="s">
        <v>32</v>
      </c>
      <c r="F2032" s="243" t="s">
        <v>2217</v>
      </c>
      <c r="G2032" s="241"/>
      <c r="H2032" s="244">
        <v>2.3580000000000001</v>
      </c>
      <c r="I2032" s="245"/>
      <c r="J2032" s="241"/>
      <c r="K2032" s="241"/>
      <c r="L2032" s="246"/>
      <c r="M2032" s="247"/>
      <c r="N2032" s="248"/>
      <c r="O2032" s="248"/>
      <c r="P2032" s="248"/>
      <c r="Q2032" s="248"/>
      <c r="R2032" s="248"/>
      <c r="S2032" s="248"/>
      <c r="T2032" s="249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0" t="s">
        <v>221</v>
      </c>
      <c r="AU2032" s="250" t="s">
        <v>88</v>
      </c>
      <c r="AV2032" s="14" t="s">
        <v>88</v>
      </c>
      <c r="AW2032" s="14" t="s">
        <v>39</v>
      </c>
      <c r="AX2032" s="14" t="s">
        <v>78</v>
      </c>
      <c r="AY2032" s="250" t="s">
        <v>210</v>
      </c>
    </row>
    <row r="2033" s="16" customFormat="1">
      <c r="A2033" s="16"/>
      <c r="B2033" s="262"/>
      <c r="C2033" s="263"/>
      <c r="D2033" s="231" t="s">
        <v>221</v>
      </c>
      <c r="E2033" s="264" t="s">
        <v>32</v>
      </c>
      <c r="F2033" s="265" t="s">
        <v>247</v>
      </c>
      <c r="G2033" s="263"/>
      <c r="H2033" s="266">
        <v>10.758000000000001</v>
      </c>
      <c r="I2033" s="267"/>
      <c r="J2033" s="263"/>
      <c r="K2033" s="263"/>
      <c r="L2033" s="268"/>
      <c r="M2033" s="269"/>
      <c r="N2033" s="270"/>
      <c r="O2033" s="270"/>
      <c r="P2033" s="270"/>
      <c r="Q2033" s="270"/>
      <c r="R2033" s="270"/>
      <c r="S2033" s="270"/>
      <c r="T2033" s="271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T2033" s="272" t="s">
        <v>221</v>
      </c>
      <c r="AU2033" s="272" t="s">
        <v>88</v>
      </c>
      <c r="AV2033" s="16" t="s">
        <v>93</v>
      </c>
      <c r="AW2033" s="16" t="s">
        <v>39</v>
      </c>
      <c r="AX2033" s="16" t="s">
        <v>78</v>
      </c>
      <c r="AY2033" s="272" t="s">
        <v>210</v>
      </c>
    </row>
    <row r="2034" s="15" customFormat="1">
      <c r="A2034" s="15"/>
      <c r="B2034" s="251"/>
      <c r="C2034" s="252"/>
      <c r="D2034" s="231" t="s">
        <v>221</v>
      </c>
      <c r="E2034" s="253" t="s">
        <v>32</v>
      </c>
      <c r="F2034" s="254" t="s">
        <v>224</v>
      </c>
      <c r="G2034" s="252"/>
      <c r="H2034" s="255">
        <v>10.758000000000001</v>
      </c>
      <c r="I2034" s="256"/>
      <c r="J2034" s="252"/>
      <c r="K2034" s="252"/>
      <c r="L2034" s="257"/>
      <c r="M2034" s="258"/>
      <c r="N2034" s="259"/>
      <c r="O2034" s="259"/>
      <c r="P2034" s="259"/>
      <c r="Q2034" s="259"/>
      <c r="R2034" s="259"/>
      <c r="S2034" s="259"/>
      <c r="T2034" s="260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61" t="s">
        <v>221</v>
      </c>
      <c r="AU2034" s="261" t="s">
        <v>88</v>
      </c>
      <c r="AV2034" s="15" t="s">
        <v>96</v>
      </c>
      <c r="AW2034" s="15" t="s">
        <v>39</v>
      </c>
      <c r="AX2034" s="15" t="s">
        <v>86</v>
      </c>
      <c r="AY2034" s="261" t="s">
        <v>210</v>
      </c>
    </row>
    <row r="2035" s="2" customFormat="1" ht="24.15" customHeight="1">
      <c r="A2035" s="42"/>
      <c r="B2035" s="43"/>
      <c r="C2035" s="211" t="s">
        <v>2218</v>
      </c>
      <c r="D2035" s="211" t="s">
        <v>213</v>
      </c>
      <c r="E2035" s="212" t="s">
        <v>2219</v>
      </c>
      <c r="F2035" s="213" t="s">
        <v>2220</v>
      </c>
      <c r="G2035" s="214" t="s">
        <v>112</v>
      </c>
      <c r="H2035" s="215">
        <v>10.757999999999999</v>
      </c>
      <c r="I2035" s="216"/>
      <c r="J2035" s="217">
        <f>ROUND(I2035*H2035,2)</f>
        <v>0</v>
      </c>
      <c r="K2035" s="213" t="s">
        <v>217</v>
      </c>
      <c r="L2035" s="48"/>
      <c r="M2035" s="218" t="s">
        <v>32</v>
      </c>
      <c r="N2035" s="219" t="s">
        <v>49</v>
      </c>
      <c r="O2035" s="88"/>
      <c r="P2035" s="220">
        <f>O2035*H2035</f>
        <v>0</v>
      </c>
      <c r="Q2035" s="220">
        <v>0.00010000000000000001</v>
      </c>
      <c r="R2035" s="220">
        <f>Q2035*H2035</f>
        <v>0.0010758</v>
      </c>
      <c r="S2035" s="220">
        <v>0</v>
      </c>
      <c r="T2035" s="221">
        <f>S2035*H2035</f>
        <v>0</v>
      </c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R2035" s="222" t="s">
        <v>404</v>
      </c>
      <c r="AT2035" s="222" t="s">
        <v>213</v>
      </c>
      <c r="AU2035" s="222" t="s">
        <v>88</v>
      </c>
      <c r="AY2035" s="20" t="s">
        <v>210</v>
      </c>
      <c r="BE2035" s="223">
        <f>IF(N2035="základní",J2035,0)</f>
        <v>0</v>
      </c>
      <c r="BF2035" s="223">
        <f>IF(N2035="snížená",J2035,0)</f>
        <v>0</v>
      </c>
      <c r="BG2035" s="223">
        <f>IF(N2035="zákl. přenesená",J2035,0)</f>
        <v>0</v>
      </c>
      <c r="BH2035" s="223">
        <f>IF(N2035="sníž. přenesená",J2035,0)</f>
        <v>0</v>
      </c>
      <c r="BI2035" s="223">
        <f>IF(N2035="nulová",J2035,0)</f>
        <v>0</v>
      </c>
      <c r="BJ2035" s="20" t="s">
        <v>86</v>
      </c>
      <c r="BK2035" s="223">
        <f>ROUND(I2035*H2035,2)</f>
        <v>0</v>
      </c>
      <c r="BL2035" s="20" t="s">
        <v>404</v>
      </c>
      <c r="BM2035" s="222" t="s">
        <v>2221</v>
      </c>
    </row>
    <row r="2036" s="2" customFormat="1">
      <c r="A2036" s="42"/>
      <c r="B2036" s="43"/>
      <c r="C2036" s="44"/>
      <c r="D2036" s="224" t="s">
        <v>219</v>
      </c>
      <c r="E2036" s="44"/>
      <c r="F2036" s="225" t="s">
        <v>2222</v>
      </c>
      <c r="G2036" s="44"/>
      <c r="H2036" s="44"/>
      <c r="I2036" s="226"/>
      <c r="J2036" s="44"/>
      <c r="K2036" s="44"/>
      <c r="L2036" s="48"/>
      <c r="M2036" s="227"/>
      <c r="N2036" s="228"/>
      <c r="O2036" s="88"/>
      <c r="P2036" s="88"/>
      <c r="Q2036" s="88"/>
      <c r="R2036" s="88"/>
      <c r="S2036" s="88"/>
      <c r="T2036" s="89"/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T2036" s="20" t="s">
        <v>219</v>
      </c>
      <c r="AU2036" s="20" t="s">
        <v>88</v>
      </c>
    </row>
    <row r="2037" s="2" customFormat="1" ht="24.15" customHeight="1">
      <c r="A2037" s="42"/>
      <c r="B2037" s="43"/>
      <c r="C2037" s="211" t="s">
        <v>2223</v>
      </c>
      <c r="D2037" s="211" t="s">
        <v>213</v>
      </c>
      <c r="E2037" s="212" t="s">
        <v>2224</v>
      </c>
      <c r="F2037" s="213" t="s">
        <v>2225</v>
      </c>
      <c r="G2037" s="214" t="s">
        <v>112</v>
      </c>
      <c r="H2037" s="215">
        <v>10.757999999999999</v>
      </c>
      <c r="I2037" s="216"/>
      <c r="J2037" s="217">
        <f>ROUND(I2037*H2037,2)</f>
        <v>0</v>
      </c>
      <c r="K2037" s="213" t="s">
        <v>217</v>
      </c>
      <c r="L2037" s="48"/>
      <c r="M2037" s="218" t="s">
        <v>32</v>
      </c>
      <c r="N2037" s="219" t="s">
        <v>49</v>
      </c>
      <c r="O2037" s="88"/>
      <c r="P2037" s="220">
        <f>O2037*H2037</f>
        <v>0</v>
      </c>
      <c r="Q2037" s="220">
        <v>0.00069999999999999999</v>
      </c>
      <c r="R2037" s="220">
        <f>Q2037*H2037</f>
        <v>0.0075305999999999993</v>
      </c>
      <c r="S2037" s="220">
        <v>0</v>
      </c>
      <c r="T2037" s="221">
        <f>S2037*H2037</f>
        <v>0</v>
      </c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R2037" s="222" t="s">
        <v>404</v>
      </c>
      <c r="AT2037" s="222" t="s">
        <v>213</v>
      </c>
      <c r="AU2037" s="222" t="s">
        <v>88</v>
      </c>
      <c r="AY2037" s="20" t="s">
        <v>210</v>
      </c>
      <c r="BE2037" s="223">
        <f>IF(N2037="základní",J2037,0)</f>
        <v>0</v>
      </c>
      <c r="BF2037" s="223">
        <f>IF(N2037="snížená",J2037,0)</f>
        <v>0</v>
      </c>
      <c r="BG2037" s="223">
        <f>IF(N2037="zákl. přenesená",J2037,0)</f>
        <v>0</v>
      </c>
      <c r="BH2037" s="223">
        <f>IF(N2037="sníž. přenesená",J2037,0)</f>
        <v>0</v>
      </c>
      <c r="BI2037" s="223">
        <f>IF(N2037="nulová",J2037,0)</f>
        <v>0</v>
      </c>
      <c r="BJ2037" s="20" t="s">
        <v>86</v>
      </c>
      <c r="BK2037" s="223">
        <f>ROUND(I2037*H2037,2)</f>
        <v>0</v>
      </c>
      <c r="BL2037" s="20" t="s">
        <v>404</v>
      </c>
      <c r="BM2037" s="222" t="s">
        <v>2226</v>
      </c>
    </row>
    <row r="2038" s="2" customFormat="1">
      <c r="A2038" s="42"/>
      <c r="B2038" s="43"/>
      <c r="C2038" s="44"/>
      <c r="D2038" s="224" t="s">
        <v>219</v>
      </c>
      <c r="E2038" s="44"/>
      <c r="F2038" s="225" t="s">
        <v>2227</v>
      </c>
      <c r="G2038" s="44"/>
      <c r="H2038" s="44"/>
      <c r="I2038" s="226"/>
      <c r="J2038" s="44"/>
      <c r="K2038" s="44"/>
      <c r="L2038" s="48"/>
      <c r="M2038" s="227"/>
      <c r="N2038" s="228"/>
      <c r="O2038" s="88"/>
      <c r="P2038" s="88"/>
      <c r="Q2038" s="88"/>
      <c r="R2038" s="88"/>
      <c r="S2038" s="88"/>
      <c r="T2038" s="89"/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T2038" s="20" t="s">
        <v>219</v>
      </c>
      <c r="AU2038" s="20" t="s">
        <v>88</v>
      </c>
    </row>
    <row r="2039" s="2" customFormat="1" ht="24.15" customHeight="1">
      <c r="A2039" s="42"/>
      <c r="B2039" s="43"/>
      <c r="C2039" s="211" t="s">
        <v>2228</v>
      </c>
      <c r="D2039" s="211" t="s">
        <v>213</v>
      </c>
      <c r="E2039" s="212" t="s">
        <v>2229</v>
      </c>
      <c r="F2039" s="213" t="s">
        <v>2230</v>
      </c>
      <c r="G2039" s="214" t="s">
        <v>112</v>
      </c>
      <c r="H2039" s="215">
        <v>35.259999999999998</v>
      </c>
      <c r="I2039" s="216"/>
      <c r="J2039" s="217">
        <f>ROUND(I2039*H2039,2)</f>
        <v>0</v>
      </c>
      <c r="K2039" s="213" t="s">
        <v>217</v>
      </c>
      <c r="L2039" s="48"/>
      <c r="M2039" s="218" t="s">
        <v>32</v>
      </c>
      <c r="N2039" s="219" t="s">
        <v>49</v>
      </c>
      <c r="O2039" s="88"/>
      <c r="P2039" s="220">
        <f>O2039*H2039</f>
        <v>0</v>
      </c>
      <c r="Q2039" s="220">
        <v>0.01379</v>
      </c>
      <c r="R2039" s="220">
        <f>Q2039*H2039</f>
        <v>0.48623539999999998</v>
      </c>
      <c r="S2039" s="220">
        <v>0</v>
      </c>
      <c r="T2039" s="221">
        <f>S2039*H2039</f>
        <v>0</v>
      </c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R2039" s="222" t="s">
        <v>404</v>
      </c>
      <c r="AT2039" s="222" t="s">
        <v>213</v>
      </c>
      <c r="AU2039" s="222" t="s">
        <v>88</v>
      </c>
      <c r="AY2039" s="20" t="s">
        <v>210</v>
      </c>
      <c r="BE2039" s="223">
        <f>IF(N2039="základní",J2039,0)</f>
        <v>0</v>
      </c>
      <c r="BF2039" s="223">
        <f>IF(N2039="snížená",J2039,0)</f>
        <v>0</v>
      </c>
      <c r="BG2039" s="223">
        <f>IF(N2039="zákl. přenesená",J2039,0)</f>
        <v>0</v>
      </c>
      <c r="BH2039" s="223">
        <f>IF(N2039="sníž. přenesená",J2039,0)</f>
        <v>0</v>
      </c>
      <c r="BI2039" s="223">
        <f>IF(N2039="nulová",J2039,0)</f>
        <v>0</v>
      </c>
      <c r="BJ2039" s="20" t="s">
        <v>86</v>
      </c>
      <c r="BK2039" s="223">
        <f>ROUND(I2039*H2039,2)</f>
        <v>0</v>
      </c>
      <c r="BL2039" s="20" t="s">
        <v>404</v>
      </c>
      <c r="BM2039" s="222" t="s">
        <v>2231</v>
      </c>
    </row>
    <row r="2040" s="2" customFormat="1">
      <c r="A2040" s="42"/>
      <c r="B2040" s="43"/>
      <c r="C2040" s="44"/>
      <c r="D2040" s="224" t="s">
        <v>219</v>
      </c>
      <c r="E2040" s="44"/>
      <c r="F2040" s="225" t="s">
        <v>2232</v>
      </c>
      <c r="G2040" s="44"/>
      <c r="H2040" s="44"/>
      <c r="I2040" s="226"/>
      <c r="J2040" s="44"/>
      <c r="K2040" s="44"/>
      <c r="L2040" s="48"/>
      <c r="M2040" s="227"/>
      <c r="N2040" s="228"/>
      <c r="O2040" s="88"/>
      <c r="P2040" s="88"/>
      <c r="Q2040" s="88"/>
      <c r="R2040" s="88"/>
      <c r="S2040" s="88"/>
      <c r="T2040" s="89"/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T2040" s="20" t="s">
        <v>219</v>
      </c>
      <c r="AU2040" s="20" t="s">
        <v>88</v>
      </c>
    </row>
    <row r="2041" s="13" customFormat="1">
      <c r="A2041" s="13"/>
      <c r="B2041" s="229"/>
      <c r="C2041" s="230"/>
      <c r="D2041" s="231" t="s">
        <v>221</v>
      </c>
      <c r="E2041" s="232" t="s">
        <v>32</v>
      </c>
      <c r="F2041" s="233" t="s">
        <v>2233</v>
      </c>
      <c r="G2041" s="230"/>
      <c r="H2041" s="232" t="s">
        <v>32</v>
      </c>
      <c r="I2041" s="234"/>
      <c r="J2041" s="230"/>
      <c r="K2041" s="230"/>
      <c r="L2041" s="235"/>
      <c r="M2041" s="236"/>
      <c r="N2041" s="237"/>
      <c r="O2041" s="237"/>
      <c r="P2041" s="237"/>
      <c r="Q2041" s="237"/>
      <c r="R2041" s="237"/>
      <c r="S2041" s="237"/>
      <c r="T2041" s="238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9" t="s">
        <v>221</v>
      </c>
      <c r="AU2041" s="239" t="s">
        <v>88</v>
      </c>
      <c r="AV2041" s="13" t="s">
        <v>86</v>
      </c>
      <c r="AW2041" s="13" t="s">
        <v>39</v>
      </c>
      <c r="AX2041" s="13" t="s">
        <v>78</v>
      </c>
      <c r="AY2041" s="239" t="s">
        <v>210</v>
      </c>
    </row>
    <row r="2042" s="14" customFormat="1">
      <c r="A2042" s="14"/>
      <c r="B2042" s="240"/>
      <c r="C2042" s="241"/>
      <c r="D2042" s="231" t="s">
        <v>221</v>
      </c>
      <c r="E2042" s="242" t="s">
        <v>32</v>
      </c>
      <c r="F2042" s="243" t="s">
        <v>1402</v>
      </c>
      <c r="G2042" s="241"/>
      <c r="H2042" s="244">
        <v>35.259999999999998</v>
      </c>
      <c r="I2042" s="245"/>
      <c r="J2042" s="241"/>
      <c r="K2042" s="241"/>
      <c r="L2042" s="246"/>
      <c r="M2042" s="247"/>
      <c r="N2042" s="248"/>
      <c r="O2042" s="248"/>
      <c r="P2042" s="248"/>
      <c r="Q2042" s="248"/>
      <c r="R2042" s="248"/>
      <c r="S2042" s="248"/>
      <c r="T2042" s="249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0" t="s">
        <v>221</v>
      </c>
      <c r="AU2042" s="250" t="s">
        <v>88</v>
      </c>
      <c r="AV2042" s="14" t="s">
        <v>88</v>
      </c>
      <c r="AW2042" s="14" t="s">
        <v>39</v>
      </c>
      <c r="AX2042" s="14" t="s">
        <v>78</v>
      </c>
      <c r="AY2042" s="250" t="s">
        <v>210</v>
      </c>
    </row>
    <row r="2043" s="15" customFormat="1">
      <c r="A2043" s="15"/>
      <c r="B2043" s="251"/>
      <c r="C2043" s="252"/>
      <c r="D2043" s="231" t="s">
        <v>221</v>
      </c>
      <c r="E2043" s="253" t="s">
        <v>32</v>
      </c>
      <c r="F2043" s="254" t="s">
        <v>224</v>
      </c>
      <c r="G2043" s="252"/>
      <c r="H2043" s="255">
        <v>35.259999999999998</v>
      </c>
      <c r="I2043" s="256"/>
      <c r="J2043" s="252"/>
      <c r="K2043" s="252"/>
      <c r="L2043" s="257"/>
      <c r="M2043" s="258"/>
      <c r="N2043" s="259"/>
      <c r="O2043" s="259"/>
      <c r="P2043" s="259"/>
      <c r="Q2043" s="259"/>
      <c r="R2043" s="259"/>
      <c r="S2043" s="259"/>
      <c r="T2043" s="260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1" t="s">
        <v>221</v>
      </c>
      <c r="AU2043" s="261" t="s">
        <v>88</v>
      </c>
      <c r="AV2043" s="15" t="s">
        <v>96</v>
      </c>
      <c r="AW2043" s="15" t="s">
        <v>39</v>
      </c>
      <c r="AX2043" s="15" t="s">
        <v>86</v>
      </c>
      <c r="AY2043" s="261" t="s">
        <v>210</v>
      </c>
    </row>
    <row r="2044" s="2" customFormat="1" ht="37.8" customHeight="1">
      <c r="A2044" s="42"/>
      <c r="B2044" s="43"/>
      <c r="C2044" s="211" t="s">
        <v>2234</v>
      </c>
      <c r="D2044" s="211" t="s">
        <v>213</v>
      </c>
      <c r="E2044" s="212" t="s">
        <v>2235</v>
      </c>
      <c r="F2044" s="213" t="s">
        <v>2236</v>
      </c>
      <c r="G2044" s="214" t="s">
        <v>112</v>
      </c>
      <c r="H2044" s="215">
        <v>14.720000000000001</v>
      </c>
      <c r="I2044" s="216"/>
      <c r="J2044" s="217">
        <f>ROUND(I2044*H2044,2)</f>
        <v>0</v>
      </c>
      <c r="K2044" s="213" t="s">
        <v>217</v>
      </c>
      <c r="L2044" s="48"/>
      <c r="M2044" s="218" t="s">
        <v>32</v>
      </c>
      <c r="N2044" s="219" t="s">
        <v>49</v>
      </c>
      <c r="O2044" s="88"/>
      <c r="P2044" s="220">
        <f>O2044*H2044</f>
        <v>0</v>
      </c>
      <c r="Q2044" s="220">
        <v>0.01537</v>
      </c>
      <c r="R2044" s="220">
        <f>Q2044*H2044</f>
        <v>0.22624640000000001</v>
      </c>
      <c r="S2044" s="220">
        <v>0</v>
      </c>
      <c r="T2044" s="221">
        <f>S2044*H2044</f>
        <v>0</v>
      </c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R2044" s="222" t="s">
        <v>404</v>
      </c>
      <c r="AT2044" s="222" t="s">
        <v>213</v>
      </c>
      <c r="AU2044" s="222" t="s">
        <v>88</v>
      </c>
      <c r="AY2044" s="20" t="s">
        <v>210</v>
      </c>
      <c r="BE2044" s="223">
        <f>IF(N2044="základní",J2044,0)</f>
        <v>0</v>
      </c>
      <c r="BF2044" s="223">
        <f>IF(N2044="snížená",J2044,0)</f>
        <v>0</v>
      </c>
      <c r="BG2044" s="223">
        <f>IF(N2044="zákl. přenesená",J2044,0)</f>
        <v>0</v>
      </c>
      <c r="BH2044" s="223">
        <f>IF(N2044="sníž. přenesená",J2044,0)</f>
        <v>0</v>
      </c>
      <c r="BI2044" s="223">
        <f>IF(N2044="nulová",J2044,0)</f>
        <v>0</v>
      </c>
      <c r="BJ2044" s="20" t="s">
        <v>86</v>
      </c>
      <c r="BK2044" s="223">
        <f>ROUND(I2044*H2044,2)</f>
        <v>0</v>
      </c>
      <c r="BL2044" s="20" t="s">
        <v>404</v>
      </c>
      <c r="BM2044" s="222" t="s">
        <v>2237</v>
      </c>
    </row>
    <row r="2045" s="2" customFormat="1">
      <c r="A2045" s="42"/>
      <c r="B2045" s="43"/>
      <c r="C2045" s="44"/>
      <c r="D2045" s="224" t="s">
        <v>219</v>
      </c>
      <c r="E2045" s="44"/>
      <c r="F2045" s="225" t="s">
        <v>2238</v>
      </c>
      <c r="G2045" s="44"/>
      <c r="H2045" s="44"/>
      <c r="I2045" s="226"/>
      <c r="J2045" s="44"/>
      <c r="K2045" s="44"/>
      <c r="L2045" s="48"/>
      <c r="M2045" s="227"/>
      <c r="N2045" s="228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219</v>
      </c>
      <c r="AU2045" s="20" t="s">
        <v>88</v>
      </c>
    </row>
    <row r="2046" s="13" customFormat="1">
      <c r="A2046" s="13"/>
      <c r="B2046" s="229"/>
      <c r="C2046" s="230"/>
      <c r="D2046" s="231" t="s">
        <v>221</v>
      </c>
      <c r="E2046" s="232" t="s">
        <v>32</v>
      </c>
      <c r="F2046" s="233" t="s">
        <v>2239</v>
      </c>
      <c r="G2046" s="230"/>
      <c r="H2046" s="232" t="s">
        <v>32</v>
      </c>
      <c r="I2046" s="234"/>
      <c r="J2046" s="230"/>
      <c r="K2046" s="230"/>
      <c r="L2046" s="235"/>
      <c r="M2046" s="236"/>
      <c r="N2046" s="237"/>
      <c r="O2046" s="237"/>
      <c r="P2046" s="237"/>
      <c r="Q2046" s="237"/>
      <c r="R2046" s="237"/>
      <c r="S2046" s="237"/>
      <c r="T2046" s="238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9" t="s">
        <v>221</v>
      </c>
      <c r="AU2046" s="239" t="s">
        <v>88</v>
      </c>
      <c r="AV2046" s="13" t="s">
        <v>86</v>
      </c>
      <c r="AW2046" s="13" t="s">
        <v>39</v>
      </c>
      <c r="AX2046" s="13" t="s">
        <v>78</v>
      </c>
      <c r="AY2046" s="239" t="s">
        <v>210</v>
      </c>
    </row>
    <row r="2047" s="14" customFormat="1">
      <c r="A2047" s="14"/>
      <c r="B2047" s="240"/>
      <c r="C2047" s="241"/>
      <c r="D2047" s="231" t="s">
        <v>221</v>
      </c>
      <c r="E2047" s="242" t="s">
        <v>32</v>
      </c>
      <c r="F2047" s="243" t="s">
        <v>2240</v>
      </c>
      <c r="G2047" s="241"/>
      <c r="H2047" s="244">
        <v>14.720000000000001</v>
      </c>
      <c r="I2047" s="245"/>
      <c r="J2047" s="241"/>
      <c r="K2047" s="241"/>
      <c r="L2047" s="246"/>
      <c r="M2047" s="247"/>
      <c r="N2047" s="248"/>
      <c r="O2047" s="248"/>
      <c r="P2047" s="248"/>
      <c r="Q2047" s="248"/>
      <c r="R2047" s="248"/>
      <c r="S2047" s="248"/>
      <c r="T2047" s="249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0" t="s">
        <v>221</v>
      </c>
      <c r="AU2047" s="250" t="s">
        <v>88</v>
      </c>
      <c r="AV2047" s="14" t="s">
        <v>88</v>
      </c>
      <c r="AW2047" s="14" t="s">
        <v>39</v>
      </c>
      <c r="AX2047" s="14" t="s">
        <v>78</v>
      </c>
      <c r="AY2047" s="250" t="s">
        <v>210</v>
      </c>
    </row>
    <row r="2048" s="15" customFormat="1">
      <c r="A2048" s="15"/>
      <c r="B2048" s="251"/>
      <c r="C2048" s="252"/>
      <c r="D2048" s="231" t="s">
        <v>221</v>
      </c>
      <c r="E2048" s="253" t="s">
        <v>32</v>
      </c>
      <c r="F2048" s="254" t="s">
        <v>224</v>
      </c>
      <c r="G2048" s="252"/>
      <c r="H2048" s="255">
        <v>14.720000000000001</v>
      </c>
      <c r="I2048" s="256"/>
      <c r="J2048" s="252"/>
      <c r="K2048" s="252"/>
      <c r="L2048" s="257"/>
      <c r="M2048" s="258"/>
      <c r="N2048" s="259"/>
      <c r="O2048" s="259"/>
      <c r="P2048" s="259"/>
      <c r="Q2048" s="259"/>
      <c r="R2048" s="259"/>
      <c r="S2048" s="259"/>
      <c r="T2048" s="260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61" t="s">
        <v>221</v>
      </c>
      <c r="AU2048" s="261" t="s">
        <v>88</v>
      </c>
      <c r="AV2048" s="15" t="s">
        <v>96</v>
      </c>
      <c r="AW2048" s="15" t="s">
        <v>39</v>
      </c>
      <c r="AX2048" s="15" t="s">
        <v>86</v>
      </c>
      <c r="AY2048" s="261" t="s">
        <v>210</v>
      </c>
    </row>
    <row r="2049" s="2" customFormat="1" ht="33" customHeight="1">
      <c r="A2049" s="42"/>
      <c r="B2049" s="43"/>
      <c r="C2049" s="211" t="s">
        <v>2241</v>
      </c>
      <c r="D2049" s="211" t="s">
        <v>213</v>
      </c>
      <c r="E2049" s="212" t="s">
        <v>2242</v>
      </c>
      <c r="F2049" s="213" t="s">
        <v>2243</v>
      </c>
      <c r="G2049" s="214" t="s">
        <v>112</v>
      </c>
      <c r="H2049" s="215">
        <v>92.120000000000005</v>
      </c>
      <c r="I2049" s="216"/>
      <c r="J2049" s="217">
        <f>ROUND(I2049*H2049,2)</f>
        <v>0</v>
      </c>
      <c r="K2049" s="213" t="s">
        <v>217</v>
      </c>
      <c r="L2049" s="48"/>
      <c r="M2049" s="218" t="s">
        <v>32</v>
      </c>
      <c r="N2049" s="219" t="s">
        <v>49</v>
      </c>
      <c r="O2049" s="88"/>
      <c r="P2049" s="220">
        <f>O2049*H2049</f>
        <v>0</v>
      </c>
      <c r="Q2049" s="220">
        <v>0.016879999999999999</v>
      </c>
      <c r="R2049" s="220">
        <f>Q2049*H2049</f>
        <v>1.5549856</v>
      </c>
      <c r="S2049" s="220">
        <v>0</v>
      </c>
      <c r="T2049" s="221">
        <f>S2049*H2049</f>
        <v>0</v>
      </c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R2049" s="222" t="s">
        <v>404</v>
      </c>
      <c r="AT2049" s="222" t="s">
        <v>213</v>
      </c>
      <c r="AU2049" s="222" t="s">
        <v>88</v>
      </c>
      <c r="AY2049" s="20" t="s">
        <v>210</v>
      </c>
      <c r="BE2049" s="223">
        <f>IF(N2049="základní",J2049,0)</f>
        <v>0</v>
      </c>
      <c r="BF2049" s="223">
        <f>IF(N2049="snížená",J2049,0)</f>
        <v>0</v>
      </c>
      <c r="BG2049" s="223">
        <f>IF(N2049="zákl. přenesená",J2049,0)</f>
        <v>0</v>
      </c>
      <c r="BH2049" s="223">
        <f>IF(N2049="sníž. přenesená",J2049,0)</f>
        <v>0</v>
      </c>
      <c r="BI2049" s="223">
        <f>IF(N2049="nulová",J2049,0)</f>
        <v>0</v>
      </c>
      <c r="BJ2049" s="20" t="s">
        <v>86</v>
      </c>
      <c r="BK2049" s="223">
        <f>ROUND(I2049*H2049,2)</f>
        <v>0</v>
      </c>
      <c r="BL2049" s="20" t="s">
        <v>404</v>
      </c>
      <c r="BM2049" s="222" t="s">
        <v>2244</v>
      </c>
    </row>
    <row r="2050" s="2" customFormat="1">
      <c r="A2050" s="42"/>
      <c r="B2050" s="43"/>
      <c r="C2050" s="44"/>
      <c r="D2050" s="224" t="s">
        <v>219</v>
      </c>
      <c r="E2050" s="44"/>
      <c r="F2050" s="225" t="s">
        <v>2245</v>
      </c>
      <c r="G2050" s="44"/>
      <c r="H2050" s="44"/>
      <c r="I2050" s="226"/>
      <c r="J2050" s="44"/>
      <c r="K2050" s="44"/>
      <c r="L2050" s="48"/>
      <c r="M2050" s="227"/>
      <c r="N2050" s="228"/>
      <c r="O2050" s="88"/>
      <c r="P2050" s="88"/>
      <c r="Q2050" s="88"/>
      <c r="R2050" s="88"/>
      <c r="S2050" s="88"/>
      <c r="T2050" s="89"/>
      <c r="U2050" s="42"/>
      <c r="V2050" s="42"/>
      <c r="W2050" s="42"/>
      <c r="X2050" s="42"/>
      <c r="Y2050" s="42"/>
      <c r="Z2050" s="42"/>
      <c r="AA2050" s="42"/>
      <c r="AB2050" s="42"/>
      <c r="AC2050" s="42"/>
      <c r="AD2050" s="42"/>
      <c r="AE2050" s="42"/>
      <c r="AT2050" s="20" t="s">
        <v>219</v>
      </c>
      <c r="AU2050" s="20" t="s">
        <v>88</v>
      </c>
    </row>
    <row r="2051" s="13" customFormat="1">
      <c r="A2051" s="13"/>
      <c r="B2051" s="229"/>
      <c r="C2051" s="230"/>
      <c r="D2051" s="231" t="s">
        <v>221</v>
      </c>
      <c r="E2051" s="232" t="s">
        <v>32</v>
      </c>
      <c r="F2051" s="233" t="s">
        <v>2246</v>
      </c>
      <c r="G2051" s="230"/>
      <c r="H2051" s="232" t="s">
        <v>32</v>
      </c>
      <c r="I2051" s="234"/>
      <c r="J2051" s="230"/>
      <c r="K2051" s="230"/>
      <c r="L2051" s="235"/>
      <c r="M2051" s="236"/>
      <c r="N2051" s="237"/>
      <c r="O2051" s="237"/>
      <c r="P2051" s="237"/>
      <c r="Q2051" s="237"/>
      <c r="R2051" s="237"/>
      <c r="S2051" s="237"/>
      <c r="T2051" s="238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9" t="s">
        <v>221</v>
      </c>
      <c r="AU2051" s="239" t="s">
        <v>88</v>
      </c>
      <c r="AV2051" s="13" t="s">
        <v>86</v>
      </c>
      <c r="AW2051" s="13" t="s">
        <v>39</v>
      </c>
      <c r="AX2051" s="13" t="s">
        <v>78</v>
      </c>
      <c r="AY2051" s="239" t="s">
        <v>210</v>
      </c>
    </row>
    <row r="2052" s="14" customFormat="1">
      <c r="A2052" s="14"/>
      <c r="B2052" s="240"/>
      <c r="C2052" s="241"/>
      <c r="D2052" s="231" t="s">
        <v>221</v>
      </c>
      <c r="E2052" s="242" t="s">
        <v>32</v>
      </c>
      <c r="F2052" s="243" t="s">
        <v>1858</v>
      </c>
      <c r="G2052" s="241"/>
      <c r="H2052" s="244">
        <v>18.879999999999999</v>
      </c>
      <c r="I2052" s="245"/>
      <c r="J2052" s="241"/>
      <c r="K2052" s="241"/>
      <c r="L2052" s="246"/>
      <c r="M2052" s="247"/>
      <c r="N2052" s="248"/>
      <c r="O2052" s="248"/>
      <c r="P2052" s="248"/>
      <c r="Q2052" s="248"/>
      <c r="R2052" s="248"/>
      <c r="S2052" s="248"/>
      <c r="T2052" s="249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0" t="s">
        <v>221</v>
      </c>
      <c r="AU2052" s="250" t="s">
        <v>88</v>
      </c>
      <c r="AV2052" s="14" t="s">
        <v>88</v>
      </c>
      <c r="AW2052" s="14" t="s">
        <v>39</v>
      </c>
      <c r="AX2052" s="14" t="s">
        <v>78</v>
      </c>
      <c r="AY2052" s="250" t="s">
        <v>210</v>
      </c>
    </row>
    <row r="2053" s="13" customFormat="1">
      <c r="A2053" s="13"/>
      <c r="B2053" s="229"/>
      <c r="C2053" s="230"/>
      <c r="D2053" s="231" t="s">
        <v>221</v>
      </c>
      <c r="E2053" s="232" t="s">
        <v>32</v>
      </c>
      <c r="F2053" s="233" t="s">
        <v>883</v>
      </c>
      <c r="G2053" s="230"/>
      <c r="H2053" s="232" t="s">
        <v>32</v>
      </c>
      <c r="I2053" s="234"/>
      <c r="J2053" s="230"/>
      <c r="K2053" s="230"/>
      <c r="L2053" s="235"/>
      <c r="M2053" s="236"/>
      <c r="N2053" s="237"/>
      <c r="O2053" s="237"/>
      <c r="P2053" s="237"/>
      <c r="Q2053" s="237"/>
      <c r="R2053" s="237"/>
      <c r="S2053" s="237"/>
      <c r="T2053" s="238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9" t="s">
        <v>221</v>
      </c>
      <c r="AU2053" s="239" t="s">
        <v>88</v>
      </c>
      <c r="AV2053" s="13" t="s">
        <v>86</v>
      </c>
      <c r="AW2053" s="13" t="s">
        <v>39</v>
      </c>
      <c r="AX2053" s="13" t="s">
        <v>78</v>
      </c>
      <c r="AY2053" s="239" t="s">
        <v>210</v>
      </c>
    </row>
    <row r="2054" s="14" customFormat="1">
      <c r="A2054" s="14"/>
      <c r="B2054" s="240"/>
      <c r="C2054" s="241"/>
      <c r="D2054" s="231" t="s">
        <v>221</v>
      </c>
      <c r="E2054" s="242" t="s">
        <v>32</v>
      </c>
      <c r="F2054" s="243" t="s">
        <v>2247</v>
      </c>
      <c r="G2054" s="241"/>
      <c r="H2054" s="244">
        <v>25.879999999999999</v>
      </c>
      <c r="I2054" s="245"/>
      <c r="J2054" s="241"/>
      <c r="K2054" s="241"/>
      <c r="L2054" s="246"/>
      <c r="M2054" s="247"/>
      <c r="N2054" s="248"/>
      <c r="O2054" s="248"/>
      <c r="P2054" s="248"/>
      <c r="Q2054" s="248"/>
      <c r="R2054" s="248"/>
      <c r="S2054" s="248"/>
      <c r="T2054" s="249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0" t="s">
        <v>221</v>
      </c>
      <c r="AU2054" s="250" t="s">
        <v>88</v>
      </c>
      <c r="AV2054" s="14" t="s">
        <v>88</v>
      </c>
      <c r="AW2054" s="14" t="s">
        <v>39</v>
      </c>
      <c r="AX2054" s="14" t="s">
        <v>78</v>
      </c>
      <c r="AY2054" s="250" t="s">
        <v>210</v>
      </c>
    </row>
    <row r="2055" s="13" customFormat="1">
      <c r="A2055" s="13"/>
      <c r="B2055" s="229"/>
      <c r="C2055" s="230"/>
      <c r="D2055" s="231" t="s">
        <v>221</v>
      </c>
      <c r="E2055" s="232" t="s">
        <v>32</v>
      </c>
      <c r="F2055" s="233" t="s">
        <v>2248</v>
      </c>
      <c r="G2055" s="230"/>
      <c r="H2055" s="232" t="s">
        <v>32</v>
      </c>
      <c r="I2055" s="234"/>
      <c r="J2055" s="230"/>
      <c r="K2055" s="230"/>
      <c r="L2055" s="235"/>
      <c r="M2055" s="236"/>
      <c r="N2055" s="237"/>
      <c r="O2055" s="237"/>
      <c r="P2055" s="237"/>
      <c r="Q2055" s="237"/>
      <c r="R2055" s="237"/>
      <c r="S2055" s="237"/>
      <c r="T2055" s="238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9" t="s">
        <v>221</v>
      </c>
      <c r="AU2055" s="239" t="s">
        <v>88</v>
      </c>
      <c r="AV2055" s="13" t="s">
        <v>86</v>
      </c>
      <c r="AW2055" s="13" t="s">
        <v>39</v>
      </c>
      <c r="AX2055" s="13" t="s">
        <v>78</v>
      </c>
      <c r="AY2055" s="239" t="s">
        <v>210</v>
      </c>
    </row>
    <row r="2056" s="14" customFormat="1">
      <c r="A2056" s="14"/>
      <c r="B2056" s="240"/>
      <c r="C2056" s="241"/>
      <c r="D2056" s="231" t="s">
        <v>221</v>
      </c>
      <c r="E2056" s="242" t="s">
        <v>32</v>
      </c>
      <c r="F2056" s="243" t="s">
        <v>2249</v>
      </c>
      <c r="G2056" s="241"/>
      <c r="H2056" s="244">
        <v>47.359999999999999</v>
      </c>
      <c r="I2056" s="245"/>
      <c r="J2056" s="241"/>
      <c r="K2056" s="241"/>
      <c r="L2056" s="246"/>
      <c r="M2056" s="247"/>
      <c r="N2056" s="248"/>
      <c r="O2056" s="248"/>
      <c r="P2056" s="248"/>
      <c r="Q2056" s="248"/>
      <c r="R2056" s="248"/>
      <c r="S2056" s="248"/>
      <c r="T2056" s="249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0" t="s">
        <v>221</v>
      </c>
      <c r="AU2056" s="250" t="s">
        <v>88</v>
      </c>
      <c r="AV2056" s="14" t="s">
        <v>88</v>
      </c>
      <c r="AW2056" s="14" t="s">
        <v>39</v>
      </c>
      <c r="AX2056" s="14" t="s">
        <v>78</v>
      </c>
      <c r="AY2056" s="250" t="s">
        <v>210</v>
      </c>
    </row>
    <row r="2057" s="15" customFormat="1">
      <c r="A2057" s="15"/>
      <c r="B2057" s="251"/>
      <c r="C2057" s="252"/>
      <c r="D2057" s="231" t="s">
        <v>221</v>
      </c>
      <c r="E2057" s="253" t="s">
        <v>32</v>
      </c>
      <c r="F2057" s="254" t="s">
        <v>224</v>
      </c>
      <c r="G2057" s="252"/>
      <c r="H2057" s="255">
        <v>92.120000000000005</v>
      </c>
      <c r="I2057" s="256"/>
      <c r="J2057" s="252"/>
      <c r="K2057" s="252"/>
      <c r="L2057" s="257"/>
      <c r="M2057" s="258"/>
      <c r="N2057" s="259"/>
      <c r="O2057" s="259"/>
      <c r="P2057" s="259"/>
      <c r="Q2057" s="259"/>
      <c r="R2057" s="259"/>
      <c r="S2057" s="259"/>
      <c r="T2057" s="260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1" t="s">
        <v>221</v>
      </c>
      <c r="AU2057" s="261" t="s">
        <v>88</v>
      </c>
      <c r="AV2057" s="15" t="s">
        <v>96</v>
      </c>
      <c r="AW2057" s="15" t="s">
        <v>39</v>
      </c>
      <c r="AX2057" s="15" t="s">
        <v>86</v>
      </c>
      <c r="AY2057" s="261" t="s">
        <v>210</v>
      </c>
    </row>
    <row r="2058" s="2" customFormat="1" ht="24.15" customHeight="1">
      <c r="A2058" s="42"/>
      <c r="B2058" s="43"/>
      <c r="C2058" s="211" t="s">
        <v>2250</v>
      </c>
      <c r="D2058" s="211" t="s">
        <v>213</v>
      </c>
      <c r="E2058" s="212" t="s">
        <v>2251</v>
      </c>
      <c r="F2058" s="213" t="s">
        <v>2252</v>
      </c>
      <c r="G2058" s="214" t="s">
        <v>112</v>
      </c>
      <c r="H2058" s="215">
        <v>242.203</v>
      </c>
      <c r="I2058" s="216"/>
      <c r="J2058" s="217">
        <f>ROUND(I2058*H2058,2)</f>
        <v>0</v>
      </c>
      <c r="K2058" s="213" t="s">
        <v>217</v>
      </c>
      <c r="L2058" s="48"/>
      <c r="M2058" s="218" t="s">
        <v>32</v>
      </c>
      <c r="N2058" s="219" t="s">
        <v>49</v>
      </c>
      <c r="O2058" s="88"/>
      <c r="P2058" s="220">
        <f>O2058*H2058</f>
        <v>0</v>
      </c>
      <c r="Q2058" s="220">
        <v>0.00010000000000000001</v>
      </c>
      <c r="R2058" s="220">
        <f>Q2058*H2058</f>
        <v>0.0242203</v>
      </c>
      <c r="S2058" s="220">
        <v>0</v>
      </c>
      <c r="T2058" s="221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22" t="s">
        <v>404</v>
      </c>
      <c r="AT2058" s="222" t="s">
        <v>213</v>
      </c>
      <c r="AU2058" s="222" t="s">
        <v>88</v>
      </c>
      <c r="AY2058" s="20" t="s">
        <v>210</v>
      </c>
      <c r="BE2058" s="223">
        <f>IF(N2058="základní",J2058,0)</f>
        <v>0</v>
      </c>
      <c r="BF2058" s="223">
        <f>IF(N2058="snížená",J2058,0)</f>
        <v>0</v>
      </c>
      <c r="BG2058" s="223">
        <f>IF(N2058="zákl. přenesená",J2058,0)</f>
        <v>0</v>
      </c>
      <c r="BH2058" s="223">
        <f>IF(N2058="sníž. přenesená",J2058,0)</f>
        <v>0</v>
      </c>
      <c r="BI2058" s="223">
        <f>IF(N2058="nulová",J2058,0)</f>
        <v>0</v>
      </c>
      <c r="BJ2058" s="20" t="s">
        <v>86</v>
      </c>
      <c r="BK2058" s="223">
        <f>ROUND(I2058*H2058,2)</f>
        <v>0</v>
      </c>
      <c r="BL2058" s="20" t="s">
        <v>404</v>
      </c>
      <c r="BM2058" s="222" t="s">
        <v>2253</v>
      </c>
    </row>
    <row r="2059" s="2" customFormat="1">
      <c r="A2059" s="42"/>
      <c r="B2059" s="43"/>
      <c r="C2059" s="44"/>
      <c r="D2059" s="224" t="s">
        <v>219</v>
      </c>
      <c r="E2059" s="44"/>
      <c r="F2059" s="225" t="s">
        <v>2254</v>
      </c>
      <c r="G2059" s="44"/>
      <c r="H2059" s="44"/>
      <c r="I2059" s="226"/>
      <c r="J2059" s="44"/>
      <c r="K2059" s="44"/>
      <c r="L2059" s="48"/>
      <c r="M2059" s="227"/>
      <c r="N2059" s="228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219</v>
      </c>
      <c r="AU2059" s="20" t="s">
        <v>88</v>
      </c>
    </row>
    <row r="2060" s="14" customFormat="1">
      <c r="A2060" s="14"/>
      <c r="B2060" s="240"/>
      <c r="C2060" s="241"/>
      <c r="D2060" s="231" t="s">
        <v>221</v>
      </c>
      <c r="E2060" s="242" t="s">
        <v>32</v>
      </c>
      <c r="F2060" s="243" t="s">
        <v>2255</v>
      </c>
      <c r="G2060" s="241"/>
      <c r="H2060" s="244">
        <v>35.259999999999998</v>
      </c>
      <c r="I2060" s="245"/>
      <c r="J2060" s="241"/>
      <c r="K2060" s="241"/>
      <c r="L2060" s="246"/>
      <c r="M2060" s="247"/>
      <c r="N2060" s="248"/>
      <c r="O2060" s="248"/>
      <c r="P2060" s="248"/>
      <c r="Q2060" s="248"/>
      <c r="R2060" s="248"/>
      <c r="S2060" s="248"/>
      <c r="T2060" s="249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0" t="s">
        <v>221</v>
      </c>
      <c r="AU2060" s="250" t="s">
        <v>88</v>
      </c>
      <c r="AV2060" s="14" t="s">
        <v>88</v>
      </c>
      <c r="AW2060" s="14" t="s">
        <v>39</v>
      </c>
      <c r="AX2060" s="14" t="s">
        <v>78</v>
      </c>
      <c r="AY2060" s="250" t="s">
        <v>210</v>
      </c>
    </row>
    <row r="2061" s="14" customFormat="1">
      <c r="A2061" s="14"/>
      <c r="B2061" s="240"/>
      <c r="C2061" s="241"/>
      <c r="D2061" s="231" t="s">
        <v>221</v>
      </c>
      <c r="E2061" s="242" t="s">
        <v>32</v>
      </c>
      <c r="F2061" s="243" t="s">
        <v>2256</v>
      </c>
      <c r="G2061" s="241"/>
      <c r="H2061" s="244">
        <v>92.120000000000005</v>
      </c>
      <c r="I2061" s="245"/>
      <c r="J2061" s="241"/>
      <c r="K2061" s="241"/>
      <c r="L2061" s="246"/>
      <c r="M2061" s="247"/>
      <c r="N2061" s="248"/>
      <c r="O2061" s="248"/>
      <c r="P2061" s="248"/>
      <c r="Q2061" s="248"/>
      <c r="R2061" s="248"/>
      <c r="S2061" s="248"/>
      <c r="T2061" s="249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0" t="s">
        <v>221</v>
      </c>
      <c r="AU2061" s="250" t="s">
        <v>88</v>
      </c>
      <c r="AV2061" s="14" t="s">
        <v>88</v>
      </c>
      <c r="AW2061" s="14" t="s">
        <v>39</v>
      </c>
      <c r="AX2061" s="14" t="s">
        <v>78</v>
      </c>
      <c r="AY2061" s="250" t="s">
        <v>210</v>
      </c>
    </row>
    <row r="2062" s="14" customFormat="1">
      <c r="A2062" s="14"/>
      <c r="B2062" s="240"/>
      <c r="C2062" s="241"/>
      <c r="D2062" s="231" t="s">
        <v>221</v>
      </c>
      <c r="E2062" s="242" t="s">
        <v>32</v>
      </c>
      <c r="F2062" s="243" t="s">
        <v>2257</v>
      </c>
      <c r="G2062" s="241"/>
      <c r="H2062" s="244">
        <v>14.720000000000001</v>
      </c>
      <c r="I2062" s="245"/>
      <c r="J2062" s="241"/>
      <c r="K2062" s="241"/>
      <c r="L2062" s="246"/>
      <c r="M2062" s="247"/>
      <c r="N2062" s="248"/>
      <c r="O2062" s="248"/>
      <c r="P2062" s="248"/>
      <c r="Q2062" s="248"/>
      <c r="R2062" s="248"/>
      <c r="S2062" s="248"/>
      <c r="T2062" s="249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0" t="s">
        <v>221</v>
      </c>
      <c r="AU2062" s="250" t="s">
        <v>88</v>
      </c>
      <c r="AV2062" s="14" t="s">
        <v>88</v>
      </c>
      <c r="AW2062" s="14" t="s">
        <v>39</v>
      </c>
      <c r="AX2062" s="14" t="s">
        <v>78</v>
      </c>
      <c r="AY2062" s="250" t="s">
        <v>210</v>
      </c>
    </row>
    <row r="2063" s="14" customFormat="1">
      <c r="A2063" s="14"/>
      <c r="B2063" s="240"/>
      <c r="C2063" s="241"/>
      <c r="D2063" s="231" t="s">
        <v>221</v>
      </c>
      <c r="E2063" s="242" t="s">
        <v>32</v>
      </c>
      <c r="F2063" s="243" t="s">
        <v>2258</v>
      </c>
      <c r="G2063" s="241"/>
      <c r="H2063" s="244">
        <v>97.022999999999996</v>
      </c>
      <c r="I2063" s="245"/>
      <c r="J2063" s="241"/>
      <c r="K2063" s="241"/>
      <c r="L2063" s="246"/>
      <c r="M2063" s="247"/>
      <c r="N2063" s="248"/>
      <c r="O2063" s="248"/>
      <c r="P2063" s="248"/>
      <c r="Q2063" s="248"/>
      <c r="R2063" s="248"/>
      <c r="S2063" s="248"/>
      <c r="T2063" s="249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0" t="s">
        <v>221</v>
      </c>
      <c r="AU2063" s="250" t="s">
        <v>88</v>
      </c>
      <c r="AV2063" s="14" t="s">
        <v>88</v>
      </c>
      <c r="AW2063" s="14" t="s">
        <v>39</v>
      </c>
      <c r="AX2063" s="14" t="s">
        <v>78</v>
      </c>
      <c r="AY2063" s="250" t="s">
        <v>210</v>
      </c>
    </row>
    <row r="2064" s="14" customFormat="1">
      <c r="A2064" s="14"/>
      <c r="B2064" s="240"/>
      <c r="C2064" s="241"/>
      <c r="D2064" s="231" t="s">
        <v>221</v>
      </c>
      <c r="E2064" s="242" t="s">
        <v>32</v>
      </c>
      <c r="F2064" s="243" t="s">
        <v>2259</v>
      </c>
      <c r="G2064" s="241"/>
      <c r="H2064" s="244">
        <v>3.0800000000000001</v>
      </c>
      <c r="I2064" s="245"/>
      <c r="J2064" s="241"/>
      <c r="K2064" s="241"/>
      <c r="L2064" s="246"/>
      <c r="M2064" s="247"/>
      <c r="N2064" s="248"/>
      <c r="O2064" s="248"/>
      <c r="P2064" s="248"/>
      <c r="Q2064" s="248"/>
      <c r="R2064" s="248"/>
      <c r="S2064" s="248"/>
      <c r="T2064" s="249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0" t="s">
        <v>221</v>
      </c>
      <c r="AU2064" s="250" t="s">
        <v>88</v>
      </c>
      <c r="AV2064" s="14" t="s">
        <v>88</v>
      </c>
      <c r="AW2064" s="14" t="s">
        <v>39</v>
      </c>
      <c r="AX2064" s="14" t="s">
        <v>78</v>
      </c>
      <c r="AY2064" s="250" t="s">
        <v>210</v>
      </c>
    </row>
    <row r="2065" s="15" customFormat="1">
      <c r="A2065" s="15"/>
      <c r="B2065" s="251"/>
      <c r="C2065" s="252"/>
      <c r="D2065" s="231" t="s">
        <v>221</v>
      </c>
      <c r="E2065" s="253" t="s">
        <v>32</v>
      </c>
      <c r="F2065" s="254" t="s">
        <v>224</v>
      </c>
      <c r="G2065" s="252"/>
      <c r="H2065" s="255">
        <v>242.203</v>
      </c>
      <c r="I2065" s="256"/>
      <c r="J2065" s="252"/>
      <c r="K2065" s="252"/>
      <c r="L2065" s="257"/>
      <c r="M2065" s="258"/>
      <c r="N2065" s="259"/>
      <c r="O2065" s="259"/>
      <c r="P2065" s="259"/>
      <c r="Q2065" s="259"/>
      <c r="R2065" s="259"/>
      <c r="S2065" s="259"/>
      <c r="T2065" s="260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61" t="s">
        <v>221</v>
      </c>
      <c r="AU2065" s="261" t="s">
        <v>88</v>
      </c>
      <c r="AV2065" s="15" t="s">
        <v>96</v>
      </c>
      <c r="AW2065" s="15" t="s">
        <v>39</v>
      </c>
      <c r="AX2065" s="15" t="s">
        <v>86</v>
      </c>
      <c r="AY2065" s="261" t="s">
        <v>210</v>
      </c>
    </row>
    <row r="2066" s="2" customFormat="1" ht="24.15" customHeight="1">
      <c r="A2066" s="42"/>
      <c r="B2066" s="43"/>
      <c r="C2066" s="211" t="s">
        <v>2260</v>
      </c>
      <c r="D2066" s="211" t="s">
        <v>213</v>
      </c>
      <c r="E2066" s="212" t="s">
        <v>2261</v>
      </c>
      <c r="F2066" s="213" t="s">
        <v>2262</v>
      </c>
      <c r="G2066" s="214" t="s">
        <v>112</v>
      </c>
      <c r="H2066" s="215">
        <v>92.120000000000005</v>
      </c>
      <c r="I2066" s="216"/>
      <c r="J2066" s="217">
        <f>ROUND(I2066*H2066,2)</f>
        <v>0</v>
      </c>
      <c r="K2066" s="213" t="s">
        <v>217</v>
      </c>
      <c r="L2066" s="48"/>
      <c r="M2066" s="218" t="s">
        <v>32</v>
      </c>
      <c r="N2066" s="219" t="s">
        <v>49</v>
      </c>
      <c r="O2066" s="88"/>
      <c r="P2066" s="220">
        <f>O2066*H2066</f>
        <v>0</v>
      </c>
      <c r="Q2066" s="220">
        <v>0</v>
      </c>
      <c r="R2066" s="220">
        <f>Q2066*H2066</f>
        <v>0</v>
      </c>
      <c r="S2066" s="220">
        <v>0</v>
      </c>
      <c r="T2066" s="221">
        <f>S2066*H2066</f>
        <v>0</v>
      </c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R2066" s="222" t="s">
        <v>404</v>
      </c>
      <c r="AT2066" s="222" t="s">
        <v>213</v>
      </c>
      <c r="AU2066" s="222" t="s">
        <v>88</v>
      </c>
      <c r="AY2066" s="20" t="s">
        <v>210</v>
      </c>
      <c r="BE2066" s="223">
        <f>IF(N2066="základní",J2066,0)</f>
        <v>0</v>
      </c>
      <c r="BF2066" s="223">
        <f>IF(N2066="snížená",J2066,0)</f>
        <v>0</v>
      </c>
      <c r="BG2066" s="223">
        <f>IF(N2066="zákl. přenesená",J2066,0)</f>
        <v>0</v>
      </c>
      <c r="BH2066" s="223">
        <f>IF(N2066="sníž. přenesená",J2066,0)</f>
        <v>0</v>
      </c>
      <c r="BI2066" s="223">
        <f>IF(N2066="nulová",J2066,0)</f>
        <v>0</v>
      </c>
      <c r="BJ2066" s="20" t="s">
        <v>86</v>
      </c>
      <c r="BK2066" s="223">
        <f>ROUND(I2066*H2066,2)</f>
        <v>0</v>
      </c>
      <c r="BL2066" s="20" t="s">
        <v>404</v>
      </c>
      <c r="BM2066" s="222" t="s">
        <v>2263</v>
      </c>
    </row>
    <row r="2067" s="2" customFormat="1">
      <c r="A2067" s="42"/>
      <c r="B2067" s="43"/>
      <c r="C2067" s="44"/>
      <c r="D2067" s="224" t="s">
        <v>219</v>
      </c>
      <c r="E2067" s="44"/>
      <c r="F2067" s="225" t="s">
        <v>2264</v>
      </c>
      <c r="G2067" s="44"/>
      <c r="H2067" s="44"/>
      <c r="I2067" s="226"/>
      <c r="J2067" s="44"/>
      <c r="K2067" s="44"/>
      <c r="L2067" s="48"/>
      <c r="M2067" s="227"/>
      <c r="N2067" s="228"/>
      <c r="O2067" s="88"/>
      <c r="P2067" s="88"/>
      <c r="Q2067" s="88"/>
      <c r="R2067" s="88"/>
      <c r="S2067" s="88"/>
      <c r="T2067" s="89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T2067" s="20" t="s">
        <v>219</v>
      </c>
      <c r="AU2067" s="20" t="s">
        <v>88</v>
      </c>
    </row>
    <row r="2068" s="14" customFormat="1">
      <c r="A2068" s="14"/>
      <c r="B2068" s="240"/>
      <c r="C2068" s="241"/>
      <c r="D2068" s="231" t="s">
        <v>221</v>
      </c>
      <c r="E2068" s="242" t="s">
        <v>32</v>
      </c>
      <c r="F2068" s="243" t="s">
        <v>1858</v>
      </c>
      <c r="G2068" s="241"/>
      <c r="H2068" s="244">
        <v>18.879999999999999</v>
      </c>
      <c r="I2068" s="245"/>
      <c r="J2068" s="241"/>
      <c r="K2068" s="241"/>
      <c r="L2068" s="246"/>
      <c r="M2068" s="247"/>
      <c r="N2068" s="248"/>
      <c r="O2068" s="248"/>
      <c r="P2068" s="248"/>
      <c r="Q2068" s="248"/>
      <c r="R2068" s="248"/>
      <c r="S2068" s="248"/>
      <c r="T2068" s="249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0" t="s">
        <v>221</v>
      </c>
      <c r="AU2068" s="250" t="s">
        <v>88</v>
      </c>
      <c r="AV2068" s="14" t="s">
        <v>88</v>
      </c>
      <c r="AW2068" s="14" t="s">
        <v>39</v>
      </c>
      <c r="AX2068" s="14" t="s">
        <v>78</v>
      </c>
      <c r="AY2068" s="250" t="s">
        <v>210</v>
      </c>
    </row>
    <row r="2069" s="13" customFormat="1">
      <c r="A2069" s="13"/>
      <c r="B2069" s="229"/>
      <c r="C2069" s="230"/>
      <c r="D2069" s="231" t="s">
        <v>221</v>
      </c>
      <c r="E2069" s="232" t="s">
        <v>32</v>
      </c>
      <c r="F2069" s="233" t="s">
        <v>883</v>
      </c>
      <c r="G2069" s="230"/>
      <c r="H2069" s="232" t="s">
        <v>32</v>
      </c>
      <c r="I2069" s="234"/>
      <c r="J2069" s="230"/>
      <c r="K2069" s="230"/>
      <c r="L2069" s="235"/>
      <c r="M2069" s="236"/>
      <c r="N2069" s="237"/>
      <c r="O2069" s="237"/>
      <c r="P2069" s="237"/>
      <c r="Q2069" s="237"/>
      <c r="R2069" s="237"/>
      <c r="S2069" s="237"/>
      <c r="T2069" s="238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9" t="s">
        <v>221</v>
      </c>
      <c r="AU2069" s="239" t="s">
        <v>88</v>
      </c>
      <c r="AV2069" s="13" t="s">
        <v>86</v>
      </c>
      <c r="AW2069" s="13" t="s">
        <v>39</v>
      </c>
      <c r="AX2069" s="13" t="s">
        <v>78</v>
      </c>
      <c r="AY2069" s="239" t="s">
        <v>210</v>
      </c>
    </row>
    <row r="2070" s="14" customFormat="1">
      <c r="A2070" s="14"/>
      <c r="B2070" s="240"/>
      <c r="C2070" s="241"/>
      <c r="D2070" s="231" t="s">
        <v>221</v>
      </c>
      <c r="E2070" s="242" t="s">
        <v>32</v>
      </c>
      <c r="F2070" s="243" t="s">
        <v>2247</v>
      </c>
      <c r="G2070" s="241"/>
      <c r="H2070" s="244">
        <v>25.879999999999999</v>
      </c>
      <c r="I2070" s="245"/>
      <c r="J2070" s="241"/>
      <c r="K2070" s="241"/>
      <c r="L2070" s="246"/>
      <c r="M2070" s="247"/>
      <c r="N2070" s="248"/>
      <c r="O2070" s="248"/>
      <c r="P2070" s="248"/>
      <c r="Q2070" s="248"/>
      <c r="R2070" s="248"/>
      <c r="S2070" s="248"/>
      <c r="T2070" s="249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0" t="s">
        <v>221</v>
      </c>
      <c r="AU2070" s="250" t="s">
        <v>88</v>
      </c>
      <c r="AV2070" s="14" t="s">
        <v>88</v>
      </c>
      <c r="AW2070" s="14" t="s">
        <v>39</v>
      </c>
      <c r="AX2070" s="14" t="s">
        <v>78</v>
      </c>
      <c r="AY2070" s="250" t="s">
        <v>210</v>
      </c>
    </row>
    <row r="2071" s="13" customFormat="1">
      <c r="A2071" s="13"/>
      <c r="B2071" s="229"/>
      <c r="C2071" s="230"/>
      <c r="D2071" s="231" t="s">
        <v>221</v>
      </c>
      <c r="E2071" s="232" t="s">
        <v>32</v>
      </c>
      <c r="F2071" s="233" t="s">
        <v>2248</v>
      </c>
      <c r="G2071" s="230"/>
      <c r="H2071" s="232" t="s">
        <v>32</v>
      </c>
      <c r="I2071" s="234"/>
      <c r="J2071" s="230"/>
      <c r="K2071" s="230"/>
      <c r="L2071" s="235"/>
      <c r="M2071" s="236"/>
      <c r="N2071" s="237"/>
      <c r="O2071" s="237"/>
      <c r="P2071" s="237"/>
      <c r="Q2071" s="237"/>
      <c r="R2071" s="237"/>
      <c r="S2071" s="237"/>
      <c r="T2071" s="238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9" t="s">
        <v>221</v>
      </c>
      <c r="AU2071" s="239" t="s">
        <v>88</v>
      </c>
      <c r="AV2071" s="13" t="s">
        <v>86</v>
      </c>
      <c r="AW2071" s="13" t="s">
        <v>39</v>
      </c>
      <c r="AX2071" s="13" t="s">
        <v>78</v>
      </c>
      <c r="AY2071" s="239" t="s">
        <v>210</v>
      </c>
    </row>
    <row r="2072" s="14" customFormat="1">
      <c r="A2072" s="14"/>
      <c r="B2072" s="240"/>
      <c r="C2072" s="241"/>
      <c r="D2072" s="231" t="s">
        <v>221</v>
      </c>
      <c r="E2072" s="242" t="s">
        <v>32</v>
      </c>
      <c r="F2072" s="243" t="s">
        <v>2249</v>
      </c>
      <c r="G2072" s="241"/>
      <c r="H2072" s="244">
        <v>47.359999999999999</v>
      </c>
      <c r="I2072" s="245"/>
      <c r="J2072" s="241"/>
      <c r="K2072" s="241"/>
      <c r="L2072" s="246"/>
      <c r="M2072" s="247"/>
      <c r="N2072" s="248"/>
      <c r="O2072" s="248"/>
      <c r="P2072" s="248"/>
      <c r="Q2072" s="248"/>
      <c r="R2072" s="248"/>
      <c r="S2072" s="248"/>
      <c r="T2072" s="249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0" t="s">
        <v>221</v>
      </c>
      <c r="AU2072" s="250" t="s">
        <v>88</v>
      </c>
      <c r="AV2072" s="14" t="s">
        <v>88</v>
      </c>
      <c r="AW2072" s="14" t="s">
        <v>39</v>
      </c>
      <c r="AX2072" s="14" t="s">
        <v>78</v>
      </c>
      <c r="AY2072" s="250" t="s">
        <v>210</v>
      </c>
    </row>
    <row r="2073" s="15" customFormat="1">
      <c r="A2073" s="15"/>
      <c r="B2073" s="251"/>
      <c r="C2073" s="252"/>
      <c r="D2073" s="231" t="s">
        <v>221</v>
      </c>
      <c r="E2073" s="253" t="s">
        <v>32</v>
      </c>
      <c r="F2073" s="254" t="s">
        <v>224</v>
      </c>
      <c r="G2073" s="252"/>
      <c r="H2073" s="255">
        <v>92.120000000000005</v>
      </c>
      <c r="I2073" s="256"/>
      <c r="J2073" s="252"/>
      <c r="K2073" s="252"/>
      <c r="L2073" s="257"/>
      <c r="M2073" s="258"/>
      <c r="N2073" s="259"/>
      <c r="O2073" s="259"/>
      <c r="P2073" s="259"/>
      <c r="Q2073" s="259"/>
      <c r="R2073" s="259"/>
      <c r="S2073" s="259"/>
      <c r="T2073" s="260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1" t="s">
        <v>221</v>
      </c>
      <c r="AU2073" s="261" t="s">
        <v>88</v>
      </c>
      <c r="AV2073" s="15" t="s">
        <v>96</v>
      </c>
      <c r="AW2073" s="15" t="s">
        <v>39</v>
      </c>
      <c r="AX2073" s="15" t="s">
        <v>86</v>
      </c>
      <c r="AY2073" s="261" t="s">
        <v>210</v>
      </c>
    </row>
    <row r="2074" s="2" customFormat="1" ht="16.5" customHeight="1">
      <c r="A2074" s="42"/>
      <c r="B2074" s="43"/>
      <c r="C2074" s="273" t="s">
        <v>2265</v>
      </c>
      <c r="D2074" s="273" t="s">
        <v>325</v>
      </c>
      <c r="E2074" s="274" t="s">
        <v>2266</v>
      </c>
      <c r="F2074" s="275" t="s">
        <v>2267</v>
      </c>
      <c r="G2074" s="276" t="s">
        <v>112</v>
      </c>
      <c r="H2074" s="277">
        <v>103.497</v>
      </c>
      <c r="I2074" s="278"/>
      <c r="J2074" s="279">
        <f>ROUND(I2074*H2074,2)</f>
        <v>0</v>
      </c>
      <c r="K2074" s="275" t="s">
        <v>217</v>
      </c>
      <c r="L2074" s="280"/>
      <c r="M2074" s="281" t="s">
        <v>32</v>
      </c>
      <c r="N2074" s="282" t="s">
        <v>49</v>
      </c>
      <c r="O2074" s="88"/>
      <c r="P2074" s="220">
        <f>O2074*H2074</f>
        <v>0</v>
      </c>
      <c r="Q2074" s="220">
        <v>0.00016000000000000001</v>
      </c>
      <c r="R2074" s="220">
        <f>Q2074*H2074</f>
        <v>0.016559520000000001</v>
      </c>
      <c r="S2074" s="220">
        <v>0</v>
      </c>
      <c r="T2074" s="221">
        <f>S2074*H2074</f>
        <v>0</v>
      </c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R2074" s="222" t="s">
        <v>544</v>
      </c>
      <c r="AT2074" s="222" t="s">
        <v>325</v>
      </c>
      <c r="AU2074" s="222" t="s">
        <v>88</v>
      </c>
      <c r="AY2074" s="20" t="s">
        <v>210</v>
      </c>
      <c r="BE2074" s="223">
        <f>IF(N2074="základní",J2074,0)</f>
        <v>0</v>
      </c>
      <c r="BF2074" s="223">
        <f>IF(N2074="snížená",J2074,0)</f>
        <v>0</v>
      </c>
      <c r="BG2074" s="223">
        <f>IF(N2074="zákl. přenesená",J2074,0)</f>
        <v>0</v>
      </c>
      <c r="BH2074" s="223">
        <f>IF(N2074="sníž. přenesená",J2074,0)</f>
        <v>0</v>
      </c>
      <c r="BI2074" s="223">
        <f>IF(N2074="nulová",J2074,0)</f>
        <v>0</v>
      </c>
      <c r="BJ2074" s="20" t="s">
        <v>86</v>
      </c>
      <c r="BK2074" s="223">
        <f>ROUND(I2074*H2074,2)</f>
        <v>0</v>
      </c>
      <c r="BL2074" s="20" t="s">
        <v>404</v>
      </c>
      <c r="BM2074" s="222" t="s">
        <v>2268</v>
      </c>
    </row>
    <row r="2075" s="14" customFormat="1">
      <c r="A2075" s="14"/>
      <c r="B2075" s="240"/>
      <c r="C2075" s="241"/>
      <c r="D2075" s="231" t="s">
        <v>221</v>
      </c>
      <c r="E2075" s="242" t="s">
        <v>32</v>
      </c>
      <c r="F2075" s="243" t="s">
        <v>2269</v>
      </c>
      <c r="G2075" s="241"/>
      <c r="H2075" s="244">
        <v>103.497</v>
      </c>
      <c r="I2075" s="245"/>
      <c r="J2075" s="241"/>
      <c r="K2075" s="241"/>
      <c r="L2075" s="246"/>
      <c r="M2075" s="247"/>
      <c r="N2075" s="248"/>
      <c r="O2075" s="248"/>
      <c r="P2075" s="248"/>
      <c r="Q2075" s="248"/>
      <c r="R2075" s="248"/>
      <c r="S2075" s="248"/>
      <c r="T2075" s="249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0" t="s">
        <v>221</v>
      </c>
      <c r="AU2075" s="250" t="s">
        <v>88</v>
      </c>
      <c r="AV2075" s="14" t="s">
        <v>88</v>
      </c>
      <c r="AW2075" s="14" t="s">
        <v>39</v>
      </c>
      <c r="AX2075" s="14" t="s">
        <v>86</v>
      </c>
      <c r="AY2075" s="250" t="s">
        <v>210</v>
      </c>
    </row>
    <row r="2076" s="2" customFormat="1" ht="21.75" customHeight="1">
      <c r="A2076" s="42"/>
      <c r="B2076" s="43"/>
      <c r="C2076" s="211" t="s">
        <v>2270</v>
      </c>
      <c r="D2076" s="211" t="s">
        <v>213</v>
      </c>
      <c r="E2076" s="212" t="s">
        <v>2271</v>
      </c>
      <c r="F2076" s="213" t="s">
        <v>2272</v>
      </c>
      <c r="G2076" s="214" t="s">
        <v>112</v>
      </c>
      <c r="H2076" s="215">
        <v>242.203</v>
      </c>
      <c r="I2076" s="216"/>
      <c r="J2076" s="217">
        <f>ROUND(I2076*H2076,2)</f>
        <v>0</v>
      </c>
      <c r="K2076" s="213" t="s">
        <v>217</v>
      </c>
      <c r="L2076" s="48"/>
      <c r="M2076" s="218" t="s">
        <v>32</v>
      </c>
      <c r="N2076" s="219" t="s">
        <v>49</v>
      </c>
      <c r="O2076" s="88"/>
      <c r="P2076" s="220">
        <f>O2076*H2076</f>
        <v>0</v>
      </c>
      <c r="Q2076" s="220">
        <v>0.00069999999999999999</v>
      </c>
      <c r="R2076" s="220">
        <f>Q2076*H2076</f>
        <v>0.1695421</v>
      </c>
      <c r="S2076" s="220">
        <v>0</v>
      </c>
      <c r="T2076" s="221">
        <f>S2076*H2076</f>
        <v>0</v>
      </c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R2076" s="222" t="s">
        <v>404</v>
      </c>
      <c r="AT2076" s="222" t="s">
        <v>213</v>
      </c>
      <c r="AU2076" s="222" t="s">
        <v>88</v>
      </c>
      <c r="AY2076" s="20" t="s">
        <v>210</v>
      </c>
      <c r="BE2076" s="223">
        <f>IF(N2076="základní",J2076,0)</f>
        <v>0</v>
      </c>
      <c r="BF2076" s="223">
        <f>IF(N2076="snížená",J2076,0)</f>
        <v>0</v>
      </c>
      <c r="BG2076" s="223">
        <f>IF(N2076="zákl. přenesená",J2076,0)</f>
        <v>0</v>
      </c>
      <c r="BH2076" s="223">
        <f>IF(N2076="sníž. přenesená",J2076,0)</f>
        <v>0</v>
      </c>
      <c r="BI2076" s="223">
        <f>IF(N2076="nulová",J2076,0)</f>
        <v>0</v>
      </c>
      <c r="BJ2076" s="20" t="s">
        <v>86</v>
      </c>
      <c r="BK2076" s="223">
        <f>ROUND(I2076*H2076,2)</f>
        <v>0</v>
      </c>
      <c r="BL2076" s="20" t="s">
        <v>404</v>
      </c>
      <c r="BM2076" s="222" t="s">
        <v>2273</v>
      </c>
    </row>
    <row r="2077" s="2" customFormat="1">
      <c r="A2077" s="42"/>
      <c r="B2077" s="43"/>
      <c r="C2077" s="44"/>
      <c r="D2077" s="224" t="s">
        <v>219</v>
      </c>
      <c r="E2077" s="44"/>
      <c r="F2077" s="225" t="s">
        <v>2274</v>
      </c>
      <c r="G2077" s="44"/>
      <c r="H2077" s="44"/>
      <c r="I2077" s="226"/>
      <c r="J2077" s="44"/>
      <c r="K2077" s="44"/>
      <c r="L2077" s="48"/>
      <c r="M2077" s="227"/>
      <c r="N2077" s="228"/>
      <c r="O2077" s="88"/>
      <c r="P2077" s="88"/>
      <c r="Q2077" s="88"/>
      <c r="R2077" s="88"/>
      <c r="S2077" s="88"/>
      <c r="T2077" s="89"/>
      <c r="U2077" s="42"/>
      <c r="V2077" s="42"/>
      <c r="W2077" s="42"/>
      <c r="X2077" s="42"/>
      <c r="Y2077" s="42"/>
      <c r="Z2077" s="42"/>
      <c r="AA2077" s="42"/>
      <c r="AB2077" s="42"/>
      <c r="AC2077" s="42"/>
      <c r="AD2077" s="42"/>
      <c r="AE2077" s="42"/>
      <c r="AT2077" s="20" t="s">
        <v>219</v>
      </c>
      <c r="AU2077" s="20" t="s">
        <v>88</v>
      </c>
    </row>
    <row r="2078" s="2" customFormat="1" ht="24.15" customHeight="1">
      <c r="A2078" s="42"/>
      <c r="B2078" s="43"/>
      <c r="C2078" s="211" t="s">
        <v>2275</v>
      </c>
      <c r="D2078" s="211" t="s">
        <v>213</v>
      </c>
      <c r="E2078" s="212" t="s">
        <v>2276</v>
      </c>
      <c r="F2078" s="213" t="s">
        <v>2277</v>
      </c>
      <c r="G2078" s="214" t="s">
        <v>112</v>
      </c>
      <c r="H2078" s="215">
        <v>96.584999999999994</v>
      </c>
      <c r="I2078" s="216"/>
      <c r="J2078" s="217">
        <f>ROUND(I2078*H2078,2)</f>
        <v>0</v>
      </c>
      <c r="K2078" s="213" t="s">
        <v>217</v>
      </c>
      <c r="L2078" s="48"/>
      <c r="M2078" s="218" t="s">
        <v>32</v>
      </c>
      <c r="N2078" s="219" t="s">
        <v>49</v>
      </c>
      <c r="O2078" s="88"/>
      <c r="P2078" s="220">
        <f>O2078*H2078</f>
        <v>0</v>
      </c>
      <c r="Q2078" s="220">
        <v>0.01315</v>
      </c>
      <c r="R2078" s="220">
        <f>Q2078*H2078</f>
        <v>1.2700927499999999</v>
      </c>
      <c r="S2078" s="220">
        <v>0</v>
      </c>
      <c r="T2078" s="221">
        <f>S2078*H2078</f>
        <v>0</v>
      </c>
      <c r="U2078" s="42"/>
      <c r="V2078" s="42"/>
      <c r="W2078" s="42"/>
      <c r="X2078" s="42"/>
      <c r="Y2078" s="42"/>
      <c r="Z2078" s="42"/>
      <c r="AA2078" s="42"/>
      <c r="AB2078" s="42"/>
      <c r="AC2078" s="42"/>
      <c r="AD2078" s="42"/>
      <c r="AE2078" s="42"/>
      <c r="AR2078" s="222" t="s">
        <v>404</v>
      </c>
      <c r="AT2078" s="222" t="s">
        <v>213</v>
      </c>
      <c r="AU2078" s="222" t="s">
        <v>88</v>
      </c>
      <c r="AY2078" s="20" t="s">
        <v>210</v>
      </c>
      <c r="BE2078" s="223">
        <f>IF(N2078="základní",J2078,0)</f>
        <v>0</v>
      </c>
      <c r="BF2078" s="223">
        <f>IF(N2078="snížená",J2078,0)</f>
        <v>0</v>
      </c>
      <c r="BG2078" s="223">
        <f>IF(N2078="zákl. přenesená",J2078,0)</f>
        <v>0</v>
      </c>
      <c r="BH2078" s="223">
        <f>IF(N2078="sníž. přenesená",J2078,0)</f>
        <v>0</v>
      </c>
      <c r="BI2078" s="223">
        <f>IF(N2078="nulová",J2078,0)</f>
        <v>0</v>
      </c>
      <c r="BJ2078" s="20" t="s">
        <v>86</v>
      </c>
      <c r="BK2078" s="223">
        <f>ROUND(I2078*H2078,2)</f>
        <v>0</v>
      </c>
      <c r="BL2078" s="20" t="s">
        <v>404</v>
      </c>
      <c r="BM2078" s="222" t="s">
        <v>2278</v>
      </c>
    </row>
    <row r="2079" s="2" customFormat="1">
      <c r="A2079" s="42"/>
      <c r="B2079" s="43"/>
      <c r="C2079" s="44"/>
      <c r="D2079" s="224" t="s">
        <v>219</v>
      </c>
      <c r="E2079" s="44"/>
      <c r="F2079" s="225" t="s">
        <v>2279</v>
      </c>
      <c r="G2079" s="44"/>
      <c r="H2079" s="44"/>
      <c r="I2079" s="226"/>
      <c r="J2079" s="44"/>
      <c r="K2079" s="44"/>
      <c r="L2079" s="48"/>
      <c r="M2079" s="227"/>
      <c r="N2079" s="228"/>
      <c r="O2079" s="88"/>
      <c r="P2079" s="88"/>
      <c r="Q2079" s="88"/>
      <c r="R2079" s="88"/>
      <c r="S2079" s="88"/>
      <c r="T2079" s="89"/>
      <c r="U2079" s="42"/>
      <c r="V2079" s="42"/>
      <c r="W2079" s="42"/>
      <c r="X2079" s="42"/>
      <c r="Y2079" s="42"/>
      <c r="Z2079" s="42"/>
      <c r="AA2079" s="42"/>
      <c r="AB2079" s="42"/>
      <c r="AC2079" s="42"/>
      <c r="AD2079" s="42"/>
      <c r="AE2079" s="42"/>
      <c r="AT2079" s="20" t="s">
        <v>219</v>
      </c>
      <c r="AU2079" s="20" t="s">
        <v>88</v>
      </c>
    </row>
    <row r="2080" s="13" customFormat="1">
      <c r="A2080" s="13"/>
      <c r="B2080" s="229"/>
      <c r="C2080" s="230"/>
      <c r="D2080" s="231" t="s">
        <v>221</v>
      </c>
      <c r="E2080" s="232" t="s">
        <v>32</v>
      </c>
      <c r="F2080" s="233" t="s">
        <v>871</v>
      </c>
      <c r="G2080" s="230"/>
      <c r="H2080" s="232" t="s">
        <v>32</v>
      </c>
      <c r="I2080" s="234"/>
      <c r="J2080" s="230"/>
      <c r="K2080" s="230"/>
      <c r="L2080" s="235"/>
      <c r="M2080" s="236"/>
      <c r="N2080" s="237"/>
      <c r="O2080" s="237"/>
      <c r="P2080" s="237"/>
      <c r="Q2080" s="237"/>
      <c r="R2080" s="237"/>
      <c r="S2080" s="237"/>
      <c r="T2080" s="238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9" t="s">
        <v>221</v>
      </c>
      <c r="AU2080" s="239" t="s">
        <v>88</v>
      </c>
      <c r="AV2080" s="13" t="s">
        <v>86</v>
      </c>
      <c r="AW2080" s="13" t="s">
        <v>39</v>
      </c>
      <c r="AX2080" s="13" t="s">
        <v>78</v>
      </c>
      <c r="AY2080" s="239" t="s">
        <v>210</v>
      </c>
    </row>
    <row r="2081" s="14" customFormat="1">
      <c r="A2081" s="14"/>
      <c r="B2081" s="240"/>
      <c r="C2081" s="241"/>
      <c r="D2081" s="231" t="s">
        <v>221</v>
      </c>
      <c r="E2081" s="242" t="s">
        <v>32</v>
      </c>
      <c r="F2081" s="243" t="s">
        <v>2280</v>
      </c>
      <c r="G2081" s="241"/>
      <c r="H2081" s="244">
        <v>49.112000000000002</v>
      </c>
      <c r="I2081" s="245"/>
      <c r="J2081" s="241"/>
      <c r="K2081" s="241"/>
      <c r="L2081" s="246"/>
      <c r="M2081" s="247"/>
      <c r="N2081" s="248"/>
      <c r="O2081" s="248"/>
      <c r="P2081" s="248"/>
      <c r="Q2081" s="248"/>
      <c r="R2081" s="248"/>
      <c r="S2081" s="248"/>
      <c r="T2081" s="249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0" t="s">
        <v>221</v>
      </c>
      <c r="AU2081" s="250" t="s">
        <v>88</v>
      </c>
      <c r="AV2081" s="14" t="s">
        <v>88</v>
      </c>
      <c r="AW2081" s="14" t="s">
        <v>39</v>
      </c>
      <c r="AX2081" s="14" t="s">
        <v>78</v>
      </c>
      <c r="AY2081" s="250" t="s">
        <v>210</v>
      </c>
    </row>
    <row r="2082" s="13" customFormat="1">
      <c r="A2082" s="13"/>
      <c r="B2082" s="229"/>
      <c r="C2082" s="230"/>
      <c r="D2082" s="231" t="s">
        <v>221</v>
      </c>
      <c r="E2082" s="232" t="s">
        <v>32</v>
      </c>
      <c r="F2082" s="233" t="s">
        <v>878</v>
      </c>
      <c r="G2082" s="230"/>
      <c r="H2082" s="232" t="s">
        <v>32</v>
      </c>
      <c r="I2082" s="234"/>
      <c r="J2082" s="230"/>
      <c r="K2082" s="230"/>
      <c r="L2082" s="235"/>
      <c r="M2082" s="236"/>
      <c r="N2082" s="237"/>
      <c r="O2082" s="237"/>
      <c r="P2082" s="237"/>
      <c r="Q2082" s="237"/>
      <c r="R2082" s="237"/>
      <c r="S2082" s="237"/>
      <c r="T2082" s="238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9" t="s">
        <v>221</v>
      </c>
      <c r="AU2082" s="239" t="s">
        <v>88</v>
      </c>
      <c r="AV2082" s="13" t="s">
        <v>86</v>
      </c>
      <c r="AW2082" s="13" t="s">
        <v>39</v>
      </c>
      <c r="AX2082" s="13" t="s">
        <v>78</v>
      </c>
      <c r="AY2082" s="239" t="s">
        <v>210</v>
      </c>
    </row>
    <row r="2083" s="14" customFormat="1">
      <c r="A2083" s="14"/>
      <c r="B2083" s="240"/>
      <c r="C2083" s="241"/>
      <c r="D2083" s="231" t="s">
        <v>221</v>
      </c>
      <c r="E2083" s="242" t="s">
        <v>32</v>
      </c>
      <c r="F2083" s="243" t="s">
        <v>2281</v>
      </c>
      <c r="G2083" s="241"/>
      <c r="H2083" s="244">
        <v>47.472999999999999</v>
      </c>
      <c r="I2083" s="245"/>
      <c r="J2083" s="241"/>
      <c r="K2083" s="241"/>
      <c r="L2083" s="246"/>
      <c r="M2083" s="247"/>
      <c r="N2083" s="248"/>
      <c r="O2083" s="248"/>
      <c r="P2083" s="248"/>
      <c r="Q2083" s="248"/>
      <c r="R2083" s="248"/>
      <c r="S2083" s="248"/>
      <c r="T2083" s="249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0" t="s">
        <v>221</v>
      </c>
      <c r="AU2083" s="250" t="s">
        <v>88</v>
      </c>
      <c r="AV2083" s="14" t="s">
        <v>88</v>
      </c>
      <c r="AW2083" s="14" t="s">
        <v>39</v>
      </c>
      <c r="AX2083" s="14" t="s">
        <v>78</v>
      </c>
      <c r="AY2083" s="250" t="s">
        <v>210</v>
      </c>
    </row>
    <row r="2084" s="15" customFormat="1">
      <c r="A2084" s="15"/>
      <c r="B2084" s="251"/>
      <c r="C2084" s="252"/>
      <c r="D2084" s="231" t="s">
        <v>221</v>
      </c>
      <c r="E2084" s="253" t="s">
        <v>32</v>
      </c>
      <c r="F2084" s="254" t="s">
        <v>224</v>
      </c>
      <c r="G2084" s="252"/>
      <c r="H2084" s="255">
        <v>96.585000000000008</v>
      </c>
      <c r="I2084" s="256"/>
      <c r="J2084" s="252"/>
      <c r="K2084" s="252"/>
      <c r="L2084" s="257"/>
      <c r="M2084" s="258"/>
      <c r="N2084" s="259"/>
      <c r="O2084" s="259"/>
      <c r="P2084" s="259"/>
      <c r="Q2084" s="259"/>
      <c r="R2084" s="259"/>
      <c r="S2084" s="259"/>
      <c r="T2084" s="260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61" t="s">
        <v>221</v>
      </c>
      <c r="AU2084" s="261" t="s">
        <v>88</v>
      </c>
      <c r="AV2084" s="15" t="s">
        <v>96</v>
      </c>
      <c r="AW2084" s="15" t="s">
        <v>39</v>
      </c>
      <c r="AX2084" s="15" t="s">
        <v>86</v>
      </c>
      <c r="AY2084" s="261" t="s">
        <v>210</v>
      </c>
    </row>
    <row r="2085" s="2" customFormat="1" ht="33" customHeight="1">
      <c r="A2085" s="42"/>
      <c r="B2085" s="43"/>
      <c r="C2085" s="211" t="s">
        <v>2282</v>
      </c>
      <c r="D2085" s="211" t="s">
        <v>213</v>
      </c>
      <c r="E2085" s="212" t="s">
        <v>2283</v>
      </c>
      <c r="F2085" s="213" t="s">
        <v>2284</v>
      </c>
      <c r="G2085" s="214" t="s">
        <v>112</v>
      </c>
      <c r="H2085" s="215">
        <v>3.0800000000000001</v>
      </c>
      <c r="I2085" s="216"/>
      <c r="J2085" s="217">
        <f>ROUND(I2085*H2085,2)</f>
        <v>0</v>
      </c>
      <c r="K2085" s="213" t="s">
        <v>217</v>
      </c>
      <c r="L2085" s="48"/>
      <c r="M2085" s="218" t="s">
        <v>32</v>
      </c>
      <c r="N2085" s="219" t="s">
        <v>49</v>
      </c>
      <c r="O2085" s="88"/>
      <c r="P2085" s="220">
        <f>O2085*H2085</f>
        <v>0</v>
      </c>
      <c r="Q2085" s="220">
        <v>0.01315</v>
      </c>
      <c r="R2085" s="220">
        <f>Q2085*H2085</f>
        <v>0.040502000000000003</v>
      </c>
      <c r="S2085" s="220">
        <v>0</v>
      </c>
      <c r="T2085" s="221">
        <f>S2085*H2085</f>
        <v>0</v>
      </c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R2085" s="222" t="s">
        <v>404</v>
      </c>
      <c r="AT2085" s="222" t="s">
        <v>213</v>
      </c>
      <c r="AU2085" s="222" t="s">
        <v>88</v>
      </c>
      <c r="AY2085" s="20" t="s">
        <v>210</v>
      </c>
      <c r="BE2085" s="223">
        <f>IF(N2085="základní",J2085,0)</f>
        <v>0</v>
      </c>
      <c r="BF2085" s="223">
        <f>IF(N2085="snížená",J2085,0)</f>
        <v>0</v>
      </c>
      <c r="BG2085" s="223">
        <f>IF(N2085="zákl. přenesená",J2085,0)</f>
        <v>0</v>
      </c>
      <c r="BH2085" s="223">
        <f>IF(N2085="sníž. přenesená",J2085,0)</f>
        <v>0</v>
      </c>
      <c r="BI2085" s="223">
        <f>IF(N2085="nulová",J2085,0)</f>
        <v>0</v>
      </c>
      <c r="BJ2085" s="20" t="s">
        <v>86</v>
      </c>
      <c r="BK2085" s="223">
        <f>ROUND(I2085*H2085,2)</f>
        <v>0</v>
      </c>
      <c r="BL2085" s="20" t="s">
        <v>404</v>
      </c>
      <c r="BM2085" s="222" t="s">
        <v>2285</v>
      </c>
    </row>
    <row r="2086" s="2" customFormat="1">
      <c r="A2086" s="42"/>
      <c r="B2086" s="43"/>
      <c r="C2086" s="44"/>
      <c r="D2086" s="224" t="s">
        <v>219</v>
      </c>
      <c r="E2086" s="44"/>
      <c r="F2086" s="225" t="s">
        <v>2286</v>
      </c>
      <c r="G2086" s="44"/>
      <c r="H2086" s="44"/>
      <c r="I2086" s="226"/>
      <c r="J2086" s="44"/>
      <c r="K2086" s="44"/>
      <c r="L2086" s="48"/>
      <c r="M2086" s="227"/>
      <c r="N2086" s="228"/>
      <c r="O2086" s="88"/>
      <c r="P2086" s="88"/>
      <c r="Q2086" s="88"/>
      <c r="R2086" s="88"/>
      <c r="S2086" s="88"/>
      <c r="T2086" s="89"/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T2086" s="20" t="s">
        <v>219</v>
      </c>
      <c r="AU2086" s="20" t="s">
        <v>88</v>
      </c>
    </row>
    <row r="2087" s="13" customFormat="1">
      <c r="A2087" s="13"/>
      <c r="B2087" s="229"/>
      <c r="C2087" s="230"/>
      <c r="D2087" s="231" t="s">
        <v>221</v>
      </c>
      <c r="E2087" s="232" t="s">
        <v>32</v>
      </c>
      <c r="F2087" s="233" t="s">
        <v>656</v>
      </c>
      <c r="G2087" s="230"/>
      <c r="H2087" s="232" t="s">
        <v>32</v>
      </c>
      <c r="I2087" s="234"/>
      <c r="J2087" s="230"/>
      <c r="K2087" s="230"/>
      <c r="L2087" s="235"/>
      <c r="M2087" s="236"/>
      <c r="N2087" s="237"/>
      <c r="O2087" s="237"/>
      <c r="P2087" s="237"/>
      <c r="Q2087" s="237"/>
      <c r="R2087" s="237"/>
      <c r="S2087" s="237"/>
      <c r="T2087" s="238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9" t="s">
        <v>221</v>
      </c>
      <c r="AU2087" s="239" t="s">
        <v>88</v>
      </c>
      <c r="AV2087" s="13" t="s">
        <v>86</v>
      </c>
      <c r="AW2087" s="13" t="s">
        <v>39</v>
      </c>
      <c r="AX2087" s="13" t="s">
        <v>78</v>
      </c>
      <c r="AY2087" s="239" t="s">
        <v>210</v>
      </c>
    </row>
    <row r="2088" s="14" customFormat="1">
      <c r="A2088" s="14"/>
      <c r="B2088" s="240"/>
      <c r="C2088" s="241"/>
      <c r="D2088" s="231" t="s">
        <v>221</v>
      </c>
      <c r="E2088" s="242" t="s">
        <v>32</v>
      </c>
      <c r="F2088" s="243" t="s">
        <v>2259</v>
      </c>
      <c r="G2088" s="241"/>
      <c r="H2088" s="244">
        <v>3.0800000000000001</v>
      </c>
      <c r="I2088" s="245"/>
      <c r="J2088" s="241"/>
      <c r="K2088" s="241"/>
      <c r="L2088" s="246"/>
      <c r="M2088" s="247"/>
      <c r="N2088" s="248"/>
      <c r="O2088" s="248"/>
      <c r="P2088" s="248"/>
      <c r="Q2088" s="248"/>
      <c r="R2088" s="248"/>
      <c r="S2088" s="248"/>
      <c r="T2088" s="249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0" t="s">
        <v>221</v>
      </c>
      <c r="AU2088" s="250" t="s">
        <v>88</v>
      </c>
      <c r="AV2088" s="14" t="s">
        <v>88</v>
      </c>
      <c r="AW2088" s="14" t="s">
        <v>39</v>
      </c>
      <c r="AX2088" s="14" t="s">
        <v>78</v>
      </c>
      <c r="AY2088" s="250" t="s">
        <v>210</v>
      </c>
    </row>
    <row r="2089" s="15" customFormat="1">
      <c r="A2089" s="15"/>
      <c r="B2089" s="251"/>
      <c r="C2089" s="252"/>
      <c r="D2089" s="231" t="s">
        <v>221</v>
      </c>
      <c r="E2089" s="253" t="s">
        <v>32</v>
      </c>
      <c r="F2089" s="254" t="s">
        <v>224</v>
      </c>
      <c r="G2089" s="252"/>
      <c r="H2089" s="255">
        <v>3.0800000000000001</v>
      </c>
      <c r="I2089" s="256"/>
      <c r="J2089" s="252"/>
      <c r="K2089" s="252"/>
      <c r="L2089" s="257"/>
      <c r="M2089" s="258"/>
      <c r="N2089" s="259"/>
      <c r="O2089" s="259"/>
      <c r="P2089" s="259"/>
      <c r="Q2089" s="259"/>
      <c r="R2089" s="259"/>
      <c r="S2089" s="259"/>
      <c r="T2089" s="260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61" t="s">
        <v>221</v>
      </c>
      <c r="AU2089" s="261" t="s">
        <v>88</v>
      </c>
      <c r="AV2089" s="15" t="s">
        <v>96</v>
      </c>
      <c r="AW2089" s="15" t="s">
        <v>39</v>
      </c>
      <c r="AX2089" s="15" t="s">
        <v>86</v>
      </c>
      <c r="AY2089" s="261" t="s">
        <v>210</v>
      </c>
    </row>
    <row r="2090" s="2" customFormat="1" ht="21.75" customHeight="1">
      <c r="A2090" s="42"/>
      <c r="B2090" s="43"/>
      <c r="C2090" s="211" t="s">
        <v>2287</v>
      </c>
      <c r="D2090" s="211" t="s">
        <v>213</v>
      </c>
      <c r="E2090" s="212" t="s">
        <v>2288</v>
      </c>
      <c r="F2090" s="213" t="s">
        <v>2289</v>
      </c>
      <c r="G2090" s="214" t="s">
        <v>525</v>
      </c>
      <c r="H2090" s="215">
        <v>2</v>
      </c>
      <c r="I2090" s="216"/>
      <c r="J2090" s="217">
        <f>ROUND(I2090*H2090,2)</f>
        <v>0</v>
      </c>
      <c r="K2090" s="213" t="s">
        <v>217</v>
      </c>
      <c r="L2090" s="48"/>
      <c r="M2090" s="218" t="s">
        <v>32</v>
      </c>
      <c r="N2090" s="219" t="s">
        <v>49</v>
      </c>
      <c r="O2090" s="88"/>
      <c r="P2090" s="220">
        <f>O2090*H2090</f>
        <v>0</v>
      </c>
      <c r="Q2090" s="220">
        <v>0.00022000000000000001</v>
      </c>
      <c r="R2090" s="220">
        <f>Q2090*H2090</f>
        <v>0.00044000000000000002</v>
      </c>
      <c r="S2090" s="220">
        <v>0</v>
      </c>
      <c r="T2090" s="221">
        <f>S2090*H2090</f>
        <v>0</v>
      </c>
      <c r="U2090" s="42"/>
      <c r="V2090" s="42"/>
      <c r="W2090" s="42"/>
      <c r="X2090" s="42"/>
      <c r="Y2090" s="42"/>
      <c r="Z2090" s="42"/>
      <c r="AA2090" s="42"/>
      <c r="AB2090" s="42"/>
      <c r="AC2090" s="42"/>
      <c r="AD2090" s="42"/>
      <c r="AE2090" s="42"/>
      <c r="AR2090" s="222" t="s">
        <v>404</v>
      </c>
      <c r="AT2090" s="222" t="s">
        <v>213</v>
      </c>
      <c r="AU2090" s="222" t="s">
        <v>88</v>
      </c>
      <c r="AY2090" s="20" t="s">
        <v>210</v>
      </c>
      <c r="BE2090" s="223">
        <f>IF(N2090="základní",J2090,0)</f>
        <v>0</v>
      </c>
      <c r="BF2090" s="223">
        <f>IF(N2090="snížená",J2090,0)</f>
        <v>0</v>
      </c>
      <c r="BG2090" s="223">
        <f>IF(N2090="zákl. přenesená",J2090,0)</f>
        <v>0</v>
      </c>
      <c r="BH2090" s="223">
        <f>IF(N2090="sníž. přenesená",J2090,0)</f>
        <v>0</v>
      </c>
      <c r="BI2090" s="223">
        <f>IF(N2090="nulová",J2090,0)</f>
        <v>0</v>
      </c>
      <c r="BJ2090" s="20" t="s">
        <v>86</v>
      </c>
      <c r="BK2090" s="223">
        <f>ROUND(I2090*H2090,2)</f>
        <v>0</v>
      </c>
      <c r="BL2090" s="20" t="s">
        <v>404</v>
      </c>
      <c r="BM2090" s="222" t="s">
        <v>2290</v>
      </c>
    </row>
    <row r="2091" s="2" customFormat="1">
      <c r="A2091" s="42"/>
      <c r="B2091" s="43"/>
      <c r="C2091" s="44"/>
      <c r="D2091" s="224" t="s">
        <v>219</v>
      </c>
      <c r="E2091" s="44"/>
      <c r="F2091" s="225" t="s">
        <v>2291</v>
      </c>
      <c r="G2091" s="44"/>
      <c r="H2091" s="44"/>
      <c r="I2091" s="226"/>
      <c r="J2091" s="44"/>
      <c r="K2091" s="44"/>
      <c r="L2091" s="48"/>
      <c r="M2091" s="227"/>
      <c r="N2091" s="228"/>
      <c r="O2091" s="88"/>
      <c r="P2091" s="88"/>
      <c r="Q2091" s="88"/>
      <c r="R2091" s="88"/>
      <c r="S2091" s="88"/>
      <c r="T2091" s="89"/>
      <c r="U2091" s="42"/>
      <c r="V2091" s="42"/>
      <c r="W2091" s="42"/>
      <c r="X2091" s="42"/>
      <c r="Y2091" s="42"/>
      <c r="Z2091" s="42"/>
      <c r="AA2091" s="42"/>
      <c r="AB2091" s="42"/>
      <c r="AC2091" s="42"/>
      <c r="AD2091" s="42"/>
      <c r="AE2091" s="42"/>
      <c r="AT2091" s="20" t="s">
        <v>219</v>
      </c>
      <c r="AU2091" s="20" t="s">
        <v>88</v>
      </c>
    </row>
    <row r="2092" s="13" customFormat="1">
      <c r="A2092" s="13"/>
      <c r="B2092" s="229"/>
      <c r="C2092" s="230"/>
      <c r="D2092" s="231" t="s">
        <v>221</v>
      </c>
      <c r="E2092" s="232" t="s">
        <v>32</v>
      </c>
      <c r="F2092" s="233" t="s">
        <v>574</v>
      </c>
      <c r="G2092" s="230"/>
      <c r="H2092" s="232" t="s">
        <v>32</v>
      </c>
      <c r="I2092" s="234"/>
      <c r="J2092" s="230"/>
      <c r="K2092" s="230"/>
      <c r="L2092" s="235"/>
      <c r="M2092" s="236"/>
      <c r="N2092" s="237"/>
      <c r="O2092" s="237"/>
      <c r="P2092" s="237"/>
      <c r="Q2092" s="237"/>
      <c r="R2092" s="237"/>
      <c r="S2092" s="237"/>
      <c r="T2092" s="238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9" t="s">
        <v>221</v>
      </c>
      <c r="AU2092" s="239" t="s">
        <v>88</v>
      </c>
      <c r="AV2092" s="13" t="s">
        <v>86</v>
      </c>
      <c r="AW2092" s="13" t="s">
        <v>39</v>
      </c>
      <c r="AX2092" s="13" t="s">
        <v>78</v>
      </c>
      <c r="AY2092" s="239" t="s">
        <v>210</v>
      </c>
    </row>
    <row r="2093" s="13" customFormat="1">
      <c r="A2093" s="13"/>
      <c r="B2093" s="229"/>
      <c r="C2093" s="230"/>
      <c r="D2093" s="231" t="s">
        <v>221</v>
      </c>
      <c r="E2093" s="232" t="s">
        <v>32</v>
      </c>
      <c r="F2093" s="233" t="s">
        <v>310</v>
      </c>
      <c r="G2093" s="230"/>
      <c r="H2093" s="232" t="s">
        <v>32</v>
      </c>
      <c r="I2093" s="234"/>
      <c r="J2093" s="230"/>
      <c r="K2093" s="230"/>
      <c r="L2093" s="235"/>
      <c r="M2093" s="236"/>
      <c r="N2093" s="237"/>
      <c r="O2093" s="237"/>
      <c r="P2093" s="237"/>
      <c r="Q2093" s="237"/>
      <c r="R2093" s="237"/>
      <c r="S2093" s="237"/>
      <c r="T2093" s="238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9" t="s">
        <v>221</v>
      </c>
      <c r="AU2093" s="239" t="s">
        <v>88</v>
      </c>
      <c r="AV2093" s="13" t="s">
        <v>86</v>
      </c>
      <c r="AW2093" s="13" t="s">
        <v>39</v>
      </c>
      <c r="AX2093" s="13" t="s">
        <v>78</v>
      </c>
      <c r="AY2093" s="239" t="s">
        <v>210</v>
      </c>
    </row>
    <row r="2094" s="13" customFormat="1">
      <c r="A2094" s="13"/>
      <c r="B2094" s="229"/>
      <c r="C2094" s="230"/>
      <c r="D2094" s="231" t="s">
        <v>221</v>
      </c>
      <c r="E2094" s="232" t="s">
        <v>32</v>
      </c>
      <c r="F2094" s="233" t="s">
        <v>311</v>
      </c>
      <c r="G2094" s="230"/>
      <c r="H2094" s="232" t="s">
        <v>32</v>
      </c>
      <c r="I2094" s="234"/>
      <c r="J2094" s="230"/>
      <c r="K2094" s="230"/>
      <c r="L2094" s="235"/>
      <c r="M2094" s="236"/>
      <c r="N2094" s="237"/>
      <c r="O2094" s="237"/>
      <c r="P2094" s="237"/>
      <c r="Q2094" s="237"/>
      <c r="R2094" s="237"/>
      <c r="S2094" s="237"/>
      <c r="T2094" s="238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9" t="s">
        <v>221</v>
      </c>
      <c r="AU2094" s="239" t="s">
        <v>88</v>
      </c>
      <c r="AV2094" s="13" t="s">
        <v>86</v>
      </c>
      <c r="AW2094" s="13" t="s">
        <v>39</v>
      </c>
      <c r="AX2094" s="13" t="s">
        <v>78</v>
      </c>
      <c r="AY2094" s="239" t="s">
        <v>210</v>
      </c>
    </row>
    <row r="2095" s="13" customFormat="1">
      <c r="A2095" s="13"/>
      <c r="B2095" s="229"/>
      <c r="C2095" s="230"/>
      <c r="D2095" s="231" t="s">
        <v>221</v>
      </c>
      <c r="E2095" s="232" t="s">
        <v>32</v>
      </c>
      <c r="F2095" s="233" t="s">
        <v>2292</v>
      </c>
      <c r="G2095" s="230"/>
      <c r="H2095" s="232" t="s">
        <v>32</v>
      </c>
      <c r="I2095" s="234"/>
      <c r="J2095" s="230"/>
      <c r="K2095" s="230"/>
      <c r="L2095" s="235"/>
      <c r="M2095" s="236"/>
      <c r="N2095" s="237"/>
      <c r="O2095" s="237"/>
      <c r="P2095" s="237"/>
      <c r="Q2095" s="237"/>
      <c r="R2095" s="237"/>
      <c r="S2095" s="237"/>
      <c r="T2095" s="238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9" t="s">
        <v>221</v>
      </c>
      <c r="AU2095" s="239" t="s">
        <v>88</v>
      </c>
      <c r="AV2095" s="13" t="s">
        <v>86</v>
      </c>
      <c r="AW2095" s="13" t="s">
        <v>39</v>
      </c>
      <c r="AX2095" s="13" t="s">
        <v>78</v>
      </c>
      <c r="AY2095" s="239" t="s">
        <v>210</v>
      </c>
    </row>
    <row r="2096" s="14" customFormat="1">
      <c r="A2096" s="14"/>
      <c r="B2096" s="240"/>
      <c r="C2096" s="241"/>
      <c r="D2096" s="231" t="s">
        <v>221</v>
      </c>
      <c r="E2096" s="242" t="s">
        <v>32</v>
      </c>
      <c r="F2096" s="243" t="s">
        <v>88</v>
      </c>
      <c r="G2096" s="241"/>
      <c r="H2096" s="244">
        <v>2</v>
      </c>
      <c r="I2096" s="245"/>
      <c r="J2096" s="241"/>
      <c r="K2096" s="241"/>
      <c r="L2096" s="246"/>
      <c r="M2096" s="247"/>
      <c r="N2096" s="248"/>
      <c r="O2096" s="248"/>
      <c r="P2096" s="248"/>
      <c r="Q2096" s="248"/>
      <c r="R2096" s="248"/>
      <c r="S2096" s="248"/>
      <c r="T2096" s="249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0" t="s">
        <v>221</v>
      </c>
      <c r="AU2096" s="250" t="s">
        <v>88</v>
      </c>
      <c r="AV2096" s="14" t="s">
        <v>88</v>
      </c>
      <c r="AW2096" s="14" t="s">
        <v>39</v>
      </c>
      <c r="AX2096" s="14" t="s">
        <v>78</v>
      </c>
      <c r="AY2096" s="250" t="s">
        <v>210</v>
      </c>
    </row>
    <row r="2097" s="15" customFormat="1">
      <c r="A2097" s="15"/>
      <c r="B2097" s="251"/>
      <c r="C2097" s="252"/>
      <c r="D2097" s="231" t="s">
        <v>221</v>
      </c>
      <c r="E2097" s="253" t="s">
        <v>32</v>
      </c>
      <c r="F2097" s="254" t="s">
        <v>224</v>
      </c>
      <c r="G2097" s="252"/>
      <c r="H2097" s="255">
        <v>2</v>
      </c>
      <c r="I2097" s="256"/>
      <c r="J2097" s="252"/>
      <c r="K2097" s="252"/>
      <c r="L2097" s="257"/>
      <c r="M2097" s="258"/>
      <c r="N2097" s="259"/>
      <c r="O2097" s="259"/>
      <c r="P2097" s="259"/>
      <c r="Q2097" s="259"/>
      <c r="R2097" s="259"/>
      <c r="S2097" s="259"/>
      <c r="T2097" s="260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1" t="s">
        <v>221</v>
      </c>
      <c r="AU2097" s="261" t="s">
        <v>88</v>
      </c>
      <c r="AV2097" s="15" t="s">
        <v>96</v>
      </c>
      <c r="AW2097" s="15" t="s">
        <v>39</v>
      </c>
      <c r="AX2097" s="15" t="s">
        <v>86</v>
      </c>
      <c r="AY2097" s="261" t="s">
        <v>210</v>
      </c>
    </row>
    <row r="2098" s="2" customFormat="1" ht="24.15" customHeight="1">
      <c r="A2098" s="42"/>
      <c r="B2098" s="43"/>
      <c r="C2098" s="273" t="s">
        <v>2293</v>
      </c>
      <c r="D2098" s="273" t="s">
        <v>325</v>
      </c>
      <c r="E2098" s="274" t="s">
        <v>2294</v>
      </c>
      <c r="F2098" s="275" t="s">
        <v>2295</v>
      </c>
      <c r="G2098" s="276" t="s">
        <v>525</v>
      </c>
      <c r="H2098" s="277">
        <v>2</v>
      </c>
      <c r="I2098" s="278"/>
      <c r="J2098" s="279">
        <f>ROUND(I2098*H2098,2)</f>
        <v>0</v>
      </c>
      <c r="K2098" s="275" t="s">
        <v>217</v>
      </c>
      <c r="L2098" s="280"/>
      <c r="M2098" s="281" t="s">
        <v>32</v>
      </c>
      <c r="N2098" s="282" t="s">
        <v>49</v>
      </c>
      <c r="O2098" s="88"/>
      <c r="P2098" s="220">
        <f>O2098*H2098</f>
        <v>0</v>
      </c>
      <c r="Q2098" s="220">
        <v>0.014579999999999999</v>
      </c>
      <c r="R2098" s="220">
        <f>Q2098*H2098</f>
        <v>0.029159999999999998</v>
      </c>
      <c r="S2098" s="220">
        <v>0</v>
      </c>
      <c r="T2098" s="221">
        <f>S2098*H2098</f>
        <v>0</v>
      </c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R2098" s="222" t="s">
        <v>544</v>
      </c>
      <c r="AT2098" s="222" t="s">
        <v>325</v>
      </c>
      <c r="AU2098" s="222" t="s">
        <v>88</v>
      </c>
      <c r="AY2098" s="20" t="s">
        <v>210</v>
      </c>
      <c r="BE2098" s="223">
        <f>IF(N2098="základní",J2098,0)</f>
        <v>0</v>
      </c>
      <c r="BF2098" s="223">
        <f>IF(N2098="snížená",J2098,0)</f>
        <v>0</v>
      </c>
      <c r="BG2098" s="223">
        <f>IF(N2098="zákl. přenesená",J2098,0)</f>
        <v>0</v>
      </c>
      <c r="BH2098" s="223">
        <f>IF(N2098="sníž. přenesená",J2098,0)</f>
        <v>0</v>
      </c>
      <c r="BI2098" s="223">
        <f>IF(N2098="nulová",J2098,0)</f>
        <v>0</v>
      </c>
      <c r="BJ2098" s="20" t="s">
        <v>86</v>
      </c>
      <c r="BK2098" s="223">
        <f>ROUND(I2098*H2098,2)</f>
        <v>0</v>
      </c>
      <c r="BL2098" s="20" t="s">
        <v>404</v>
      </c>
      <c r="BM2098" s="222" t="s">
        <v>2296</v>
      </c>
    </row>
    <row r="2099" s="2" customFormat="1" ht="21.75" customHeight="1">
      <c r="A2099" s="42"/>
      <c r="B2099" s="43"/>
      <c r="C2099" s="211" t="s">
        <v>2297</v>
      </c>
      <c r="D2099" s="211" t="s">
        <v>213</v>
      </c>
      <c r="E2099" s="212" t="s">
        <v>2298</v>
      </c>
      <c r="F2099" s="213" t="s">
        <v>2299</v>
      </c>
      <c r="G2099" s="214" t="s">
        <v>112</v>
      </c>
      <c r="H2099" s="215">
        <v>11.092000000000001</v>
      </c>
      <c r="I2099" s="216"/>
      <c r="J2099" s="217">
        <f>ROUND(I2099*H2099,2)</f>
        <v>0</v>
      </c>
      <c r="K2099" s="213" t="s">
        <v>217</v>
      </c>
      <c r="L2099" s="48"/>
      <c r="M2099" s="218" t="s">
        <v>32</v>
      </c>
      <c r="N2099" s="219" t="s">
        <v>49</v>
      </c>
      <c r="O2099" s="88"/>
      <c r="P2099" s="220">
        <f>O2099*H2099</f>
        <v>0</v>
      </c>
      <c r="Q2099" s="220">
        <v>0.04725</v>
      </c>
      <c r="R2099" s="220">
        <f>Q2099*H2099</f>
        <v>0.52409700000000004</v>
      </c>
      <c r="S2099" s="220">
        <v>0</v>
      </c>
      <c r="T2099" s="221">
        <f>S2099*H2099</f>
        <v>0</v>
      </c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R2099" s="222" t="s">
        <v>404</v>
      </c>
      <c r="AT2099" s="222" t="s">
        <v>213</v>
      </c>
      <c r="AU2099" s="222" t="s">
        <v>88</v>
      </c>
      <c r="AY2099" s="20" t="s">
        <v>210</v>
      </c>
      <c r="BE2099" s="223">
        <f>IF(N2099="základní",J2099,0)</f>
        <v>0</v>
      </c>
      <c r="BF2099" s="223">
        <f>IF(N2099="snížená",J2099,0)</f>
        <v>0</v>
      </c>
      <c r="BG2099" s="223">
        <f>IF(N2099="zákl. přenesená",J2099,0)</f>
        <v>0</v>
      </c>
      <c r="BH2099" s="223">
        <f>IF(N2099="sníž. přenesená",J2099,0)</f>
        <v>0</v>
      </c>
      <c r="BI2099" s="223">
        <f>IF(N2099="nulová",J2099,0)</f>
        <v>0</v>
      </c>
      <c r="BJ2099" s="20" t="s">
        <v>86</v>
      </c>
      <c r="BK2099" s="223">
        <f>ROUND(I2099*H2099,2)</f>
        <v>0</v>
      </c>
      <c r="BL2099" s="20" t="s">
        <v>404</v>
      </c>
      <c r="BM2099" s="222" t="s">
        <v>2300</v>
      </c>
    </row>
    <row r="2100" s="2" customFormat="1">
      <c r="A2100" s="42"/>
      <c r="B2100" s="43"/>
      <c r="C2100" s="44"/>
      <c r="D2100" s="224" t="s">
        <v>219</v>
      </c>
      <c r="E2100" s="44"/>
      <c r="F2100" s="225" t="s">
        <v>2301</v>
      </c>
      <c r="G2100" s="44"/>
      <c r="H2100" s="44"/>
      <c r="I2100" s="226"/>
      <c r="J2100" s="44"/>
      <c r="K2100" s="44"/>
      <c r="L2100" s="48"/>
      <c r="M2100" s="227"/>
      <c r="N2100" s="228"/>
      <c r="O2100" s="88"/>
      <c r="P2100" s="88"/>
      <c r="Q2100" s="88"/>
      <c r="R2100" s="88"/>
      <c r="S2100" s="88"/>
      <c r="T2100" s="89"/>
      <c r="U2100" s="42"/>
      <c r="V2100" s="42"/>
      <c r="W2100" s="42"/>
      <c r="X2100" s="42"/>
      <c r="Y2100" s="42"/>
      <c r="Z2100" s="42"/>
      <c r="AA2100" s="42"/>
      <c r="AB2100" s="42"/>
      <c r="AC2100" s="42"/>
      <c r="AD2100" s="42"/>
      <c r="AE2100" s="42"/>
      <c r="AT2100" s="20" t="s">
        <v>219</v>
      </c>
      <c r="AU2100" s="20" t="s">
        <v>88</v>
      </c>
    </row>
    <row r="2101" s="13" customFormat="1">
      <c r="A2101" s="13"/>
      <c r="B2101" s="229"/>
      <c r="C2101" s="230"/>
      <c r="D2101" s="231" t="s">
        <v>221</v>
      </c>
      <c r="E2101" s="232" t="s">
        <v>32</v>
      </c>
      <c r="F2101" s="233" t="s">
        <v>848</v>
      </c>
      <c r="G2101" s="230"/>
      <c r="H2101" s="232" t="s">
        <v>32</v>
      </c>
      <c r="I2101" s="234"/>
      <c r="J2101" s="230"/>
      <c r="K2101" s="230"/>
      <c r="L2101" s="235"/>
      <c r="M2101" s="236"/>
      <c r="N2101" s="237"/>
      <c r="O2101" s="237"/>
      <c r="P2101" s="237"/>
      <c r="Q2101" s="237"/>
      <c r="R2101" s="237"/>
      <c r="S2101" s="237"/>
      <c r="T2101" s="238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9" t="s">
        <v>221</v>
      </c>
      <c r="AU2101" s="239" t="s">
        <v>88</v>
      </c>
      <c r="AV2101" s="13" t="s">
        <v>86</v>
      </c>
      <c r="AW2101" s="13" t="s">
        <v>39</v>
      </c>
      <c r="AX2101" s="13" t="s">
        <v>78</v>
      </c>
      <c r="AY2101" s="239" t="s">
        <v>210</v>
      </c>
    </row>
    <row r="2102" s="14" customFormat="1">
      <c r="A2102" s="14"/>
      <c r="B2102" s="240"/>
      <c r="C2102" s="241"/>
      <c r="D2102" s="231" t="s">
        <v>221</v>
      </c>
      <c r="E2102" s="242" t="s">
        <v>32</v>
      </c>
      <c r="F2102" s="243" t="s">
        <v>2302</v>
      </c>
      <c r="G2102" s="241"/>
      <c r="H2102" s="244">
        <v>5.5460000000000003</v>
      </c>
      <c r="I2102" s="245"/>
      <c r="J2102" s="241"/>
      <c r="K2102" s="241"/>
      <c r="L2102" s="246"/>
      <c r="M2102" s="247"/>
      <c r="N2102" s="248"/>
      <c r="O2102" s="248"/>
      <c r="P2102" s="248"/>
      <c r="Q2102" s="248"/>
      <c r="R2102" s="248"/>
      <c r="S2102" s="248"/>
      <c r="T2102" s="249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0" t="s">
        <v>221</v>
      </c>
      <c r="AU2102" s="250" t="s">
        <v>88</v>
      </c>
      <c r="AV2102" s="14" t="s">
        <v>88</v>
      </c>
      <c r="AW2102" s="14" t="s">
        <v>39</v>
      </c>
      <c r="AX2102" s="14" t="s">
        <v>78</v>
      </c>
      <c r="AY2102" s="250" t="s">
        <v>210</v>
      </c>
    </row>
    <row r="2103" s="13" customFormat="1">
      <c r="A2103" s="13"/>
      <c r="B2103" s="229"/>
      <c r="C2103" s="230"/>
      <c r="D2103" s="231" t="s">
        <v>221</v>
      </c>
      <c r="E2103" s="232" t="s">
        <v>32</v>
      </c>
      <c r="F2103" s="233" t="s">
        <v>852</v>
      </c>
      <c r="G2103" s="230"/>
      <c r="H2103" s="232" t="s">
        <v>32</v>
      </c>
      <c r="I2103" s="234"/>
      <c r="J2103" s="230"/>
      <c r="K2103" s="230"/>
      <c r="L2103" s="235"/>
      <c r="M2103" s="236"/>
      <c r="N2103" s="237"/>
      <c r="O2103" s="237"/>
      <c r="P2103" s="237"/>
      <c r="Q2103" s="237"/>
      <c r="R2103" s="237"/>
      <c r="S2103" s="237"/>
      <c r="T2103" s="238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9" t="s">
        <v>221</v>
      </c>
      <c r="AU2103" s="239" t="s">
        <v>88</v>
      </c>
      <c r="AV2103" s="13" t="s">
        <v>86</v>
      </c>
      <c r="AW2103" s="13" t="s">
        <v>39</v>
      </c>
      <c r="AX2103" s="13" t="s">
        <v>78</v>
      </c>
      <c r="AY2103" s="239" t="s">
        <v>210</v>
      </c>
    </row>
    <row r="2104" s="14" customFormat="1">
      <c r="A2104" s="14"/>
      <c r="B2104" s="240"/>
      <c r="C2104" s="241"/>
      <c r="D2104" s="231" t="s">
        <v>221</v>
      </c>
      <c r="E2104" s="242" t="s">
        <v>32</v>
      </c>
      <c r="F2104" s="243" t="s">
        <v>2302</v>
      </c>
      <c r="G2104" s="241"/>
      <c r="H2104" s="244">
        <v>5.5460000000000003</v>
      </c>
      <c r="I2104" s="245"/>
      <c r="J2104" s="241"/>
      <c r="K2104" s="241"/>
      <c r="L2104" s="246"/>
      <c r="M2104" s="247"/>
      <c r="N2104" s="248"/>
      <c r="O2104" s="248"/>
      <c r="P2104" s="248"/>
      <c r="Q2104" s="248"/>
      <c r="R2104" s="248"/>
      <c r="S2104" s="248"/>
      <c r="T2104" s="249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0" t="s">
        <v>221</v>
      </c>
      <c r="AU2104" s="250" t="s">
        <v>88</v>
      </c>
      <c r="AV2104" s="14" t="s">
        <v>88</v>
      </c>
      <c r="AW2104" s="14" t="s">
        <v>39</v>
      </c>
      <c r="AX2104" s="14" t="s">
        <v>78</v>
      </c>
      <c r="AY2104" s="250" t="s">
        <v>210</v>
      </c>
    </row>
    <row r="2105" s="15" customFormat="1">
      <c r="A2105" s="15"/>
      <c r="B2105" s="251"/>
      <c r="C2105" s="252"/>
      <c r="D2105" s="231" t="s">
        <v>221</v>
      </c>
      <c r="E2105" s="253" t="s">
        <v>32</v>
      </c>
      <c r="F2105" s="254" t="s">
        <v>224</v>
      </c>
      <c r="G2105" s="252"/>
      <c r="H2105" s="255">
        <v>11.092000000000001</v>
      </c>
      <c r="I2105" s="256"/>
      <c r="J2105" s="252"/>
      <c r="K2105" s="252"/>
      <c r="L2105" s="257"/>
      <c r="M2105" s="258"/>
      <c r="N2105" s="259"/>
      <c r="O2105" s="259"/>
      <c r="P2105" s="259"/>
      <c r="Q2105" s="259"/>
      <c r="R2105" s="259"/>
      <c r="S2105" s="259"/>
      <c r="T2105" s="260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61" t="s">
        <v>221</v>
      </c>
      <c r="AU2105" s="261" t="s">
        <v>88</v>
      </c>
      <c r="AV2105" s="15" t="s">
        <v>96</v>
      </c>
      <c r="AW2105" s="15" t="s">
        <v>39</v>
      </c>
      <c r="AX2105" s="15" t="s">
        <v>86</v>
      </c>
      <c r="AY2105" s="261" t="s">
        <v>210</v>
      </c>
    </row>
    <row r="2106" s="2" customFormat="1" ht="33" customHeight="1">
      <c r="A2106" s="42"/>
      <c r="B2106" s="43"/>
      <c r="C2106" s="211" t="s">
        <v>2303</v>
      </c>
      <c r="D2106" s="211" t="s">
        <v>213</v>
      </c>
      <c r="E2106" s="212" t="s">
        <v>2304</v>
      </c>
      <c r="F2106" s="213" t="s">
        <v>2305</v>
      </c>
      <c r="G2106" s="214" t="s">
        <v>525</v>
      </c>
      <c r="H2106" s="215">
        <v>4</v>
      </c>
      <c r="I2106" s="216"/>
      <c r="J2106" s="217">
        <f>ROUND(I2106*H2106,2)</f>
        <v>0</v>
      </c>
      <c r="K2106" s="213" t="s">
        <v>217</v>
      </c>
      <c r="L2106" s="48"/>
      <c r="M2106" s="218" t="s">
        <v>32</v>
      </c>
      <c r="N2106" s="219" t="s">
        <v>49</v>
      </c>
      <c r="O2106" s="88"/>
      <c r="P2106" s="220">
        <f>O2106*H2106</f>
        <v>0</v>
      </c>
      <c r="Q2106" s="220">
        <v>0.032149999999999998</v>
      </c>
      <c r="R2106" s="220">
        <f>Q2106*H2106</f>
        <v>0.12859999999999999</v>
      </c>
      <c r="S2106" s="220">
        <v>0</v>
      </c>
      <c r="T2106" s="221">
        <f>S2106*H2106</f>
        <v>0</v>
      </c>
      <c r="U2106" s="42"/>
      <c r="V2106" s="42"/>
      <c r="W2106" s="42"/>
      <c r="X2106" s="42"/>
      <c r="Y2106" s="42"/>
      <c r="Z2106" s="42"/>
      <c r="AA2106" s="42"/>
      <c r="AB2106" s="42"/>
      <c r="AC2106" s="42"/>
      <c r="AD2106" s="42"/>
      <c r="AE2106" s="42"/>
      <c r="AR2106" s="222" t="s">
        <v>404</v>
      </c>
      <c r="AT2106" s="222" t="s">
        <v>213</v>
      </c>
      <c r="AU2106" s="222" t="s">
        <v>88</v>
      </c>
      <c r="AY2106" s="20" t="s">
        <v>210</v>
      </c>
      <c r="BE2106" s="223">
        <f>IF(N2106="základní",J2106,0)</f>
        <v>0</v>
      </c>
      <c r="BF2106" s="223">
        <f>IF(N2106="snížená",J2106,0)</f>
        <v>0</v>
      </c>
      <c r="BG2106" s="223">
        <f>IF(N2106="zákl. přenesená",J2106,0)</f>
        <v>0</v>
      </c>
      <c r="BH2106" s="223">
        <f>IF(N2106="sníž. přenesená",J2106,0)</f>
        <v>0</v>
      </c>
      <c r="BI2106" s="223">
        <f>IF(N2106="nulová",J2106,0)</f>
        <v>0</v>
      </c>
      <c r="BJ2106" s="20" t="s">
        <v>86</v>
      </c>
      <c r="BK2106" s="223">
        <f>ROUND(I2106*H2106,2)</f>
        <v>0</v>
      </c>
      <c r="BL2106" s="20" t="s">
        <v>404</v>
      </c>
      <c r="BM2106" s="222" t="s">
        <v>2306</v>
      </c>
    </row>
    <row r="2107" s="2" customFormat="1">
      <c r="A2107" s="42"/>
      <c r="B2107" s="43"/>
      <c r="C2107" s="44"/>
      <c r="D2107" s="224" t="s">
        <v>219</v>
      </c>
      <c r="E2107" s="44"/>
      <c r="F2107" s="225" t="s">
        <v>2307</v>
      </c>
      <c r="G2107" s="44"/>
      <c r="H2107" s="44"/>
      <c r="I2107" s="226"/>
      <c r="J2107" s="44"/>
      <c r="K2107" s="44"/>
      <c r="L2107" s="48"/>
      <c r="M2107" s="227"/>
      <c r="N2107" s="228"/>
      <c r="O2107" s="88"/>
      <c r="P2107" s="88"/>
      <c r="Q2107" s="88"/>
      <c r="R2107" s="88"/>
      <c r="S2107" s="88"/>
      <c r="T2107" s="89"/>
      <c r="U2107" s="42"/>
      <c r="V2107" s="42"/>
      <c r="W2107" s="42"/>
      <c r="X2107" s="42"/>
      <c r="Y2107" s="42"/>
      <c r="Z2107" s="42"/>
      <c r="AA2107" s="42"/>
      <c r="AB2107" s="42"/>
      <c r="AC2107" s="42"/>
      <c r="AD2107" s="42"/>
      <c r="AE2107" s="42"/>
      <c r="AT2107" s="20" t="s">
        <v>219</v>
      </c>
      <c r="AU2107" s="20" t="s">
        <v>88</v>
      </c>
    </row>
    <row r="2108" s="14" customFormat="1">
      <c r="A2108" s="14"/>
      <c r="B2108" s="240"/>
      <c r="C2108" s="241"/>
      <c r="D2108" s="231" t="s">
        <v>221</v>
      </c>
      <c r="E2108" s="242" t="s">
        <v>32</v>
      </c>
      <c r="F2108" s="243" t="s">
        <v>2308</v>
      </c>
      <c r="G2108" s="241"/>
      <c r="H2108" s="244">
        <v>4</v>
      </c>
      <c r="I2108" s="245"/>
      <c r="J2108" s="241"/>
      <c r="K2108" s="241"/>
      <c r="L2108" s="246"/>
      <c r="M2108" s="247"/>
      <c r="N2108" s="248"/>
      <c r="O2108" s="248"/>
      <c r="P2108" s="248"/>
      <c r="Q2108" s="248"/>
      <c r="R2108" s="248"/>
      <c r="S2108" s="248"/>
      <c r="T2108" s="249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0" t="s">
        <v>221</v>
      </c>
      <c r="AU2108" s="250" t="s">
        <v>88</v>
      </c>
      <c r="AV2108" s="14" t="s">
        <v>88</v>
      </c>
      <c r="AW2108" s="14" t="s">
        <v>39</v>
      </c>
      <c r="AX2108" s="14" t="s">
        <v>86</v>
      </c>
      <c r="AY2108" s="250" t="s">
        <v>210</v>
      </c>
    </row>
    <row r="2109" s="2" customFormat="1" ht="16.5" customHeight="1">
      <c r="A2109" s="42"/>
      <c r="B2109" s="43"/>
      <c r="C2109" s="211" t="s">
        <v>2309</v>
      </c>
      <c r="D2109" s="211" t="s">
        <v>213</v>
      </c>
      <c r="E2109" s="212" t="s">
        <v>2310</v>
      </c>
      <c r="F2109" s="213" t="s">
        <v>2311</v>
      </c>
      <c r="G2109" s="214" t="s">
        <v>112</v>
      </c>
      <c r="H2109" s="215">
        <v>149.86000000000001</v>
      </c>
      <c r="I2109" s="216"/>
      <c r="J2109" s="217">
        <f>ROUND(I2109*H2109,2)</f>
        <v>0</v>
      </c>
      <c r="K2109" s="213" t="s">
        <v>217</v>
      </c>
      <c r="L2109" s="48"/>
      <c r="M2109" s="218" t="s">
        <v>32</v>
      </c>
      <c r="N2109" s="219" t="s">
        <v>49</v>
      </c>
      <c r="O2109" s="88"/>
      <c r="P2109" s="220">
        <f>O2109*H2109</f>
        <v>0</v>
      </c>
      <c r="Q2109" s="220">
        <v>0</v>
      </c>
      <c r="R2109" s="220">
        <f>Q2109*H2109</f>
        <v>0</v>
      </c>
      <c r="S2109" s="220">
        <v>0.025999999999999999</v>
      </c>
      <c r="T2109" s="221">
        <f>S2109*H2109</f>
        <v>3.89636</v>
      </c>
      <c r="U2109" s="42"/>
      <c r="V2109" s="42"/>
      <c r="W2109" s="42"/>
      <c r="X2109" s="42"/>
      <c r="Y2109" s="42"/>
      <c r="Z2109" s="42"/>
      <c r="AA2109" s="42"/>
      <c r="AB2109" s="42"/>
      <c r="AC2109" s="42"/>
      <c r="AD2109" s="42"/>
      <c r="AE2109" s="42"/>
      <c r="AR2109" s="222" t="s">
        <v>404</v>
      </c>
      <c r="AT2109" s="222" t="s">
        <v>213</v>
      </c>
      <c r="AU2109" s="222" t="s">
        <v>88</v>
      </c>
      <c r="AY2109" s="20" t="s">
        <v>210</v>
      </c>
      <c r="BE2109" s="223">
        <f>IF(N2109="základní",J2109,0)</f>
        <v>0</v>
      </c>
      <c r="BF2109" s="223">
        <f>IF(N2109="snížená",J2109,0)</f>
        <v>0</v>
      </c>
      <c r="BG2109" s="223">
        <f>IF(N2109="zákl. přenesená",J2109,0)</f>
        <v>0</v>
      </c>
      <c r="BH2109" s="223">
        <f>IF(N2109="sníž. přenesená",J2109,0)</f>
        <v>0</v>
      </c>
      <c r="BI2109" s="223">
        <f>IF(N2109="nulová",J2109,0)</f>
        <v>0</v>
      </c>
      <c r="BJ2109" s="20" t="s">
        <v>86</v>
      </c>
      <c r="BK2109" s="223">
        <f>ROUND(I2109*H2109,2)</f>
        <v>0</v>
      </c>
      <c r="BL2109" s="20" t="s">
        <v>404</v>
      </c>
      <c r="BM2109" s="222" t="s">
        <v>2312</v>
      </c>
    </row>
    <row r="2110" s="2" customFormat="1">
      <c r="A2110" s="42"/>
      <c r="B2110" s="43"/>
      <c r="C2110" s="44"/>
      <c r="D2110" s="224" t="s">
        <v>219</v>
      </c>
      <c r="E2110" s="44"/>
      <c r="F2110" s="225" t="s">
        <v>2313</v>
      </c>
      <c r="G2110" s="44"/>
      <c r="H2110" s="44"/>
      <c r="I2110" s="226"/>
      <c r="J2110" s="44"/>
      <c r="K2110" s="44"/>
      <c r="L2110" s="48"/>
      <c r="M2110" s="227"/>
      <c r="N2110" s="228"/>
      <c r="O2110" s="88"/>
      <c r="P2110" s="88"/>
      <c r="Q2110" s="88"/>
      <c r="R2110" s="88"/>
      <c r="S2110" s="88"/>
      <c r="T2110" s="89"/>
      <c r="U2110" s="42"/>
      <c r="V2110" s="42"/>
      <c r="W2110" s="42"/>
      <c r="X2110" s="42"/>
      <c r="Y2110" s="42"/>
      <c r="Z2110" s="42"/>
      <c r="AA2110" s="42"/>
      <c r="AB2110" s="42"/>
      <c r="AC2110" s="42"/>
      <c r="AD2110" s="42"/>
      <c r="AE2110" s="42"/>
      <c r="AT2110" s="20" t="s">
        <v>219</v>
      </c>
      <c r="AU2110" s="20" t="s">
        <v>88</v>
      </c>
    </row>
    <row r="2111" s="13" customFormat="1">
      <c r="A2111" s="13"/>
      <c r="B2111" s="229"/>
      <c r="C2111" s="230"/>
      <c r="D2111" s="231" t="s">
        <v>221</v>
      </c>
      <c r="E2111" s="232" t="s">
        <v>32</v>
      </c>
      <c r="F2111" s="233" t="s">
        <v>2314</v>
      </c>
      <c r="G2111" s="230"/>
      <c r="H2111" s="232" t="s">
        <v>32</v>
      </c>
      <c r="I2111" s="234"/>
      <c r="J2111" s="230"/>
      <c r="K2111" s="230"/>
      <c r="L2111" s="235"/>
      <c r="M2111" s="236"/>
      <c r="N2111" s="237"/>
      <c r="O2111" s="237"/>
      <c r="P2111" s="237"/>
      <c r="Q2111" s="237"/>
      <c r="R2111" s="237"/>
      <c r="S2111" s="237"/>
      <c r="T2111" s="238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9" t="s">
        <v>221</v>
      </c>
      <c r="AU2111" s="239" t="s">
        <v>88</v>
      </c>
      <c r="AV2111" s="13" t="s">
        <v>86</v>
      </c>
      <c r="AW2111" s="13" t="s">
        <v>39</v>
      </c>
      <c r="AX2111" s="13" t="s">
        <v>78</v>
      </c>
      <c r="AY2111" s="239" t="s">
        <v>210</v>
      </c>
    </row>
    <row r="2112" s="14" customFormat="1">
      <c r="A2112" s="14"/>
      <c r="B2112" s="240"/>
      <c r="C2112" s="241"/>
      <c r="D2112" s="231" t="s">
        <v>221</v>
      </c>
      <c r="E2112" s="242" t="s">
        <v>32</v>
      </c>
      <c r="F2112" s="243" t="s">
        <v>2315</v>
      </c>
      <c r="G2112" s="241"/>
      <c r="H2112" s="244">
        <v>149.86000000000001</v>
      </c>
      <c r="I2112" s="245"/>
      <c r="J2112" s="241"/>
      <c r="K2112" s="241"/>
      <c r="L2112" s="246"/>
      <c r="M2112" s="247"/>
      <c r="N2112" s="248"/>
      <c r="O2112" s="248"/>
      <c r="P2112" s="248"/>
      <c r="Q2112" s="248"/>
      <c r="R2112" s="248"/>
      <c r="S2112" s="248"/>
      <c r="T2112" s="249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0" t="s">
        <v>221</v>
      </c>
      <c r="AU2112" s="250" t="s">
        <v>88</v>
      </c>
      <c r="AV2112" s="14" t="s">
        <v>88</v>
      </c>
      <c r="AW2112" s="14" t="s">
        <v>39</v>
      </c>
      <c r="AX2112" s="14" t="s">
        <v>78</v>
      </c>
      <c r="AY2112" s="250" t="s">
        <v>210</v>
      </c>
    </row>
    <row r="2113" s="15" customFormat="1">
      <c r="A2113" s="15"/>
      <c r="B2113" s="251"/>
      <c r="C2113" s="252"/>
      <c r="D2113" s="231" t="s">
        <v>221</v>
      </c>
      <c r="E2113" s="253" t="s">
        <v>32</v>
      </c>
      <c r="F2113" s="254" t="s">
        <v>224</v>
      </c>
      <c r="G2113" s="252"/>
      <c r="H2113" s="255">
        <v>149.86000000000001</v>
      </c>
      <c r="I2113" s="256"/>
      <c r="J2113" s="252"/>
      <c r="K2113" s="252"/>
      <c r="L2113" s="257"/>
      <c r="M2113" s="258"/>
      <c r="N2113" s="259"/>
      <c r="O2113" s="259"/>
      <c r="P2113" s="259"/>
      <c r="Q2113" s="259"/>
      <c r="R2113" s="259"/>
      <c r="S2113" s="259"/>
      <c r="T2113" s="260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61" t="s">
        <v>221</v>
      </c>
      <c r="AU2113" s="261" t="s">
        <v>88</v>
      </c>
      <c r="AV2113" s="15" t="s">
        <v>96</v>
      </c>
      <c r="AW2113" s="15" t="s">
        <v>39</v>
      </c>
      <c r="AX2113" s="15" t="s">
        <v>86</v>
      </c>
      <c r="AY2113" s="261" t="s">
        <v>210</v>
      </c>
    </row>
    <row r="2114" s="2" customFormat="1" ht="37.8" customHeight="1">
      <c r="A2114" s="42"/>
      <c r="B2114" s="43"/>
      <c r="C2114" s="211" t="s">
        <v>2316</v>
      </c>
      <c r="D2114" s="211" t="s">
        <v>213</v>
      </c>
      <c r="E2114" s="212" t="s">
        <v>2317</v>
      </c>
      <c r="F2114" s="213" t="s">
        <v>2318</v>
      </c>
      <c r="G2114" s="214" t="s">
        <v>407</v>
      </c>
      <c r="H2114" s="215">
        <v>6.2050000000000001</v>
      </c>
      <c r="I2114" s="216"/>
      <c r="J2114" s="217">
        <f>ROUND(I2114*H2114,2)</f>
        <v>0</v>
      </c>
      <c r="K2114" s="213" t="s">
        <v>217</v>
      </c>
      <c r="L2114" s="48"/>
      <c r="M2114" s="218" t="s">
        <v>32</v>
      </c>
      <c r="N2114" s="219" t="s">
        <v>49</v>
      </c>
      <c r="O2114" s="88"/>
      <c r="P2114" s="220">
        <f>O2114*H2114</f>
        <v>0</v>
      </c>
      <c r="Q2114" s="220">
        <v>0</v>
      </c>
      <c r="R2114" s="220">
        <f>Q2114*H2114</f>
        <v>0</v>
      </c>
      <c r="S2114" s="220">
        <v>0</v>
      </c>
      <c r="T2114" s="221">
        <f>S2114*H2114</f>
        <v>0</v>
      </c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R2114" s="222" t="s">
        <v>404</v>
      </c>
      <c r="AT2114" s="222" t="s">
        <v>213</v>
      </c>
      <c r="AU2114" s="222" t="s">
        <v>88</v>
      </c>
      <c r="AY2114" s="20" t="s">
        <v>210</v>
      </c>
      <c r="BE2114" s="223">
        <f>IF(N2114="základní",J2114,0)</f>
        <v>0</v>
      </c>
      <c r="BF2114" s="223">
        <f>IF(N2114="snížená",J2114,0)</f>
        <v>0</v>
      </c>
      <c r="BG2114" s="223">
        <f>IF(N2114="zákl. přenesená",J2114,0)</f>
        <v>0</v>
      </c>
      <c r="BH2114" s="223">
        <f>IF(N2114="sníž. přenesená",J2114,0)</f>
        <v>0</v>
      </c>
      <c r="BI2114" s="223">
        <f>IF(N2114="nulová",J2114,0)</f>
        <v>0</v>
      </c>
      <c r="BJ2114" s="20" t="s">
        <v>86</v>
      </c>
      <c r="BK2114" s="223">
        <f>ROUND(I2114*H2114,2)</f>
        <v>0</v>
      </c>
      <c r="BL2114" s="20" t="s">
        <v>404</v>
      </c>
      <c r="BM2114" s="222" t="s">
        <v>2319</v>
      </c>
    </row>
    <row r="2115" s="2" customFormat="1">
      <c r="A2115" s="42"/>
      <c r="B2115" s="43"/>
      <c r="C2115" s="44"/>
      <c r="D2115" s="224" t="s">
        <v>219</v>
      </c>
      <c r="E2115" s="44"/>
      <c r="F2115" s="225" t="s">
        <v>2320</v>
      </c>
      <c r="G2115" s="44"/>
      <c r="H2115" s="44"/>
      <c r="I2115" s="226"/>
      <c r="J2115" s="44"/>
      <c r="K2115" s="44"/>
      <c r="L2115" s="48"/>
      <c r="M2115" s="227"/>
      <c r="N2115" s="228"/>
      <c r="O2115" s="88"/>
      <c r="P2115" s="88"/>
      <c r="Q2115" s="88"/>
      <c r="R2115" s="88"/>
      <c r="S2115" s="88"/>
      <c r="T2115" s="89"/>
      <c r="U2115" s="42"/>
      <c r="V2115" s="42"/>
      <c r="W2115" s="42"/>
      <c r="X2115" s="42"/>
      <c r="Y2115" s="42"/>
      <c r="Z2115" s="42"/>
      <c r="AA2115" s="42"/>
      <c r="AB2115" s="42"/>
      <c r="AC2115" s="42"/>
      <c r="AD2115" s="42"/>
      <c r="AE2115" s="42"/>
      <c r="AT2115" s="20" t="s">
        <v>219</v>
      </c>
      <c r="AU2115" s="20" t="s">
        <v>88</v>
      </c>
    </row>
    <row r="2116" s="12" customFormat="1" ht="20.88" customHeight="1">
      <c r="A2116" s="12"/>
      <c r="B2116" s="195"/>
      <c r="C2116" s="196"/>
      <c r="D2116" s="197" t="s">
        <v>77</v>
      </c>
      <c r="E2116" s="209" t="s">
        <v>2321</v>
      </c>
      <c r="F2116" s="209" t="s">
        <v>2322</v>
      </c>
      <c r="G2116" s="196"/>
      <c r="H2116" s="196"/>
      <c r="I2116" s="199"/>
      <c r="J2116" s="210">
        <f>BK2116</f>
        <v>0</v>
      </c>
      <c r="K2116" s="196"/>
      <c r="L2116" s="201"/>
      <c r="M2116" s="202"/>
      <c r="N2116" s="203"/>
      <c r="O2116" s="203"/>
      <c r="P2116" s="204">
        <f>SUM(P2117:P2176)</f>
        <v>0</v>
      </c>
      <c r="Q2116" s="203"/>
      <c r="R2116" s="204">
        <f>SUM(R2117:R2176)</f>
        <v>1.165149</v>
      </c>
      <c r="S2116" s="203"/>
      <c r="T2116" s="205">
        <f>SUM(T2117:T2176)</f>
        <v>0</v>
      </c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R2116" s="206" t="s">
        <v>88</v>
      </c>
      <c r="AT2116" s="207" t="s">
        <v>77</v>
      </c>
      <c r="AU2116" s="207" t="s">
        <v>88</v>
      </c>
      <c r="AY2116" s="206" t="s">
        <v>210</v>
      </c>
      <c r="BK2116" s="208">
        <f>SUM(BK2117:BK2176)</f>
        <v>0</v>
      </c>
    </row>
    <row r="2117" s="2" customFormat="1" ht="16.5" customHeight="1">
      <c r="A2117" s="42"/>
      <c r="B2117" s="43"/>
      <c r="C2117" s="211" t="s">
        <v>2323</v>
      </c>
      <c r="D2117" s="211" t="s">
        <v>213</v>
      </c>
      <c r="E2117" s="212" t="s">
        <v>2324</v>
      </c>
      <c r="F2117" s="213" t="s">
        <v>2325</v>
      </c>
      <c r="G2117" s="214" t="s">
        <v>104</v>
      </c>
      <c r="H2117" s="215">
        <v>43.5</v>
      </c>
      <c r="I2117" s="216"/>
      <c r="J2117" s="217">
        <f>ROUND(I2117*H2117,2)</f>
        <v>0</v>
      </c>
      <c r="K2117" s="213" t="s">
        <v>1167</v>
      </c>
      <c r="L2117" s="48"/>
      <c r="M2117" s="218" t="s">
        <v>32</v>
      </c>
      <c r="N2117" s="219" t="s">
        <v>49</v>
      </c>
      <c r="O2117" s="88"/>
      <c r="P2117" s="220">
        <f>O2117*H2117</f>
        <v>0</v>
      </c>
      <c r="Q2117" s="220">
        <v>0</v>
      </c>
      <c r="R2117" s="220">
        <f>Q2117*H2117</f>
        <v>0</v>
      </c>
      <c r="S2117" s="220">
        <v>0</v>
      </c>
      <c r="T2117" s="221">
        <f>S2117*H2117</f>
        <v>0</v>
      </c>
      <c r="U2117" s="42"/>
      <c r="V2117" s="42"/>
      <c r="W2117" s="42"/>
      <c r="X2117" s="42"/>
      <c r="Y2117" s="42"/>
      <c r="Z2117" s="42"/>
      <c r="AA2117" s="42"/>
      <c r="AB2117" s="42"/>
      <c r="AC2117" s="42"/>
      <c r="AD2117" s="42"/>
      <c r="AE2117" s="42"/>
      <c r="AR2117" s="222" t="s">
        <v>404</v>
      </c>
      <c r="AT2117" s="222" t="s">
        <v>213</v>
      </c>
      <c r="AU2117" s="222" t="s">
        <v>93</v>
      </c>
      <c r="AY2117" s="20" t="s">
        <v>210</v>
      </c>
      <c r="BE2117" s="223">
        <f>IF(N2117="základní",J2117,0)</f>
        <v>0</v>
      </c>
      <c r="BF2117" s="223">
        <f>IF(N2117="snížená",J2117,0)</f>
        <v>0</v>
      </c>
      <c r="BG2117" s="223">
        <f>IF(N2117="zákl. přenesená",J2117,0)</f>
        <v>0</v>
      </c>
      <c r="BH2117" s="223">
        <f>IF(N2117="sníž. přenesená",J2117,0)</f>
        <v>0</v>
      </c>
      <c r="BI2117" s="223">
        <f>IF(N2117="nulová",J2117,0)</f>
        <v>0</v>
      </c>
      <c r="BJ2117" s="20" t="s">
        <v>86</v>
      </c>
      <c r="BK2117" s="223">
        <f>ROUND(I2117*H2117,2)</f>
        <v>0</v>
      </c>
      <c r="BL2117" s="20" t="s">
        <v>404</v>
      </c>
      <c r="BM2117" s="222" t="s">
        <v>2326</v>
      </c>
    </row>
    <row r="2118" s="2" customFormat="1" ht="16.5" customHeight="1">
      <c r="A2118" s="42"/>
      <c r="B2118" s="43"/>
      <c r="C2118" s="211" t="s">
        <v>2327</v>
      </c>
      <c r="D2118" s="211" t="s">
        <v>213</v>
      </c>
      <c r="E2118" s="212" t="s">
        <v>2328</v>
      </c>
      <c r="F2118" s="213" t="s">
        <v>2329</v>
      </c>
      <c r="G2118" s="214" t="s">
        <v>1921</v>
      </c>
      <c r="H2118" s="215">
        <v>5</v>
      </c>
      <c r="I2118" s="216"/>
      <c r="J2118" s="217">
        <f>ROUND(I2118*H2118,2)</f>
        <v>0</v>
      </c>
      <c r="K2118" s="213" t="s">
        <v>1167</v>
      </c>
      <c r="L2118" s="48"/>
      <c r="M2118" s="218" t="s">
        <v>32</v>
      </c>
      <c r="N2118" s="219" t="s">
        <v>49</v>
      </c>
      <c r="O2118" s="88"/>
      <c r="P2118" s="220">
        <f>O2118*H2118</f>
        <v>0</v>
      </c>
      <c r="Q2118" s="220">
        <v>0</v>
      </c>
      <c r="R2118" s="220">
        <f>Q2118*H2118</f>
        <v>0</v>
      </c>
      <c r="S2118" s="220">
        <v>0</v>
      </c>
      <c r="T2118" s="221">
        <f>S2118*H2118</f>
        <v>0</v>
      </c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R2118" s="222" t="s">
        <v>404</v>
      </c>
      <c r="AT2118" s="222" t="s">
        <v>213</v>
      </c>
      <c r="AU2118" s="222" t="s">
        <v>93</v>
      </c>
      <c r="AY2118" s="20" t="s">
        <v>210</v>
      </c>
      <c r="BE2118" s="223">
        <f>IF(N2118="základní",J2118,0)</f>
        <v>0</v>
      </c>
      <c r="BF2118" s="223">
        <f>IF(N2118="snížená",J2118,0)</f>
        <v>0</v>
      </c>
      <c r="BG2118" s="223">
        <f>IF(N2118="zákl. přenesená",J2118,0)</f>
        <v>0</v>
      </c>
      <c r="BH2118" s="223">
        <f>IF(N2118="sníž. přenesená",J2118,0)</f>
        <v>0</v>
      </c>
      <c r="BI2118" s="223">
        <f>IF(N2118="nulová",J2118,0)</f>
        <v>0</v>
      </c>
      <c r="BJ2118" s="20" t="s">
        <v>86</v>
      </c>
      <c r="BK2118" s="223">
        <f>ROUND(I2118*H2118,2)</f>
        <v>0</v>
      </c>
      <c r="BL2118" s="20" t="s">
        <v>404</v>
      </c>
      <c r="BM2118" s="222" t="s">
        <v>2330</v>
      </c>
    </row>
    <row r="2119" s="2" customFormat="1" ht="16.5" customHeight="1">
      <c r="A2119" s="42"/>
      <c r="B2119" s="43"/>
      <c r="C2119" s="211" t="s">
        <v>2331</v>
      </c>
      <c r="D2119" s="211" t="s">
        <v>213</v>
      </c>
      <c r="E2119" s="212" t="s">
        <v>2332</v>
      </c>
      <c r="F2119" s="213" t="s">
        <v>2333</v>
      </c>
      <c r="G2119" s="214" t="s">
        <v>1921</v>
      </c>
      <c r="H2119" s="215">
        <v>2</v>
      </c>
      <c r="I2119" s="216"/>
      <c r="J2119" s="217">
        <f>ROUND(I2119*H2119,2)</f>
        <v>0</v>
      </c>
      <c r="K2119" s="213" t="s">
        <v>1167</v>
      </c>
      <c r="L2119" s="48"/>
      <c r="M2119" s="218" t="s">
        <v>32</v>
      </c>
      <c r="N2119" s="219" t="s">
        <v>49</v>
      </c>
      <c r="O2119" s="88"/>
      <c r="P2119" s="220">
        <f>O2119*H2119</f>
        <v>0</v>
      </c>
      <c r="Q2119" s="220">
        <v>0</v>
      </c>
      <c r="R2119" s="220">
        <f>Q2119*H2119</f>
        <v>0</v>
      </c>
      <c r="S2119" s="220">
        <v>0</v>
      </c>
      <c r="T2119" s="221">
        <f>S2119*H2119</f>
        <v>0</v>
      </c>
      <c r="U2119" s="42"/>
      <c r="V2119" s="42"/>
      <c r="W2119" s="42"/>
      <c r="X2119" s="42"/>
      <c r="Y2119" s="42"/>
      <c r="Z2119" s="42"/>
      <c r="AA2119" s="42"/>
      <c r="AB2119" s="42"/>
      <c r="AC2119" s="42"/>
      <c r="AD2119" s="42"/>
      <c r="AE2119" s="42"/>
      <c r="AR2119" s="222" t="s">
        <v>404</v>
      </c>
      <c r="AT2119" s="222" t="s">
        <v>213</v>
      </c>
      <c r="AU2119" s="222" t="s">
        <v>93</v>
      </c>
      <c r="AY2119" s="20" t="s">
        <v>210</v>
      </c>
      <c r="BE2119" s="223">
        <f>IF(N2119="základní",J2119,0)</f>
        <v>0</v>
      </c>
      <c r="BF2119" s="223">
        <f>IF(N2119="snížená",J2119,0)</f>
        <v>0</v>
      </c>
      <c r="BG2119" s="223">
        <f>IF(N2119="zákl. přenesená",J2119,0)</f>
        <v>0</v>
      </c>
      <c r="BH2119" s="223">
        <f>IF(N2119="sníž. přenesená",J2119,0)</f>
        <v>0</v>
      </c>
      <c r="BI2119" s="223">
        <f>IF(N2119="nulová",J2119,0)</f>
        <v>0</v>
      </c>
      <c r="BJ2119" s="20" t="s">
        <v>86</v>
      </c>
      <c r="BK2119" s="223">
        <f>ROUND(I2119*H2119,2)</f>
        <v>0</v>
      </c>
      <c r="BL2119" s="20" t="s">
        <v>404</v>
      </c>
      <c r="BM2119" s="222" t="s">
        <v>2334</v>
      </c>
    </row>
    <row r="2120" s="2" customFormat="1" ht="16.5" customHeight="1">
      <c r="A2120" s="42"/>
      <c r="B2120" s="43"/>
      <c r="C2120" s="211" t="s">
        <v>2335</v>
      </c>
      <c r="D2120" s="211" t="s">
        <v>213</v>
      </c>
      <c r="E2120" s="212" t="s">
        <v>2336</v>
      </c>
      <c r="F2120" s="213" t="s">
        <v>2337</v>
      </c>
      <c r="G2120" s="214" t="s">
        <v>104</v>
      </c>
      <c r="H2120" s="215">
        <v>59.899999999999999</v>
      </c>
      <c r="I2120" s="216"/>
      <c r="J2120" s="217">
        <f>ROUND(I2120*H2120,2)</f>
        <v>0</v>
      </c>
      <c r="K2120" s="213" t="s">
        <v>217</v>
      </c>
      <c r="L2120" s="48"/>
      <c r="M2120" s="218" t="s">
        <v>32</v>
      </c>
      <c r="N2120" s="219" t="s">
        <v>49</v>
      </c>
      <c r="O2120" s="88"/>
      <c r="P2120" s="220">
        <f>O2120*H2120</f>
        <v>0</v>
      </c>
      <c r="Q2120" s="220">
        <v>0.00038999999999999999</v>
      </c>
      <c r="R2120" s="220">
        <f>Q2120*H2120</f>
        <v>0.023361</v>
      </c>
      <c r="S2120" s="220">
        <v>0</v>
      </c>
      <c r="T2120" s="221">
        <f>S2120*H2120</f>
        <v>0</v>
      </c>
      <c r="U2120" s="42"/>
      <c r="V2120" s="42"/>
      <c r="W2120" s="42"/>
      <c r="X2120" s="42"/>
      <c r="Y2120" s="42"/>
      <c r="Z2120" s="42"/>
      <c r="AA2120" s="42"/>
      <c r="AB2120" s="42"/>
      <c r="AC2120" s="42"/>
      <c r="AD2120" s="42"/>
      <c r="AE2120" s="42"/>
      <c r="AR2120" s="222" t="s">
        <v>404</v>
      </c>
      <c r="AT2120" s="222" t="s">
        <v>213</v>
      </c>
      <c r="AU2120" s="222" t="s">
        <v>93</v>
      </c>
      <c r="AY2120" s="20" t="s">
        <v>210</v>
      </c>
      <c r="BE2120" s="223">
        <f>IF(N2120="základní",J2120,0)</f>
        <v>0</v>
      </c>
      <c r="BF2120" s="223">
        <f>IF(N2120="snížená",J2120,0)</f>
        <v>0</v>
      </c>
      <c r="BG2120" s="223">
        <f>IF(N2120="zákl. přenesená",J2120,0)</f>
        <v>0</v>
      </c>
      <c r="BH2120" s="223">
        <f>IF(N2120="sníž. přenesená",J2120,0)</f>
        <v>0</v>
      </c>
      <c r="BI2120" s="223">
        <f>IF(N2120="nulová",J2120,0)</f>
        <v>0</v>
      </c>
      <c r="BJ2120" s="20" t="s">
        <v>86</v>
      </c>
      <c r="BK2120" s="223">
        <f>ROUND(I2120*H2120,2)</f>
        <v>0</v>
      </c>
      <c r="BL2120" s="20" t="s">
        <v>404</v>
      </c>
      <c r="BM2120" s="222" t="s">
        <v>2338</v>
      </c>
    </row>
    <row r="2121" s="2" customFormat="1">
      <c r="A2121" s="42"/>
      <c r="B2121" s="43"/>
      <c r="C2121" s="44"/>
      <c r="D2121" s="224" t="s">
        <v>219</v>
      </c>
      <c r="E2121" s="44"/>
      <c r="F2121" s="225" t="s">
        <v>2339</v>
      </c>
      <c r="G2121" s="44"/>
      <c r="H2121" s="44"/>
      <c r="I2121" s="226"/>
      <c r="J2121" s="44"/>
      <c r="K2121" s="44"/>
      <c r="L2121" s="48"/>
      <c r="M2121" s="227"/>
      <c r="N2121" s="228"/>
      <c r="O2121" s="88"/>
      <c r="P2121" s="88"/>
      <c r="Q2121" s="88"/>
      <c r="R2121" s="88"/>
      <c r="S2121" s="88"/>
      <c r="T2121" s="89"/>
      <c r="U2121" s="42"/>
      <c r="V2121" s="42"/>
      <c r="W2121" s="42"/>
      <c r="X2121" s="42"/>
      <c r="Y2121" s="42"/>
      <c r="Z2121" s="42"/>
      <c r="AA2121" s="42"/>
      <c r="AB2121" s="42"/>
      <c r="AC2121" s="42"/>
      <c r="AD2121" s="42"/>
      <c r="AE2121" s="42"/>
      <c r="AT2121" s="20" t="s">
        <v>219</v>
      </c>
      <c r="AU2121" s="20" t="s">
        <v>93</v>
      </c>
    </row>
    <row r="2122" s="13" customFormat="1">
      <c r="A2122" s="13"/>
      <c r="B2122" s="229"/>
      <c r="C2122" s="230"/>
      <c r="D2122" s="231" t="s">
        <v>221</v>
      </c>
      <c r="E2122" s="232" t="s">
        <v>32</v>
      </c>
      <c r="F2122" s="233" t="s">
        <v>2340</v>
      </c>
      <c r="G2122" s="230"/>
      <c r="H2122" s="232" t="s">
        <v>32</v>
      </c>
      <c r="I2122" s="234"/>
      <c r="J2122" s="230"/>
      <c r="K2122" s="230"/>
      <c r="L2122" s="235"/>
      <c r="M2122" s="236"/>
      <c r="N2122" s="237"/>
      <c r="O2122" s="237"/>
      <c r="P2122" s="237"/>
      <c r="Q2122" s="237"/>
      <c r="R2122" s="237"/>
      <c r="S2122" s="237"/>
      <c r="T2122" s="238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9" t="s">
        <v>221</v>
      </c>
      <c r="AU2122" s="239" t="s">
        <v>93</v>
      </c>
      <c r="AV2122" s="13" t="s">
        <v>86</v>
      </c>
      <c r="AW2122" s="13" t="s">
        <v>39</v>
      </c>
      <c r="AX2122" s="13" t="s">
        <v>78</v>
      </c>
      <c r="AY2122" s="239" t="s">
        <v>210</v>
      </c>
    </row>
    <row r="2123" s="14" customFormat="1">
      <c r="A2123" s="14"/>
      <c r="B2123" s="240"/>
      <c r="C2123" s="241"/>
      <c r="D2123" s="231" t="s">
        <v>221</v>
      </c>
      <c r="E2123" s="242" t="s">
        <v>32</v>
      </c>
      <c r="F2123" s="243" t="s">
        <v>2341</v>
      </c>
      <c r="G2123" s="241"/>
      <c r="H2123" s="244">
        <v>59.899999999999999</v>
      </c>
      <c r="I2123" s="245"/>
      <c r="J2123" s="241"/>
      <c r="K2123" s="241"/>
      <c r="L2123" s="246"/>
      <c r="M2123" s="247"/>
      <c r="N2123" s="248"/>
      <c r="O2123" s="248"/>
      <c r="P2123" s="248"/>
      <c r="Q2123" s="248"/>
      <c r="R2123" s="248"/>
      <c r="S2123" s="248"/>
      <c r="T2123" s="249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0" t="s">
        <v>221</v>
      </c>
      <c r="AU2123" s="250" t="s">
        <v>93</v>
      </c>
      <c r="AV2123" s="14" t="s">
        <v>88</v>
      </c>
      <c r="AW2123" s="14" t="s">
        <v>39</v>
      </c>
      <c r="AX2123" s="14" t="s">
        <v>86</v>
      </c>
      <c r="AY2123" s="250" t="s">
        <v>210</v>
      </c>
    </row>
    <row r="2124" s="2" customFormat="1" ht="16.5" customHeight="1">
      <c r="A2124" s="42"/>
      <c r="B2124" s="43"/>
      <c r="C2124" s="211" t="s">
        <v>2342</v>
      </c>
      <c r="D2124" s="211" t="s">
        <v>213</v>
      </c>
      <c r="E2124" s="212" t="s">
        <v>2343</v>
      </c>
      <c r="F2124" s="213" t="s">
        <v>2344</v>
      </c>
      <c r="G2124" s="214" t="s">
        <v>104</v>
      </c>
      <c r="H2124" s="215">
        <v>25.5</v>
      </c>
      <c r="I2124" s="216"/>
      <c r="J2124" s="217">
        <f>ROUND(I2124*H2124,2)</f>
        <v>0</v>
      </c>
      <c r="K2124" s="213" t="s">
        <v>1167</v>
      </c>
      <c r="L2124" s="48"/>
      <c r="M2124" s="218" t="s">
        <v>32</v>
      </c>
      <c r="N2124" s="219" t="s">
        <v>49</v>
      </c>
      <c r="O2124" s="88"/>
      <c r="P2124" s="220">
        <f>O2124*H2124</f>
        <v>0</v>
      </c>
      <c r="Q2124" s="220">
        <v>0.00077999999999999999</v>
      </c>
      <c r="R2124" s="220">
        <f>Q2124*H2124</f>
        <v>0.019889999999999998</v>
      </c>
      <c r="S2124" s="220">
        <v>0</v>
      </c>
      <c r="T2124" s="221">
        <f>S2124*H2124</f>
        <v>0</v>
      </c>
      <c r="U2124" s="42"/>
      <c r="V2124" s="42"/>
      <c r="W2124" s="42"/>
      <c r="X2124" s="42"/>
      <c r="Y2124" s="42"/>
      <c r="Z2124" s="42"/>
      <c r="AA2124" s="42"/>
      <c r="AB2124" s="42"/>
      <c r="AC2124" s="42"/>
      <c r="AD2124" s="42"/>
      <c r="AE2124" s="42"/>
      <c r="AR2124" s="222" t="s">
        <v>404</v>
      </c>
      <c r="AT2124" s="222" t="s">
        <v>213</v>
      </c>
      <c r="AU2124" s="222" t="s">
        <v>93</v>
      </c>
      <c r="AY2124" s="20" t="s">
        <v>210</v>
      </c>
      <c r="BE2124" s="223">
        <f>IF(N2124="základní",J2124,0)</f>
        <v>0</v>
      </c>
      <c r="BF2124" s="223">
        <f>IF(N2124="snížená",J2124,0)</f>
        <v>0</v>
      </c>
      <c r="BG2124" s="223">
        <f>IF(N2124="zákl. přenesená",J2124,0)</f>
        <v>0</v>
      </c>
      <c r="BH2124" s="223">
        <f>IF(N2124="sníž. přenesená",J2124,0)</f>
        <v>0</v>
      </c>
      <c r="BI2124" s="223">
        <f>IF(N2124="nulová",J2124,0)</f>
        <v>0</v>
      </c>
      <c r="BJ2124" s="20" t="s">
        <v>86</v>
      </c>
      <c r="BK2124" s="223">
        <f>ROUND(I2124*H2124,2)</f>
        <v>0</v>
      </c>
      <c r="BL2124" s="20" t="s">
        <v>404</v>
      </c>
      <c r="BM2124" s="222" t="s">
        <v>2345</v>
      </c>
    </row>
    <row r="2125" s="13" customFormat="1">
      <c r="A2125" s="13"/>
      <c r="B2125" s="229"/>
      <c r="C2125" s="230"/>
      <c r="D2125" s="231" t="s">
        <v>221</v>
      </c>
      <c r="E2125" s="232" t="s">
        <v>32</v>
      </c>
      <c r="F2125" s="233" t="s">
        <v>2346</v>
      </c>
      <c r="G2125" s="230"/>
      <c r="H2125" s="232" t="s">
        <v>32</v>
      </c>
      <c r="I2125" s="234"/>
      <c r="J2125" s="230"/>
      <c r="K2125" s="230"/>
      <c r="L2125" s="235"/>
      <c r="M2125" s="236"/>
      <c r="N2125" s="237"/>
      <c r="O2125" s="237"/>
      <c r="P2125" s="237"/>
      <c r="Q2125" s="237"/>
      <c r="R2125" s="237"/>
      <c r="S2125" s="237"/>
      <c r="T2125" s="238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9" t="s">
        <v>221</v>
      </c>
      <c r="AU2125" s="239" t="s">
        <v>93</v>
      </c>
      <c r="AV2125" s="13" t="s">
        <v>86</v>
      </c>
      <c r="AW2125" s="13" t="s">
        <v>39</v>
      </c>
      <c r="AX2125" s="13" t="s">
        <v>78</v>
      </c>
      <c r="AY2125" s="239" t="s">
        <v>210</v>
      </c>
    </row>
    <row r="2126" s="14" customFormat="1">
      <c r="A2126" s="14"/>
      <c r="B2126" s="240"/>
      <c r="C2126" s="241"/>
      <c r="D2126" s="231" t="s">
        <v>221</v>
      </c>
      <c r="E2126" s="242" t="s">
        <v>32</v>
      </c>
      <c r="F2126" s="243" t="s">
        <v>2347</v>
      </c>
      <c r="G2126" s="241"/>
      <c r="H2126" s="244">
        <v>25.5</v>
      </c>
      <c r="I2126" s="245"/>
      <c r="J2126" s="241"/>
      <c r="K2126" s="241"/>
      <c r="L2126" s="246"/>
      <c r="M2126" s="247"/>
      <c r="N2126" s="248"/>
      <c r="O2126" s="248"/>
      <c r="P2126" s="248"/>
      <c r="Q2126" s="248"/>
      <c r="R2126" s="248"/>
      <c r="S2126" s="248"/>
      <c r="T2126" s="249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0" t="s">
        <v>221</v>
      </c>
      <c r="AU2126" s="250" t="s">
        <v>93</v>
      </c>
      <c r="AV2126" s="14" t="s">
        <v>88</v>
      </c>
      <c r="AW2126" s="14" t="s">
        <v>39</v>
      </c>
      <c r="AX2126" s="14" t="s">
        <v>78</v>
      </c>
      <c r="AY2126" s="250" t="s">
        <v>210</v>
      </c>
    </row>
    <row r="2127" s="15" customFormat="1">
      <c r="A2127" s="15"/>
      <c r="B2127" s="251"/>
      <c r="C2127" s="252"/>
      <c r="D2127" s="231" t="s">
        <v>221</v>
      </c>
      <c r="E2127" s="253" t="s">
        <v>32</v>
      </c>
      <c r="F2127" s="254" t="s">
        <v>224</v>
      </c>
      <c r="G2127" s="252"/>
      <c r="H2127" s="255">
        <v>25.5</v>
      </c>
      <c r="I2127" s="256"/>
      <c r="J2127" s="252"/>
      <c r="K2127" s="252"/>
      <c r="L2127" s="257"/>
      <c r="M2127" s="258"/>
      <c r="N2127" s="259"/>
      <c r="O2127" s="259"/>
      <c r="P2127" s="259"/>
      <c r="Q2127" s="259"/>
      <c r="R2127" s="259"/>
      <c r="S2127" s="259"/>
      <c r="T2127" s="260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61" t="s">
        <v>221</v>
      </c>
      <c r="AU2127" s="261" t="s">
        <v>93</v>
      </c>
      <c r="AV2127" s="15" t="s">
        <v>96</v>
      </c>
      <c r="AW2127" s="15" t="s">
        <v>39</v>
      </c>
      <c r="AX2127" s="15" t="s">
        <v>86</v>
      </c>
      <c r="AY2127" s="261" t="s">
        <v>210</v>
      </c>
    </row>
    <row r="2128" s="2" customFormat="1" ht="21.75" customHeight="1">
      <c r="A2128" s="42"/>
      <c r="B2128" s="43"/>
      <c r="C2128" s="211" t="s">
        <v>2348</v>
      </c>
      <c r="D2128" s="211" t="s">
        <v>213</v>
      </c>
      <c r="E2128" s="212" t="s">
        <v>2349</v>
      </c>
      <c r="F2128" s="213" t="s">
        <v>2350</v>
      </c>
      <c r="G2128" s="214" t="s">
        <v>104</v>
      </c>
      <c r="H2128" s="215">
        <v>60</v>
      </c>
      <c r="I2128" s="216"/>
      <c r="J2128" s="217">
        <f>ROUND(I2128*H2128,2)</f>
        <v>0</v>
      </c>
      <c r="K2128" s="213" t="s">
        <v>1813</v>
      </c>
      <c r="L2128" s="48"/>
      <c r="M2128" s="218" t="s">
        <v>32</v>
      </c>
      <c r="N2128" s="219" t="s">
        <v>49</v>
      </c>
      <c r="O2128" s="88"/>
      <c r="P2128" s="220">
        <f>O2128*H2128</f>
        <v>0</v>
      </c>
      <c r="Q2128" s="220">
        <v>0.0035899999999999999</v>
      </c>
      <c r="R2128" s="220">
        <f>Q2128*H2128</f>
        <v>0.21539999999999998</v>
      </c>
      <c r="S2128" s="220">
        <v>0</v>
      </c>
      <c r="T2128" s="221">
        <f>S2128*H2128</f>
        <v>0</v>
      </c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R2128" s="222" t="s">
        <v>404</v>
      </c>
      <c r="AT2128" s="222" t="s">
        <v>213</v>
      </c>
      <c r="AU2128" s="222" t="s">
        <v>93</v>
      </c>
      <c r="AY2128" s="20" t="s">
        <v>210</v>
      </c>
      <c r="BE2128" s="223">
        <f>IF(N2128="základní",J2128,0)</f>
        <v>0</v>
      </c>
      <c r="BF2128" s="223">
        <f>IF(N2128="snížená",J2128,0)</f>
        <v>0</v>
      </c>
      <c r="BG2128" s="223">
        <f>IF(N2128="zákl. přenesená",J2128,0)</f>
        <v>0</v>
      </c>
      <c r="BH2128" s="223">
        <f>IF(N2128="sníž. přenesená",J2128,0)</f>
        <v>0</v>
      </c>
      <c r="BI2128" s="223">
        <f>IF(N2128="nulová",J2128,0)</f>
        <v>0</v>
      </c>
      <c r="BJ2128" s="20" t="s">
        <v>86</v>
      </c>
      <c r="BK2128" s="223">
        <f>ROUND(I2128*H2128,2)</f>
        <v>0</v>
      </c>
      <c r="BL2128" s="20" t="s">
        <v>404</v>
      </c>
      <c r="BM2128" s="222" t="s">
        <v>2351</v>
      </c>
    </row>
    <row r="2129" s="2" customFormat="1">
      <c r="A2129" s="42"/>
      <c r="B2129" s="43"/>
      <c r="C2129" s="44"/>
      <c r="D2129" s="224" t="s">
        <v>219</v>
      </c>
      <c r="E2129" s="44"/>
      <c r="F2129" s="225" t="s">
        <v>2352</v>
      </c>
      <c r="G2129" s="44"/>
      <c r="H2129" s="44"/>
      <c r="I2129" s="226"/>
      <c r="J2129" s="44"/>
      <c r="K2129" s="44"/>
      <c r="L2129" s="48"/>
      <c r="M2129" s="227"/>
      <c r="N2129" s="228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219</v>
      </c>
      <c r="AU2129" s="20" t="s">
        <v>93</v>
      </c>
    </row>
    <row r="2130" s="14" customFormat="1">
      <c r="A2130" s="14"/>
      <c r="B2130" s="240"/>
      <c r="C2130" s="241"/>
      <c r="D2130" s="231" t="s">
        <v>221</v>
      </c>
      <c r="E2130" s="242" t="s">
        <v>32</v>
      </c>
      <c r="F2130" s="243" t="s">
        <v>2353</v>
      </c>
      <c r="G2130" s="241"/>
      <c r="H2130" s="244">
        <v>60</v>
      </c>
      <c r="I2130" s="245"/>
      <c r="J2130" s="241"/>
      <c r="K2130" s="241"/>
      <c r="L2130" s="246"/>
      <c r="M2130" s="247"/>
      <c r="N2130" s="248"/>
      <c r="O2130" s="248"/>
      <c r="P2130" s="248"/>
      <c r="Q2130" s="248"/>
      <c r="R2130" s="248"/>
      <c r="S2130" s="248"/>
      <c r="T2130" s="249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0" t="s">
        <v>221</v>
      </c>
      <c r="AU2130" s="250" t="s">
        <v>93</v>
      </c>
      <c r="AV2130" s="14" t="s">
        <v>88</v>
      </c>
      <c r="AW2130" s="14" t="s">
        <v>39</v>
      </c>
      <c r="AX2130" s="14" t="s">
        <v>78</v>
      </c>
      <c r="AY2130" s="250" t="s">
        <v>210</v>
      </c>
    </row>
    <row r="2131" s="15" customFormat="1">
      <c r="A2131" s="15"/>
      <c r="B2131" s="251"/>
      <c r="C2131" s="252"/>
      <c r="D2131" s="231" t="s">
        <v>221</v>
      </c>
      <c r="E2131" s="253" t="s">
        <v>32</v>
      </c>
      <c r="F2131" s="254" t="s">
        <v>224</v>
      </c>
      <c r="G2131" s="252"/>
      <c r="H2131" s="255">
        <v>60</v>
      </c>
      <c r="I2131" s="256"/>
      <c r="J2131" s="252"/>
      <c r="K2131" s="252"/>
      <c r="L2131" s="257"/>
      <c r="M2131" s="258"/>
      <c r="N2131" s="259"/>
      <c r="O2131" s="259"/>
      <c r="P2131" s="259"/>
      <c r="Q2131" s="259"/>
      <c r="R2131" s="259"/>
      <c r="S2131" s="259"/>
      <c r="T2131" s="260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61" t="s">
        <v>221</v>
      </c>
      <c r="AU2131" s="261" t="s">
        <v>93</v>
      </c>
      <c r="AV2131" s="15" t="s">
        <v>96</v>
      </c>
      <c r="AW2131" s="15" t="s">
        <v>39</v>
      </c>
      <c r="AX2131" s="15" t="s">
        <v>86</v>
      </c>
      <c r="AY2131" s="261" t="s">
        <v>210</v>
      </c>
    </row>
    <row r="2132" s="2" customFormat="1" ht="24.15" customHeight="1">
      <c r="A2132" s="42"/>
      <c r="B2132" s="43"/>
      <c r="C2132" s="211" t="s">
        <v>2354</v>
      </c>
      <c r="D2132" s="211" t="s">
        <v>213</v>
      </c>
      <c r="E2132" s="212" t="s">
        <v>2355</v>
      </c>
      <c r="F2132" s="213" t="s">
        <v>2356</v>
      </c>
      <c r="G2132" s="214" t="s">
        <v>104</v>
      </c>
      <c r="H2132" s="215">
        <v>127.5</v>
      </c>
      <c r="I2132" s="216"/>
      <c r="J2132" s="217">
        <f>ROUND(I2132*H2132,2)</f>
        <v>0</v>
      </c>
      <c r="K2132" s="213" t="s">
        <v>1813</v>
      </c>
      <c r="L2132" s="48"/>
      <c r="M2132" s="218" t="s">
        <v>32</v>
      </c>
      <c r="N2132" s="219" t="s">
        <v>49</v>
      </c>
      <c r="O2132" s="88"/>
      <c r="P2132" s="220">
        <f>O2132*H2132</f>
        <v>0</v>
      </c>
      <c r="Q2132" s="220">
        <v>0.00133</v>
      </c>
      <c r="R2132" s="220">
        <f>Q2132*H2132</f>
        <v>0.169575</v>
      </c>
      <c r="S2132" s="220">
        <v>0</v>
      </c>
      <c r="T2132" s="221">
        <f>S2132*H2132</f>
        <v>0</v>
      </c>
      <c r="U2132" s="42"/>
      <c r="V2132" s="42"/>
      <c r="W2132" s="42"/>
      <c r="X2132" s="42"/>
      <c r="Y2132" s="42"/>
      <c r="Z2132" s="42"/>
      <c r="AA2132" s="42"/>
      <c r="AB2132" s="42"/>
      <c r="AC2132" s="42"/>
      <c r="AD2132" s="42"/>
      <c r="AE2132" s="42"/>
      <c r="AR2132" s="222" t="s">
        <v>404</v>
      </c>
      <c r="AT2132" s="222" t="s">
        <v>213</v>
      </c>
      <c r="AU2132" s="222" t="s">
        <v>93</v>
      </c>
      <c r="AY2132" s="20" t="s">
        <v>210</v>
      </c>
      <c r="BE2132" s="223">
        <f>IF(N2132="základní",J2132,0)</f>
        <v>0</v>
      </c>
      <c r="BF2132" s="223">
        <f>IF(N2132="snížená",J2132,0)</f>
        <v>0</v>
      </c>
      <c r="BG2132" s="223">
        <f>IF(N2132="zákl. přenesená",J2132,0)</f>
        <v>0</v>
      </c>
      <c r="BH2132" s="223">
        <f>IF(N2132="sníž. přenesená",J2132,0)</f>
        <v>0</v>
      </c>
      <c r="BI2132" s="223">
        <f>IF(N2132="nulová",J2132,0)</f>
        <v>0</v>
      </c>
      <c r="BJ2132" s="20" t="s">
        <v>86</v>
      </c>
      <c r="BK2132" s="223">
        <f>ROUND(I2132*H2132,2)</f>
        <v>0</v>
      </c>
      <c r="BL2132" s="20" t="s">
        <v>404</v>
      </c>
      <c r="BM2132" s="222" t="s">
        <v>2357</v>
      </c>
    </row>
    <row r="2133" s="2" customFormat="1">
      <c r="A2133" s="42"/>
      <c r="B2133" s="43"/>
      <c r="C2133" s="44"/>
      <c r="D2133" s="224" t="s">
        <v>219</v>
      </c>
      <c r="E2133" s="44"/>
      <c r="F2133" s="225" t="s">
        <v>2358</v>
      </c>
      <c r="G2133" s="44"/>
      <c r="H2133" s="44"/>
      <c r="I2133" s="226"/>
      <c r="J2133" s="44"/>
      <c r="K2133" s="44"/>
      <c r="L2133" s="48"/>
      <c r="M2133" s="227"/>
      <c r="N2133" s="228"/>
      <c r="O2133" s="88"/>
      <c r="P2133" s="88"/>
      <c r="Q2133" s="88"/>
      <c r="R2133" s="88"/>
      <c r="S2133" s="88"/>
      <c r="T2133" s="89"/>
      <c r="U2133" s="42"/>
      <c r="V2133" s="42"/>
      <c r="W2133" s="42"/>
      <c r="X2133" s="42"/>
      <c r="Y2133" s="42"/>
      <c r="Z2133" s="42"/>
      <c r="AA2133" s="42"/>
      <c r="AB2133" s="42"/>
      <c r="AC2133" s="42"/>
      <c r="AD2133" s="42"/>
      <c r="AE2133" s="42"/>
      <c r="AT2133" s="20" t="s">
        <v>219</v>
      </c>
      <c r="AU2133" s="20" t="s">
        <v>93</v>
      </c>
    </row>
    <row r="2134" s="13" customFormat="1">
      <c r="A2134" s="13"/>
      <c r="B2134" s="229"/>
      <c r="C2134" s="230"/>
      <c r="D2134" s="231" t="s">
        <v>221</v>
      </c>
      <c r="E2134" s="232" t="s">
        <v>32</v>
      </c>
      <c r="F2134" s="233" t="s">
        <v>2359</v>
      </c>
      <c r="G2134" s="230"/>
      <c r="H2134" s="232" t="s">
        <v>32</v>
      </c>
      <c r="I2134" s="234"/>
      <c r="J2134" s="230"/>
      <c r="K2134" s="230"/>
      <c r="L2134" s="235"/>
      <c r="M2134" s="236"/>
      <c r="N2134" s="237"/>
      <c r="O2134" s="237"/>
      <c r="P2134" s="237"/>
      <c r="Q2134" s="237"/>
      <c r="R2134" s="237"/>
      <c r="S2134" s="237"/>
      <c r="T2134" s="238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9" t="s">
        <v>221</v>
      </c>
      <c r="AU2134" s="239" t="s">
        <v>93</v>
      </c>
      <c r="AV2134" s="13" t="s">
        <v>86</v>
      </c>
      <c r="AW2134" s="13" t="s">
        <v>39</v>
      </c>
      <c r="AX2134" s="13" t="s">
        <v>78</v>
      </c>
      <c r="AY2134" s="239" t="s">
        <v>210</v>
      </c>
    </row>
    <row r="2135" s="14" customFormat="1">
      <c r="A2135" s="14"/>
      <c r="B2135" s="240"/>
      <c r="C2135" s="241"/>
      <c r="D2135" s="231" t="s">
        <v>221</v>
      </c>
      <c r="E2135" s="242" t="s">
        <v>32</v>
      </c>
      <c r="F2135" s="243" t="s">
        <v>2360</v>
      </c>
      <c r="G2135" s="241"/>
      <c r="H2135" s="244">
        <v>70.099999999999994</v>
      </c>
      <c r="I2135" s="245"/>
      <c r="J2135" s="241"/>
      <c r="K2135" s="241"/>
      <c r="L2135" s="246"/>
      <c r="M2135" s="247"/>
      <c r="N2135" s="248"/>
      <c r="O2135" s="248"/>
      <c r="P2135" s="248"/>
      <c r="Q2135" s="248"/>
      <c r="R2135" s="248"/>
      <c r="S2135" s="248"/>
      <c r="T2135" s="249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0" t="s">
        <v>221</v>
      </c>
      <c r="AU2135" s="250" t="s">
        <v>93</v>
      </c>
      <c r="AV2135" s="14" t="s">
        <v>88</v>
      </c>
      <c r="AW2135" s="14" t="s">
        <v>39</v>
      </c>
      <c r="AX2135" s="14" t="s">
        <v>78</v>
      </c>
      <c r="AY2135" s="250" t="s">
        <v>210</v>
      </c>
    </row>
    <row r="2136" s="14" customFormat="1">
      <c r="A2136" s="14"/>
      <c r="B2136" s="240"/>
      <c r="C2136" s="241"/>
      <c r="D2136" s="231" t="s">
        <v>221</v>
      </c>
      <c r="E2136" s="242" t="s">
        <v>32</v>
      </c>
      <c r="F2136" s="243" t="s">
        <v>2361</v>
      </c>
      <c r="G2136" s="241"/>
      <c r="H2136" s="244">
        <v>57.399999999999999</v>
      </c>
      <c r="I2136" s="245"/>
      <c r="J2136" s="241"/>
      <c r="K2136" s="241"/>
      <c r="L2136" s="246"/>
      <c r="M2136" s="247"/>
      <c r="N2136" s="248"/>
      <c r="O2136" s="248"/>
      <c r="P2136" s="248"/>
      <c r="Q2136" s="248"/>
      <c r="R2136" s="248"/>
      <c r="S2136" s="248"/>
      <c r="T2136" s="249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0" t="s">
        <v>221</v>
      </c>
      <c r="AU2136" s="250" t="s">
        <v>93</v>
      </c>
      <c r="AV2136" s="14" t="s">
        <v>88</v>
      </c>
      <c r="AW2136" s="14" t="s">
        <v>39</v>
      </c>
      <c r="AX2136" s="14" t="s">
        <v>78</v>
      </c>
      <c r="AY2136" s="250" t="s">
        <v>210</v>
      </c>
    </row>
    <row r="2137" s="15" customFormat="1">
      <c r="A2137" s="15"/>
      <c r="B2137" s="251"/>
      <c r="C2137" s="252"/>
      <c r="D2137" s="231" t="s">
        <v>221</v>
      </c>
      <c r="E2137" s="253" t="s">
        <v>32</v>
      </c>
      <c r="F2137" s="254" t="s">
        <v>224</v>
      </c>
      <c r="G2137" s="252"/>
      <c r="H2137" s="255">
        <v>127.5</v>
      </c>
      <c r="I2137" s="256"/>
      <c r="J2137" s="252"/>
      <c r="K2137" s="252"/>
      <c r="L2137" s="257"/>
      <c r="M2137" s="258"/>
      <c r="N2137" s="259"/>
      <c r="O2137" s="259"/>
      <c r="P2137" s="259"/>
      <c r="Q2137" s="259"/>
      <c r="R2137" s="259"/>
      <c r="S2137" s="259"/>
      <c r="T2137" s="260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61" t="s">
        <v>221</v>
      </c>
      <c r="AU2137" s="261" t="s">
        <v>93</v>
      </c>
      <c r="AV2137" s="15" t="s">
        <v>96</v>
      </c>
      <c r="AW2137" s="15" t="s">
        <v>39</v>
      </c>
      <c r="AX2137" s="15" t="s">
        <v>86</v>
      </c>
      <c r="AY2137" s="261" t="s">
        <v>210</v>
      </c>
    </row>
    <row r="2138" s="2" customFormat="1" ht="21.75" customHeight="1">
      <c r="A2138" s="42"/>
      <c r="B2138" s="43"/>
      <c r="C2138" s="211" t="s">
        <v>2362</v>
      </c>
      <c r="D2138" s="211" t="s">
        <v>213</v>
      </c>
      <c r="E2138" s="212" t="s">
        <v>2363</v>
      </c>
      <c r="F2138" s="213" t="s">
        <v>2364</v>
      </c>
      <c r="G2138" s="214" t="s">
        <v>104</v>
      </c>
      <c r="H2138" s="215">
        <v>18</v>
      </c>
      <c r="I2138" s="216"/>
      <c r="J2138" s="217">
        <f>ROUND(I2138*H2138,2)</f>
        <v>0</v>
      </c>
      <c r="K2138" s="213" t="s">
        <v>1813</v>
      </c>
      <c r="L2138" s="48"/>
      <c r="M2138" s="218" t="s">
        <v>32</v>
      </c>
      <c r="N2138" s="219" t="s">
        <v>49</v>
      </c>
      <c r="O2138" s="88"/>
      <c r="P2138" s="220">
        <f>O2138*H2138</f>
        <v>0</v>
      </c>
      <c r="Q2138" s="220">
        <v>0.0019</v>
      </c>
      <c r="R2138" s="220">
        <f>Q2138*H2138</f>
        <v>0.034200000000000001</v>
      </c>
      <c r="S2138" s="220">
        <v>0</v>
      </c>
      <c r="T2138" s="221">
        <f>S2138*H2138</f>
        <v>0</v>
      </c>
      <c r="U2138" s="42"/>
      <c r="V2138" s="42"/>
      <c r="W2138" s="42"/>
      <c r="X2138" s="42"/>
      <c r="Y2138" s="42"/>
      <c r="Z2138" s="42"/>
      <c r="AA2138" s="42"/>
      <c r="AB2138" s="42"/>
      <c r="AC2138" s="42"/>
      <c r="AD2138" s="42"/>
      <c r="AE2138" s="42"/>
      <c r="AR2138" s="222" t="s">
        <v>404</v>
      </c>
      <c r="AT2138" s="222" t="s">
        <v>213</v>
      </c>
      <c r="AU2138" s="222" t="s">
        <v>93</v>
      </c>
      <c r="AY2138" s="20" t="s">
        <v>210</v>
      </c>
      <c r="BE2138" s="223">
        <f>IF(N2138="základní",J2138,0)</f>
        <v>0</v>
      </c>
      <c r="BF2138" s="223">
        <f>IF(N2138="snížená",J2138,0)</f>
        <v>0</v>
      </c>
      <c r="BG2138" s="223">
        <f>IF(N2138="zákl. přenesená",J2138,0)</f>
        <v>0</v>
      </c>
      <c r="BH2138" s="223">
        <f>IF(N2138="sníž. přenesená",J2138,0)</f>
        <v>0</v>
      </c>
      <c r="BI2138" s="223">
        <f>IF(N2138="nulová",J2138,0)</f>
        <v>0</v>
      </c>
      <c r="BJ2138" s="20" t="s">
        <v>86</v>
      </c>
      <c r="BK2138" s="223">
        <f>ROUND(I2138*H2138,2)</f>
        <v>0</v>
      </c>
      <c r="BL2138" s="20" t="s">
        <v>404</v>
      </c>
      <c r="BM2138" s="222" t="s">
        <v>2365</v>
      </c>
    </row>
    <row r="2139" s="2" customFormat="1">
      <c r="A2139" s="42"/>
      <c r="B2139" s="43"/>
      <c r="C2139" s="44"/>
      <c r="D2139" s="224" t="s">
        <v>219</v>
      </c>
      <c r="E2139" s="44"/>
      <c r="F2139" s="225" t="s">
        <v>2366</v>
      </c>
      <c r="G2139" s="44"/>
      <c r="H2139" s="44"/>
      <c r="I2139" s="226"/>
      <c r="J2139" s="44"/>
      <c r="K2139" s="44"/>
      <c r="L2139" s="48"/>
      <c r="M2139" s="227"/>
      <c r="N2139" s="228"/>
      <c r="O2139" s="88"/>
      <c r="P2139" s="88"/>
      <c r="Q2139" s="88"/>
      <c r="R2139" s="88"/>
      <c r="S2139" s="88"/>
      <c r="T2139" s="89"/>
      <c r="U2139" s="42"/>
      <c r="V2139" s="42"/>
      <c r="W2139" s="42"/>
      <c r="X2139" s="42"/>
      <c r="Y2139" s="42"/>
      <c r="Z2139" s="42"/>
      <c r="AA2139" s="42"/>
      <c r="AB2139" s="42"/>
      <c r="AC2139" s="42"/>
      <c r="AD2139" s="42"/>
      <c r="AE2139" s="42"/>
      <c r="AT2139" s="20" t="s">
        <v>219</v>
      </c>
      <c r="AU2139" s="20" t="s">
        <v>93</v>
      </c>
    </row>
    <row r="2140" s="14" customFormat="1">
      <c r="A2140" s="14"/>
      <c r="B2140" s="240"/>
      <c r="C2140" s="241"/>
      <c r="D2140" s="231" t="s">
        <v>221</v>
      </c>
      <c r="E2140" s="242" t="s">
        <v>32</v>
      </c>
      <c r="F2140" s="243" t="s">
        <v>2367</v>
      </c>
      <c r="G2140" s="241"/>
      <c r="H2140" s="244">
        <v>18</v>
      </c>
      <c r="I2140" s="245"/>
      <c r="J2140" s="241"/>
      <c r="K2140" s="241"/>
      <c r="L2140" s="246"/>
      <c r="M2140" s="247"/>
      <c r="N2140" s="248"/>
      <c r="O2140" s="248"/>
      <c r="P2140" s="248"/>
      <c r="Q2140" s="248"/>
      <c r="R2140" s="248"/>
      <c r="S2140" s="248"/>
      <c r="T2140" s="249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0" t="s">
        <v>221</v>
      </c>
      <c r="AU2140" s="250" t="s">
        <v>93</v>
      </c>
      <c r="AV2140" s="14" t="s">
        <v>88</v>
      </c>
      <c r="AW2140" s="14" t="s">
        <v>39</v>
      </c>
      <c r="AX2140" s="14" t="s">
        <v>78</v>
      </c>
      <c r="AY2140" s="250" t="s">
        <v>210</v>
      </c>
    </row>
    <row r="2141" s="15" customFormat="1">
      <c r="A2141" s="15"/>
      <c r="B2141" s="251"/>
      <c r="C2141" s="252"/>
      <c r="D2141" s="231" t="s">
        <v>221</v>
      </c>
      <c r="E2141" s="253" t="s">
        <v>32</v>
      </c>
      <c r="F2141" s="254" t="s">
        <v>224</v>
      </c>
      <c r="G2141" s="252"/>
      <c r="H2141" s="255">
        <v>18</v>
      </c>
      <c r="I2141" s="256"/>
      <c r="J2141" s="252"/>
      <c r="K2141" s="252"/>
      <c r="L2141" s="257"/>
      <c r="M2141" s="258"/>
      <c r="N2141" s="259"/>
      <c r="O2141" s="259"/>
      <c r="P2141" s="259"/>
      <c r="Q2141" s="259"/>
      <c r="R2141" s="259"/>
      <c r="S2141" s="259"/>
      <c r="T2141" s="260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61" t="s">
        <v>221</v>
      </c>
      <c r="AU2141" s="261" t="s">
        <v>93</v>
      </c>
      <c r="AV2141" s="15" t="s">
        <v>96</v>
      </c>
      <c r="AW2141" s="15" t="s">
        <v>39</v>
      </c>
      <c r="AX2141" s="15" t="s">
        <v>86</v>
      </c>
      <c r="AY2141" s="261" t="s">
        <v>210</v>
      </c>
    </row>
    <row r="2142" s="2" customFormat="1" ht="16.5" customHeight="1">
      <c r="A2142" s="42"/>
      <c r="B2142" s="43"/>
      <c r="C2142" s="211" t="s">
        <v>2368</v>
      </c>
      <c r="D2142" s="211" t="s">
        <v>213</v>
      </c>
      <c r="E2142" s="212" t="s">
        <v>2369</v>
      </c>
      <c r="F2142" s="213" t="s">
        <v>2370</v>
      </c>
      <c r="G2142" s="214" t="s">
        <v>104</v>
      </c>
      <c r="H2142" s="215">
        <v>26.100000000000001</v>
      </c>
      <c r="I2142" s="216"/>
      <c r="J2142" s="217">
        <f>ROUND(I2142*H2142,2)</f>
        <v>0</v>
      </c>
      <c r="K2142" s="213" t="s">
        <v>1813</v>
      </c>
      <c r="L2142" s="48"/>
      <c r="M2142" s="218" t="s">
        <v>32</v>
      </c>
      <c r="N2142" s="219" t="s">
        <v>49</v>
      </c>
      <c r="O2142" s="88"/>
      <c r="P2142" s="220">
        <f>O2142*H2142</f>
        <v>0</v>
      </c>
      <c r="Q2142" s="220">
        <v>0.00167</v>
      </c>
      <c r="R2142" s="220">
        <f>Q2142*H2142</f>
        <v>0.043587000000000001</v>
      </c>
      <c r="S2142" s="220">
        <v>0</v>
      </c>
      <c r="T2142" s="221">
        <f>S2142*H2142</f>
        <v>0</v>
      </c>
      <c r="U2142" s="42"/>
      <c r="V2142" s="42"/>
      <c r="W2142" s="42"/>
      <c r="X2142" s="42"/>
      <c r="Y2142" s="42"/>
      <c r="Z2142" s="42"/>
      <c r="AA2142" s="42"/>
      <c r="AB2142" s="42"/>
      <c r="AC2142" s="42"/>
      <c r="AD2142" s="42"/>
      <c r="AE2142" s="42"/>
      <c r="AR2142" s="222" t="s">
        <v>404</v>
      </c>
      <c r="AT2142" s="222" t="s">
        <v>213</v>
      </c>
      <c r="AU2142" s="222" t="s">
        <v>93</v>
      </c>
      <c r="AY2142" s="20" t="s">
        <v>210</v>
      </c>
      <c r="BE2142" s="223">
        <f>IF(N2142="základní",J2142,0)</f>
        <v>0</v>
      </c>
      <c r="BF2142" s="223">
        <f>IF(N2142="snížená",J2142,0)</f>
        <v>0</v>
      </c>
      <c r="BG2142" s="223">
        <f>IF(N2142="zákl. přenesená",J2142,0)</f>
        <v>0</v>
      </c>
      <c r="BH2142" s="223">
        <f>IF(N2142="sníž. přenesená",J2142,0)</f>
        <v>0</v>
      </c>
      <c r="BI2142" s="223">
        <f>IF(N2142="nulová",J2142,0)</f>
        <v>0</v>
      </c>
      <c r="BJ2142" s="20" t="s">
        <v>86</v>
      </c>
      <c r="BK2142" s="223">
        <f>ROUND(I2142*H2142,2)</f>
        <v>0</v>
      </c>
      <c r="BL2142" s="20" t="s">
        <v>404</v>
      </c>
      <c r="BM2142" s="222" t="s">
        <v>2371</v>
      </c>
    </row>
    <row r="2143" s="2" customFormat="1">
      <c r="A2143" s="42"/>
      <c r="B2143" s="43"/>
      <c r="C2143" s="44"/>
      <c r="D2143" s="224" t="s">
        <v>219</v>
      </c>
      <c r="E2143" s="44"/>
      <c r="F2143" s="225" t="s">
        <v>2372</v>
      </c>
      <c r="G2143" s="44"/>
      <c r="H2143" s="44"/>
      <c r="I2143" s="226"/>
      <c r="J2143" s="44"/>
      <c r="K2143" s="44"/>
      <c r="L2143" s="48"/>
      <c r="M2143" s="227"/>
      <c r="N2143" s="228"/>
      <c r="O2143" s="88"/>
      <c r="P2143" s="88"/>
      <c r="Q2143" s="88"/>
      <c r="R2143" s="88"/>
      <c r="S2143" s="88"/>
      <c r="T2143" s="89"/>
      <c r="U2143" s="42"/>
      <c r="V2143" s="42"/>
      <c r="W2143" s="42"/>
      <c r="X2143" s="42"/>
      <c r="Y2143" s="42"/>
      <c r="Z2143" s="42"/>
      <c r="AA2143" s="42"/>
      <c r="AB2143" s="42"/>
      <c r="AC2143" s="42"/>
      <c r="AD2143" s="42"/>
      <c r="AE2143" s="42"/>
      <c r="AT2143" s="20" t="s">
        <v>219</v>
      </c>
      <c r="AU2143" s="20" t="s">
        <v>93</v>
      </c>
    </row>
    <row r="2144" s="2" customFormat="1" ht="16.5" customHeight="1">
      <c r="A2144" s="42"/>
      <c r="B2144" s="43"/>
      <c r="C2144" s="211" t="s">
        <v>2373</v>
      </c>
      <c r="D2144" s="211" t="s">
        <v>213</v>
      </c>
      <c r="E2144" s="212" t="s">
        <v>2374</v>
      </c>
      <c r="F2144" s="213" t="s">
        <v>2375</v>
      </c>
      <c r="G2144" s="214" t="s">
        <v>112</v>
      </c>
      <c r="H2144" s="215">
        <v>38.200000000000003</v>
      </c>
      <c r="I2144" s="216"/>
      <c r="J2144" s="217">
        <f>ROUND(I2144*H2144,2)</f>
        <v>0</v>
      </c>
      <c r="K2144" s="213" t="s">
        <v>1167</v>
      </c>
      <c r="L2144" s="48"/>
      <c r="M2144" s="218" t="s">
        <v>32</v>
      </c>
      <c r="N2144" s="219" t="s">
        <v>49</v>
      </c>
      <c r="O2144" s="88"/>
      <c r="P2144" s="220">
        <f>O2144*H2144</f>
        <v>0</v>
      </c>
      <c r="Q2144" s="220">
        <v>0.0072100000000000003</v>
      </c>
      <c r="R2144" s="220">
        <f>Q2144*H2144</f>
        <v>0.27542200000000006</v>
      </c>
      <c r="S2144" s="220">
        <v>0</v>
      </c>
      <c r="T2144" s="221">
        <f>S2144*H2144</f>
        <v>0</v>
      </c>
      <c r="U2144" s="42"/>
      <c r="V2144" s="42"/>
      <c r="W2144" s="42"/>
      <c r="X2144" s="42"/>
      <c r="Y2144" s="42"/>
      <c r="Z2144" s="42"/>
      <c r="AA2144" s="42"/>
      <c r="AB2144" s="42"/>
      <c r="AC2144" s="42"/>
      <c r="AD2144" s="42"/>
      <c r="AE2144" s="42"/>
      <c r="AR2144" s="222" t="s">
        <v>404</v>
      </c>
      <c r="AT2144" s="222" t="s">
        <v>213</v>
      </c>
      <c r="AU2144" s="222" t="s">
        <v>93</v>
      </c>
      <c r="AY2144" s="20" t="s">
        <v>210</v>
      </c>
      <c r="BE2144" s="223">
        <f>IF(N2144="základní",J2144,0)</f>
        <v>0</v>
      </c>
      <c r="BF2144" s="223">
        <f>IF(N2144="snížená",J2144,0)</f>
        <v>0</v>
      </c>
      <c r="BG2144" s="223">
        <f>IF(N2144="zákl. přenesená",J2144,0)</f>
        <v>0</v>
      </c>
      <c r="BH2144" s="223">
        <f>IF(N2144="sníž. přenesená",J2144,0)</f>
        <v>0</v>
      </c>
      <c r="BI2144" s="223">
        <f>IF(N2144="nulová",J2144,0)</f>
        <v>0</v>
      </c>
      <c r="BJ2144" s="20" t="s">
        <v>86</v>
      </c>
      <c r="BK2144" s="223">
        <f>ROUND(I2144*H2144,2)</f>
        <v>0</v>
      </c>
      <c r="BL2144" s="20" t="s">
        <v>404</v>
      </c>
      <c r="BM2144" s="222" t="s">
        <v>2376</v>
      </c>
    </row>
    <row r="2145" s="13" customFormat="1">
      <c r="A2145" s="13"/>
      <c r="B2145" s="229"/>
      <c r="C2145" s="230"/>
      <c r="D2145" s="231" t="s">
        <v>221</v>
      </c>
      <c r="E2145" s="232" t="s">
        <v>32</v>
      </c>
      <c r="F2145" s="233" t="s">
        <v>2377</v>
      </c>
      <c r="G2145" s="230"/>
      <c r="H2145" s="232" t="s">
        <v>32</v>
      </c>
      <c r="I2145" s="234"/>
      <c r="J2145" s="230"/>
      <c r="K2145" s="230"/>
      <c r="L2145" s="235"/>
      <c r="M2145" s="236"/>
      <c r="N2145" s="237"/>
      <c r="O2145" s="237"/>
      <c r="P2145" s="237"/>
      <c r="Q2145" s="237"/>
      <c r="R2145" s="237"/>
      <c r="S2145" s="237"/>
      <c r="T2145" s="238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9" t="s">
        <v>221</v>
      </c>
      <c r="AU2145" s="239" t="s">
        <v>93</v>
      </c>
      <c r="AV2145" s="13" t="s">
        <v>86</v>
      </c>
      <c r="AW2145" s="13" t="s">
        <v>39</v>
      </c>
      <c r="AX2145" s="13" t="s">
        <v>78</v>
      </c>
      <c r="AY2145" s="239" t="s">
        <v>210</v>
      </c>
    </row>
    <row r="2146" s="14" customFormat="1">
      <c r="A2146" s="14"/>
      <c r="B2146" s="240"/>
      <c r="C2146" s="241"/>
      <c r="D2146" s="231" t="s">
        <v>221</v>
      </c>
      <c r="E2146" s="242" t="s">
        <v>32</v>
      </c>
      <c r="F2146" s="243" t="s">
        <v>2378</v>
      </c>
      <c r="G2146" s="241"/>
      <c r="H2146" s="244">
        <v>11</v>
      </c>
      <c r="I2146" s="245"/>
      <c r="J2146" s="241"/>
      <c r="K2146" s="241"/>
      <c r="L2146" s="246"/>
      <c r="M2146" s="247"/>
      <c r="N2146" s="248"/>
      <c r="O2146" s="248"/>
      <c r="P2146" s="248"/>
      <c r="Q2146" s="248"/>
      <c r="R2146" s="248"/>
      <c r="S2146" s="248"/>
      <c r="T2146" s="249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0" t="s">
        <v>221</v>
      </c>
      <c r="AU2146" s="250" t="s">
        <v>93</v>
      </c>
      <c r="AV2146" s="14" t="s">
        <v>88</v>
      </c>
      <c r="AW2146" s="14" t="s">
        <v>39</v>
      </c>
      <c r="AX2146" s="14" t="s">
        <v>78</v>
      </c>
      <c r="AY2146" s="250" t="s">
        <v>210</v>
      </c>
    </row>
    <row r="2147" s="13" customFormat="1">
      <c r="A2147" s="13"/>
      <c r="B2147" s="229"/>
      <c r="C2147" s="230"/>
      <c r="D2147" s="231" t="s">
        <v>221</v>
      </c>
      <c r="E2147" s="232" t="s">
        <v>32</v>
      </c>
      <c r="F2147" s="233" t="s">
        <v>2379</v>
      </c>
      <c r="G2147" s="230"/>
      <c r="H2147" s="232" t="s">
        <v>32</v>
      </c>
      <c r="I2147" s="234"/>
      <c r="J2147" s="230"/>
      <c r="K2147" s="230"/>
      <c r="L2147" s="235"/>
      <c r="M2147" s="236"/>
      <c r="N2147" s="237"/>
      <c r="O2147" s="237"/>
      <c r="P2147" s="237"/>
      <c r="Q2147" s="237"/>
      <c r="R2147" s="237"/>
      <c r="S2147" s="237"/>
      <c r="T2147" s="238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9" t="s">
        <v>221</v>
      </c>
      <c r="AU2147" s="239" t="s">
        <v>93</v>
      </c>
      <c r="AV2147" s="13" t="s">
        <v>86</v>
      </c>
      <c r="AW2147" s="13" t="s">
        <v>39</v>
      </c>
      <c r="AX2147" s="13" t="s">
        <v>78</v>
      </c>
      <c r="AY2147" s="239" t="s">
        <v>210</v>
      </c>
    </row>
    <row r="2148" s="14" customFormat="1">
      <c r="A2148" s="14"/>
      <c r="B2148" s="240"/>
      <c r="C2148" s="241"/>
      <c r="D2148" s="231" t="s">
        <v>221</v>
      </c>
      <c r="E2148" s="242" t="s">
        <v>32</v>
      </c>
      <c r="F2148" s="243" t="s">
        <v>2380</v>
      </c>
      <c r="G2148" s="241"/>
      <c r="H2148" s="244">
        <v>27.199999999999999</v>
      </c>
      <c r="I2148" s="245"/>
      <c r="J2148" s="241"/>
      <c r="K2148" s="241"/>
      <c r="L2148" s="246"/>
      <c r="M2148" s="247"/>
      <c r="N2148" s="248"/>
      <c r="O2148" s="248"/>
      <c r="P2148" s="248"/>
      <c r="Q2148" s="248"/>
      <c r="R2148" s="248"/>
      <c r="S2148" s="248"/>
      <c r="T2148" s="249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0" t="s">
        <v>221</v>
      </c>
      <c r="AU2148" s="250" t="s">
        <v>93</v>
      </c>
      <c r="AV2148" s="14" t="s">
        <v>88</v>
      </c>
      <c r="AW2148" s="14" t="s">
        <v>39</v>
      </c>
      <c r="AX2148" s="14" t="s">
        <v>78</v>
      </c>
      <c r="AY2148" s="250" t="s">
        <v>210</v>
      </c>
    </row>
    <row r="2149" s="15" customFormat="1">
      <c r="A2149" s="15"/>
      <c r="B2149" s="251"/>
      <c r="C2149" s="252"/>
      <c r="D2149" s="231" t="s">
        <v>221</v>
      </c>
      <c r="E2149" s="253" t="s">
        <v>32</v>
      </c>
      <c r="F2149" s="254" t="s">
        <v>224</v>
      </c>
      <c r="G2149" s="252"/>
      <c r="H2149" s="255">
        <v>38.200000000000003</v>
      </c>
      <c r="I2149" s="256"/>
      <c r="J2149" s="252"/>
      <c r="K2149" s="252"/>
      <c r="L2149" s="257"/>
      <c r="M2149" s="258"/>
      <c r="N2149" s="259"/>
      <c r="O2149" s="259"/>
      <c r="P2149" s="259"/>
      <c r="Q2149" s="259"/>
      <c r="R2149" s="259"/>
      <c r="S2149" s="259"/>
      <c r="T2149" s="260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1" t="s">
        <v>221</v>
      </c>
      <c r="AU2149" s="261" t="s">
        <v>93</v>
      </c>
      <c r="AV2149" s="15" t="s">
        <v>96</v>
      </c>
      <c r="AW2149" s="15" t="s">
        <v>39</v>
      </c>
      <c r="AX2149" s="15" t="s">
        <v>86</v>
      </c>
      <c r="AY2149" s="261" t="s">
        <v>210</v>
      </c>
    </row>
    <row r="2150" s="2" customFormat="1" ht="16.5" customHeight="1">
      <c r="A2150" s="42"/>
      <c r="B2150" s="43"/>
      <c r="C2150" s="211" t="s">
        <v>2381</v>
      </c>
      <c r="D2150" s="211" t="s">
        <v>213</v>
      </c>
      <c r="E2150" s="212" t="s">
        <v>2382</v>
      </c>
      <c r="F2150" s="213" t="s">
        <v>2383</v>
      </c>
      <c r="G2150" s="214" t="s">
        <v>1921</v>
      </c>
      <c r="H2150" s="215">
        <v>2</v>
      </c>
      <c r="I2150" s="216"/>
      <c r="J2150" s="217">
        <f>ROUND(I2150*H2150,2)</f>
        <v>0</v>
      </c>
      <c r="K2150" s="213" t="s">
        <v>1167</v>
      </c>
      <c r="L2150" s="48"/>
      <c r="M2150" s="218" t="s">
        <v>32</v>
      </c>
      <c r="N2150" s="219" t="s">
        <v>49</v>
      </c>
      <c r="O2150" s="88"/>
      <c r="P2150" s="220">
        <f>O2150*H2150</f>
        <v>0</v>
      </c>
      <c r="Q2150" s="220">
        <v>0</v>
      </c>
      <c r="R2150" s="220">
        <f>Q2150*H2150</f>
        <v>0</v>
      </c>
      <c r="S2150" s="220">
        <v>0</v>
      </c>
      <c r="T2150" s="221">
        <f>S2150*H2150</f>
        <v>0</v>
      </c>
      <c r="U2150" s="42"/>
      <c r="V2150" s="42"/>
      <c r="W2150" s="42"/>
      <c r="X2150" s="42"/>
      <c r="Y2150" s="42"/>
      <c r="Z2150" s="42"/>
      <c r="AA2150" s="42"/>
      <c r="AB2150" s="42"/>
      <c r="AC2150" s="42"/>
      <c r="AD2150" s="42"/>
      <c r="AE2150" s="42"/>
      <c r="AR2150" s="222" t="s">
        <v>404</v>
      </c>
      <c r="AT2150" s="222" t="s">
        <v>213</v>
      </c>
      <c r="AU2150" s="222" t="s">
        <v>93</v>
      </c>
      <c r="AY2150" s="20" t="s">
        <v>210</v>
      </c>
      <c r="BE2150" s="223">
        <f>IF(N2150="základní",J2150,0)</f>
        <v>0</v>
      </c>
      <c r="BF2150" s="223">
        <f>IF(N2150="snížená",J2150,0)</f>
        <v>0</v>
      </c>
      <c r="BG2150" s="223">
        <f>IF(N2150="zákl. přenesená",J2150,0)</f>
        <v>0</v>
      </c>
      <c r="BH2150" s="223">
        <f>IF(N2150="sníž. přenesená",J2150,0)</f>
        <v>0</v>
      </c>
      <c r="BI2150" s="223">
        <f>IF(N2150="nulová",J2150,0)</f>
        <v>0</v>
      </c>
      <c r="BJ2150" s="20" t="s">
        <v>86</v>
      </c>
      <c r="BK2150" s="223">
        <f>ROUND(I2150*H2150,2)</f>
        <v>0</v>
      </c>
      <c r="BL2150" s="20" t="s">
        <v>404</v>
      </c>
      <c r="BM2150" s="222" t="s">
        <v>2384</v>
      </c>
    </row>
    <row r="2151" s="2" customFormat="1" ht="16.5" customHeight="1">
      <c r="A2151" s="42"/>
      <c r="B2151" s="43"/>
      <c r="C2151" s="211" t="s">
        <v>2385</v>
      </c>
      <c r="D2151" s="211" t="s">
        <v>213</v>
      </c>
      <c r="E2151" s="212" t="s">
        <v>2386</v>
      </c>
      <c r="F2151" s="213" t="s">
        <v>2387</v>
      </c>
      <c r="G2151" s="214" t="s">
        <v>1921</v>
      </c>
      <c r="H2151" s="215">
        <v>2</v>
      </c>
      <c r="I2151" s="216"/>
      <c r="J2151" s="217">
        <f>ROUND(I2151*H2151,2)</f>
        <v>0</v>
      </c>
      <c r="K2151" s="213" t="s">
        <v>1167</v>
      </c>
      <c r="L2151" s="48"/>
      <c r="M2151" s="218" t="s">
        <v>32</v>
      </c>
      <c r="N2151" s="219" t="s">
        <v>49</v>
      </c>
      <c r="O2151" s="88"/>
      <c r="P2151" s="220">
        <f>O2151*H2151</f>
        <v>0</v>
      </c>
      <c r="Q2151" s="220">
        <v>0</v>
      </c>
      <c r="R2151" s="220">
        <f>Q2151*H2151</f>
        <v>0</v>
      </c>
      <c r="S2151" s="220">
        <v>0</v>
      </c>
      <c r="T2151" s="221">
        <f>S2151*H2151</f>
        <v>0</v>
      </c>
      <c r="U2151" s="42"/>
      <c r="V2151" s="42"/>
      <c r="W2151" s="42"/>
      <c r="X2151" s="42"/>
      <c r="Y2151" s="42"/>
      <c r="Z2151" s="42"/>
      <c r="AA2151" s="42"/>
      <c r="AB2151" s="42"/>
      <c r="AC2151" s="42"/>
      <c r="AD2151" s="42"/>
      <c r="AE2151" s="42"/>
      <c r="AR2151" s="222" t="s">
        <v>404</v>
      </c>
      <c r="AT2151" s="222" t="s">
        <v>213</v>
      </c>
      <c r="AU2151" s="222" t="s">
        <v>93</v>
      </c>
      <c r="AY2151" s="20" t="s">
        <v>210</v>
      </c>
      <c r="BE2151" s="223">
        <f>IF(N2151="základní",J2151,0)</f>
        <v>0</v>
      </c>
      <c r="BF2151" s="223">
        <f>IF(N2151="snížená",J2151,0)</f>
        <v>0</v>
      </c>
      <c r="BG2151" s="223">
        <f>IF(N2151="zákl. přenesená",J2151,0)</f>
        <v>0</v>
      </c>
      <c r="BH2151" s="223">
        <f>IF(N2151="sníž. přenesená",J2151,0)</f>
        <v>0</v>
      </c>
      <c r="BI2151" s="223">
        <f>IF(N2151="nulová",J2151,0)</f>
        <v>0</v>
      </c>
      <c r="BJ2151" s="20" t="s">
        <v>86</v>
      </c>
      <c r="BK2151" s="223">
        <f>ROUND(I2151*H2151,2)</f>
        <v>0</v>
      </c>
      <c r="BL2151" s="20" t="s">
        <v>404</v>
      </c>
      <c r="BM2151" s="222" t="s">
        <v>2388</v>
      </c>
    </row>
    <row r="2152" s="2" customFormat="1" ht="16.5" customHeight="1">
      <c r="A2152" s="42"/>
      <c r="B2152" s="43"/>
      <c r="C2152" s="211" t="s">
        <v>2389</v>
      </c>
      <c r="D2152" s="211" t="s">
        <v>213</v>
      </c>
      <c r="E2152" s="212" t="s">
        <v>2390</v>
      </c>
      <c r="F2152" s="213" t="s">
        <v>2391</v>
      </c>
      <c r="G2152" s="214" t="s">
        <v>1921</v>
      </c>
      <c r="H2152" s="215">
        <v>1</v>
      </c>
      <c r="I2152" s="216"/>
      <c r="J2152" s="217">
        <f>ROUND(I2152*H2152,2)</f>
        <v>0</v>
      </c>
      <c r="K2152" s="213" t="s">
        <v>1167</v>
      </c>
      <c r="L2152" s="48"/>
      <c r="M2152" s="218" t="s">
        <v>32</v>
      </c>
      <c r="N2152" s="219" t="s">
        <v>49</v>
      </c>
      <c r="O2152" s="88"/>
      <c r="P2152" s="220">
        <f>O2152*H2152</f>
        <v>0</v>
      </c>
      <c r="Q2152" s="220">
        <v>0</v>
      </c>
      <c r="R2152" s="220">
        <f>Q2152*H2152</f>
        <v>0</v>
      </c>
      <c r="S2152" s="220">
        <v>0</v>
      </c>
      <c r="T2152" s="221">
        <f>S2152*H2152</f>
        <v>0</v>
      </c>
      <c r="U2152" s="42"/>
      <c r="V2152" s="42"/>
      <c r="W2152" s="42"/>
      <c r="X2152" s="42"/>
      <c r="Y2152" s="42"/>
      <c r="Z2152" s="42"/>
      <c r="AA2152" s="42"/>
      <c r="AB2152" s="42"/>
      <c r="AC2152" s="42"/>
      <c r="AD2152" s="42"/>
      <c r="AE2152" s="42"/>
      <c r="AR2152" s="222" t="s">
        <v>404</v>
      </c>
      <c r="AT2152" s="222" t="s">
        <v>213</v>
      </c>
      <c r="AU2152" s="222" t="s">
        <v>93</v>
      </c>
      <c r="AY2152" s="20" t="s">
        <v>210</v>
      </c>
      <c r="BE2152" s="223">
        <f>IF(N2152="základní",J2152,0)</f>
        <v>0</v>
      </c>
      <c r="BF2152" s="223">
        <f>IF(N2152="snížená",J2152,0)</f>
        <v>0</v>
      </c>
      <c r="BG2152" s="223">
        <f>IF(N2152="zákl. přenesená",J2152,0)</f>
        <v>0</v>
      </c>
      <c r="BH2152" s="223">
        <f>IF(N2152="sníž. přenesená",J2152,0)</f>
        <v>0</v>
      </c>
      <c r="BI2152" s="223">
        <f>IF(N2152="nulová",J2152,0)</f>
        <v>0</v>
      </c>
      <c r="BJ2152" s="20" t="s">
        <v>86</v>
      </c>
      <c r="BK2152" s="223">
        <f>ROUND(I2152*H2152,2)</f>
        <v>0</v>
      </c>
      <c r="BL2152" s="20" t="s">
        <v>404</v>
      </c>
      <c r="BM2152" s="222" t="s">
        <v>2392</v>
      </c>
    </row>
    <row r="2153" s="2" customFormat="1" ht="16.5" customHeight="1">
      <c r="A2153" s="42"/>
      <c r="B2153" s="43"/>
      <c r="C2153" s="211" t="s">
        <v>2393</v>
      </c>
      <c r="D2153" s="211" t="s">
        <v>213</v>
      </c>
      <c r="E2153" s="212" t="s">
        <v>2394</v>
      </c>
      <c r="F2153" s="213" t="s">
        <v>2395</v>
      </c>
      <c r="G2153" s="214" t="s">
        <v>104</v>
      </c>
      <c r="H2153" s="215">
        <v>60.5</v>
      </c>
      <c r="I2153" s="216"/>
      <c r="J2153" s="217">
        <f>ROUND(I2153*H2153,2)</f>
        <v>0</v>
      </c>
      <c r="K2153" s="213" t="s">
        <v>1167</v>
      </c>
      <c r="L2153" s="48"/>
      <c r="M2153" s="218" t="s">
        <v>32</v>
      </c>
      <c r="N2153" s="219" t="s">
        <v>49</v>
      </c>
      <c r="O2153" s="88"/>
      <c r="P2153" s="220">
        <f>O2153*H2153</f>
        <v>0</v>
      </c>
      <c r="Q2153" s="220">
        <v>0</v>
      </c>
      <c r="R2153" s="220">
        <f>Q2153*H2153</f>
        <v>0</v>
      </c>
      <c r="S2153" s="220">
        <v>0</v>
      </c>
      <c r="T2153" s="221">
        <f>S2153*H2153</f>
        <v>0</v>
      </c>
      <c r="U2153" s="42"/>
      <c r="V2153" s="42"/>
      <c r="W2153" s="42"/>
      <c r="X2153" s="42"/>
      <c r="Y2153" s="42"/>
      <c r="Z2153" s="42"/>
      <c r="AA2153" s="42"/>
      <c r="AB2153" s="42"/>
      <c r="AC2153" s="42"/>
      <c r="AD2153" s="42"/>
      <c r="AE2153" s="42"/>
      <c r="AR2153" s="222" t="s">
        <v>404</v>
      </c>
      <c r="AT2153" s="222" t="s">
        <v>213</v>
      </c>
      <c r="AU2153" s="222" t="s">
        <v>93</v>
      </c>
      <c r="AY2153" s="20" t="s">
        <v>210</v>
      </c>
      <c r="BE2153" s="223">
        <f>IF(N2153="základní",J2153,0)</f>
        <v>0</v>
      </c>
      <c r="BF2153" s="223">
        <f>IF(N2153="snížená",J2153,0)</f>
        <v>0</v>
      </c>
      <c r="BG2153" s="223">
        <f>IF(N2153="zákl. přenesená",J2153,0)</f>
        <v>0</v>
      </c>
      <c r="BH2153" s="223">
        <f>IF(N2153="sníž. přenesená",J2153,0)</f>
        <v>0</v>
      </c>
      <c r="BI2153" s="223">
        <f>IF(N2153="nulová",J2153,0)</f>
        <v>0</v>
      </c>
      <c r="BJ2153" s="20" t="s">
        <v>86</v>
      </c>
      <c r="BK2153" s="223">
        <f>ROUND(I2153*H2153,2)</f>
        <v>0</v>
      </c>
      <c r="BL2153" s="20" t="s">
        <v>404</v>
      </c>
      <c r="BM2153" s="222" t="s">
        <v>2396</v>
      </c>
    </row>
    <row r="2154" s="2" customFormat="1" ht="16.5" customHeight="1">
      <c r="A2154" s="42"/>
      <c r="B2154" s="43"/>
      <c r="C2154" s="211" t="s">
        <v>2397</v>
      </c>
      <c r="D2154" s="211" t="s">
        <v>213</v>
      </c>
      <c r="E2154" s="212" t="s">
        <v>2398</v>
      </c>
      <c r="F2154" s="213" t="s">
        <v>2399</v>
      </c>
      <c r="G2154" s="214" t="s">
        <v>104</v>
      </c>
      <c r="H2154" s="215">
        <v>60.549999999999997</v>
      </c>
      <c r="I2154" s="216"/>
      <c r="J2154" s="217">
        <f>ROUND(I2154*H2154,2)</f>
        <v>0</v>
      </c>
      <c r="K2154" s="213" t="s">
        <v>1167</v>
      </c>
      <c r="L2154" s="48"/>
      <c r="M2154" s="218" t="s">
        <v>32</v>
      </c>
      <c r="N2154" s="219" t="s">
        <v>49</v>
      </c>
      <c r="O2154" s="88"/>
      <c r="P2154" s="220">
        <f>O2154*H2154</f>
        <v>0</v>
      </c>
      <c r="Q2154" s="220">
        <v>0</v>
      </c>
      <c r="R2154" s="220">
        <f>Q2154*H2154</f>
        <v>0</v>
      </c>
      <c r="S2154" s="220">
        <v>0</v>
      </c>
      <c r="T2154" s="221">
        <f>S2154*H2154</f>
        <v>0</v>
      </c>
      <c r="U2154" s="42"/>
      <c r="V2154" s="42"/>
      <c r="W2154" s="42"/>
      <c r="X2154" s="42"/>
      <c r="Y2154" s="42"/>
      <c r="Z2154" s="42"/>
      <c r="AA2154" s="42"/>
      <c r="AB2154" s="42"/>
      <c r="AC2154" s="42"/>
      <c r="AD2154" s="42"/>
      <c r="AE2154" s="42"/>
      <c r="AR2154" s="222" t="s">
        <v>404</v>
      </c>
      <c r="AT2154" s="222" t="s">
        <v>213</v>
      </c>
      <c r="AU2154" s="222" t="s">
        <v>93</v>
      </c>
      <c r="AY2154" s="20" t="s">
        <v>210</v>
      </c>
      <c r="BE2154" s="223">
        <f>IF(N2154="základní",J2154,0)</f>
        <v>0</v>
      </c>
      <c r="BF2154" s="223">
        <f>IF(N2154="snížená",J2154,0)</f>
        <v>0</v>
      </c>
      <c r="BG2154" s="223">
        <f>IF(N2154="zákl. přenesená",J2154,0)</f>
        <v>0</v>
      </c>
      <c r="BH2154" s="223">
        <f>IF(N2154="sníž. přenesená",J2154,0)</f>
        <v>0</v>
      </c>
      <c r="BI2154" s="223">
        <f>IF(N2154="nulová",J2154,0)</f>
        <v>0</v>
      </c>
      <c r="BJ2154" s="20" t="s">
        <v>86</v>
      </c>
      <c r="BK2154" s="223">
        <f>ROUND(I2154*H2154,2)</f>
        <v>0</v>
      </c>
      <c r="BL2154" s="20" t="s">
        <v>404</v>
      </c>
      <c r="BM2154" s="222" t="s">
        <v>2400</v>
      </c>
    </row>
    <row r="2155" s="2" customFormat="1" ht="24.15" customHeight="1">
      <c r="A2155" s="42"/>
      <c r="B2155" s="43"/>
      <c r="C2155" s="211" t="s">
        <v>2401</v>
      </c>
      <c r="D2155" s="211" t="s">
        <v>213</v>
      </c>
      <c r="E2155" s="212" t="s">
        <v>2402</v>
      </c>
      <c r="F2155" s="213" t="s">
        <v>2403</v>
      </c>
      <c r="G2155" s="214" t="s">
        <v>104</v>
      </c>
      <c r="H2155" s="215">
        <v>59.899999999999999</v>
      </c>
      <c r="I2155" s="216"/>
      <c r="J2155" s="217">
        <f>ROUND(I2155*H2155,2)</f>
        <v>0</v>
      </c>
      <c r="K2155" s="213" t="s">
        <v>1813</v>
      </c>
      <c r="L2155" s="48"/>
      <c r="M2155" s="218" t="s">
        <v>32</v>
      </c>
      <c r="N2155" s="219" t="s">
        <v>49</v>
      </c>
      <c r="O2155" s="88"/>
      <c r="P2155" s="220">
        <f>O2155*H2155</f>
        <v>0</v>
      </c>
      <c r="Q2155" s="220">
        <v>0.0013500000000000001</v>
      </c>
      <c r="R2155" s="220">
        <f>Q2155*H2155</f>
        <v>0.080865000000000006</v>
      </c>
      <c r="S2155" s="220">
        <v>0</v>
      </c>
      <c r="T2155" s="221">
        <f>S2155*H2155</f>
        <v>0</v>
      </c>
      <c r="U2155" s="42"/>
      <c r="V2155" s="42"/>
      <c r="W2155" s="42"/>
      <c r="X2155" s="42"/>
      <c r="Y2155" s="42"/>
      <c r="Z2155" s="42"/>
      <c r="AA2155" s="42"/>
      <c r="AB2155" s="42"/>
      <c r="AC2155" s="42"/>
      <c r="AD2155" s="42"/>
      <c r="AE2155" s="42"/>
      <c r="AR2155" s="222" t="s">
        <v>404</v>
      </c>
      <c r="AT2155" s="222" t="s">
        <v>213</v>
      </c>
      <c r="AU2155" s="222" t="s">
        <v>93</v>
      </c>
      <c r="AY2155" s="20" t="s">
        <v>210</v>
      </c>
      <c r="BE2155" s="223">
        <f>IF(N2155="základní",J2155,0)</f>
        <v>0</v>
      </c>
      <c r="BF2155" s="223">
        <f>IF(N2155="snížená",J2155,0)</f>
        <v>0</v>
      </c>
      <c r="BG2155" s="223">
        <f>IF(N2155="zákl. přenesená",J2155,0)</f>
        <v>0</v>
      </c>
      <c r="BH2155" s="223">
        <f>IF(N2155="sníž. přenesená",J2155,0)</f>
        <v>0</v>
      </c>
      <c r="BI2155" s="223">
        <f>IF(N2155="nulová",J2155,0)</f>
        <v>0</v>
      </c>
      <c r="BJ2155" s="20" t="s">
        <v>86</v>
      </c>
      <c r="BK2155" s="223">
        <f>ROUND(I2155*H2155,2)</f>
        <v>0</v>
      </c>
      <c r="BL2155" s="20" t="s">
        <v>404</v>
      </c>
      <c r="BM2155" s="222" t="s">
        <v>2404</v>
      </c>
    </row>
    <row r="2156" s="2" customFormat="1">
      <c r="A2156" s="42"/>
      <c r="B2156" s="43"/>
      <c r="C2156" s="44"/>
      <c r="D2156" s="224" t="s">
        <v>219</v>
      </c>
      <c r="E2156" s="44"/>
      <c r="F2156" s="225" t="s">
        <v>2405</v>
      </c>
      <c r="G2156" s="44"/>
      <c r="H2156" s="44"/>
      <c r="I2156" s="226"/>
      <c r="J2156" s="44"/>
      <c r="K2156" s="44"/>
      <c r="L2156" s="48"/>
      <c r="M2156" s="227"/>
      <c r="N2156" s="228"/>
      <c r="O2156" s="88"/>
      <c r="P2156" s="88"/>
      <c r="Q2156" s="88"/>
      <c r="R2156" s="88"/>
      <c r="S2156" s="88"/>
      <c r="T2156" s="89"/>
      <c r="U2156" s="42"/>
      <c r="V2156" s="42"/>
      <c r="W2156" s="42"/>
      <c r="X2156" s="42"/>
      <c r="Y2156" s="42"/>
      <c r="Z2156" s="42"/>
      <c r="AA2156" s="42"/>
      <c r="AB2156" s="42"/>
      <c r="AC2156" s="42"/>
      <c r="AD2156" s="42"/>
      <c r="AE2156" s="42"/>
      <c r="AT2156" s="20" t="s">
        <v>219</v>
      </c>
      <c r="AU2156" s="20" t="s">
        <v>93</v>
      </c>
    </row>
    <row r="2157" s="13" customFormat="1">
      <c r="A2157" s="13"/>
      <c r="B2157" s="229"/>
      <c r="C2157" s="230"/>
      <c r="D2157" s="231" t="s">
        <v>221</v>
      </c>
      <c r="E2157" s="232" t="s">
        <v>32</v>
      </c>
      <c r="F2157" s="233" t="s">
        <v>2406</v>
      </c>
      <c r="G2157" s="230"/>
      <c r="H2157" s="232" t="s">
        <v>32</v>
      </c>
      <c r="I2157" s="234"/>
      <c r="J2157" s="230"/>
      <c r="K2157" s="230"/>
      <c r="L2157" s="235"/>
      <c r="M2157" s="236"/>
      <c r="N2157" s="237"/>
      <c r="O2157" s="237"/>
      <c r="P2157" s="237"/>
      <c r="Q2157" s="237"/>
      <c r="R2157" s="237"/>
      <c r="S2157" s="237"/>
      <c r="T2157" s="238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9" t="s">
        <v>221</v>
      </c>
      <c r="AU2157" s="239" t="s">
        <v>93</v>
      </c>
      <c r="AV2157" s="13" t="s">
        <v>86</v>
      </c>
      <c r="AW2157" s="13" t="s">
        <v>39</v>
      </c>
      <c r="AX2157" s="13" t="s">
        <v>78</v>
      </c>
      <c r="AY2157" s="239" t="s">
        <v>210</v>
      </c>
    </row>
    <row r="2158" s="14" customFormat="1">
      <c r="A2158" s="14"/>
      <c r="B2158" s="240"/>
      <c r="C2158" s="241"/>
      <c r="D2158" s="231" t="s">
        <v>221</v>
      </c>
      <c r="E2158" s="242" t="s">
        <v>32</v>
      </c>
      <c r="F2158" s="243" t="s">
        <v>2341</v>
      </c>
      <c r="G2158" s="241"/>
      <c r="H2158" s="244">
        <v>59.899999999999999</v>
      </c>
      <c r="I2158" s="245"/>
      <c r="J2158" s="241"/>
      <c r="K2158" s="241"/>
      <c r="L2158" s="246"/>
      <c r="M2158" s="247"/>
      <c r="N2158" s="248"/>
      <c r="O2158" s="248"/>
      <c r="P2158" s="248"/>
      <c r="Q2158" s="248"/>
      <c r="R2158" s="248"/>
      <c r="S2158" s="248"/>
      <c r="T2158" s="249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0" t="s">
        <v>221</v>
      </c>
      <c r="AU2158" s="250" t="s">
        <v>93</v>
      </c>
      <c r="AV2158" s="14" t="s">
        <v>88</v>
      </c>
      <c r="AW2158" s="14" t="s">
        <v>39</v>
      </c>
      <c r="AX2158" s="14" t="s">
        <v>86</v>
      </c>
      <c r="AY2158" s="250" t="s">
        <v>210</v>
      </c>
    </row>
    <row r="2159" s="2" customFormat="1" ht="24.15" customHeight="1">
      <c r="A2159" s="42"/>
      <c r="B2159" s="43"/>
      <c r="C2159" s="211" t="s">
        <v>2407</v>
      </c>
      <c r="D2159" s="211" t="s">
        <v>213</v>
      </c>
      <c r="E2159" s="212" t="s">
        <v>2408</v>
      </c>
      <c r="F2159" s="213" t="s">
        <v>2409</v>
      </c>
      <c r="G2159" s="214" t="s">
        <v>104</v>
      </c>
      <c r="H2159" s="215">
        <v>12.699999999999999</v>
      </c>
      <c r="I2159" s="216"/>
      <c r="J2159" s="217">
        <f>ROUND(I2159*H2159,2)</f>
        <v>0</v>
      </c>
      <c r="K2159" s="213" t="s">
        <v>1813</v>
      </c>
      <c r="L2159" s="48"/>
      <c r="M2159" s="218" t="s">
        <v>32</v>
      </c>
      <c r="N2159" s="219" t="s">
        <v>49</v>
      </c>
      <c r="O2159" s="88"/>
      <c r="P2159" s="220">
        <f>O2159*H2159</f>
        <v>0</v>
      </c>
      <c r="Q2159" s="220">
        <v>0.0034499999999999999</v>
      </c>
      <c r="R2159" s="220">
        <f>Q2159*H2159</f>
        <v>0.043815</v>
      </c>
      <c r="S2159" s="220">
        <v>0</v>
      </c>
      <c r="T2159" s="221">
        <f>S2159*H2159</f>
        <v>0</v>
      </c>
      <c r="U2159" s="42"/>
      <c r="V2159" s="42"/>
      <c r="W2159" s="42"/>
      <c r="X2159" s="42"/>
      <c r="Y2159" s="42"/>
      <c r="Z2159" s="42"/>
      <c r="AA2159" s="42"/>
      <c r="AB2159" s="42"/>
      <c r="AC2159" s="42"/>
      <c r="AD2159" s="42"/>
      <c r="AE2159" s="42"/>
      <c r="AR2159" s="222" t="s">
        <v>404</v>
      </c>
      <c r="AT2159" s="222" t="s">
        <v>213</v>
      </c>
      <c r="AU2159" s="222" t="s">
        <v>93</v>
      </c>
      <c r="AY2159" s="20" t="s">
        <v>210</v>
      </c>
      <c r="BE2159" s="223">
        <f>IF(N2159="základní",J2159,0)</f>
        <v>0</v>
      </c>
      <c r="BF2159" s="223">
        <f>IF(N2159="snížená",J2159,0)</f>
        <v>0</v>
      </c>
      <c r="BG2159" s="223">
        <f>IF(N2159="zákl. přenesená",J2159,0)</f>
        <v>0</v>
      </c>
      <c r="BH2159" s="223">
        <f>IF(N2159="sníž. přenesená",J2159,0)</f>
        <v>0</v>
      </c>
      <c r="BI2159" s="223">
        <f>IF(N2159="nulová",J2159,0)</f>
        <v>0</v>
      </c>
      <c r="BJ2159" s="20" t="s">
        <v>86</v>
      </c>
      <c r="BK2159" s="223">
        <f>ROUND(I2159*H2159,2)</f>
        <v>0</v>
      </c>
      <c r="BL2159" s="20" t="s">
        <v>404</v>
      </c>
      <c r="BM2159" s="222" t="s">
        <v>2410</v>
      </c>
    </row>
    <row r="2160" s="2" customFormat="1">
      <c r="A2160" s="42"/>
      <c r="B2160" s="43"/>
      <c r="C2160" s="44"/>
      <c r="D2160" s="224" t="s">
        <v>219</v>
      </c>
      <c r="E2160" s="44"/>
      <c r="F2160" s="225" t="s">
        <v>2411</v>
      </c>
      <c r="G2160" s="44"/>
      <c r="H2160" s="44"/>
      <c r="I2160" s="226"/>
      <c r="J2160" s="44"/>
      <c r="K2160" s="44"/>
      <c r="L2160" s="48"/>
      <c r="M2160" s="227"/>
      <c r="N2160" s="228"/>
      <c r="O2160" s="88"/>
      <c r="P2160" s="88"/>
      <c r="Q2160" s="88"/>
      <c r="R2160" s="88"/>
      <c r="S2160" s="88"/>
      <c r="T2160" s="89"/>
      <c r="U2160" s="42"/>
      <c r="V2160" s="42"/>
      <c r="W2160" s="42"/>
      <c r="X2160" s="42"/>
      <c r="Y2160" s="42"/>
      <c r="Z2160" s="42"/>
      <c r="AA2160" s="42"/>
      <c r="AB2160" s="42"/>
      <c r="AC2160" s="42"/>
      <c r="AD2160" s="42"/>
      <c r="AE2160" s="42"/>
      <c r="AT2160" s="20" t="s">
        <v>219</v>
      </c>
      <c r="AU2160" s="20" t="s">
        <v>93</v>
      </c>
    </row>
    <row r="2161" s="2" customFormat="1" ht="16.5" customHeight="1">
      <c r="A2161" s="42"/>
      <c r="B2161" s="43"/>
      <c r="C2161" s="211" t="s">
        <v>2412</v>
      </c>
      <c r="D2161" s="211" t="s">
        <v>213</v>
      </c>
      <c r="E2161" s="212" t="s">
        <v>2413</v>
      </c>
      <c r="F2161" s="213" t="s">
        <v>2414</v>
      </c>
      <c r="G2161" s="214" t="s">
        <v>104</v>
      </c>
      <c r="H2161" s="215">
        <v>27.5</v>
      </c>
      <c r="I2161" s="216"/>
      <c r="J2161" s="217">
        <f>ROUND(I2161*H2161,2)</f>
        <v>0</v>
      </c>
      <c r="K2161" s="213" t="s">
        <v>1813</v>
      </c>
      <c r="L2161" s="48"/>
      <c r="M2161" s="218" t="s">
        <v>32</v>
      </c>
      <c r="N2161" s="219" t="s">
        <v>49</v>
      </c>
      <c r="O2161" s="88"/>
      <c r="P2161" s="220">
        <f>O2161*H2161</f>
        <v>0</v>
      </c>
      <c r="Q2161" s="220">
        <v>0.0025999999999999999</v>
      </c>
      <c r="R2161" s="220">
        <f>Q2161*H2161</f>
        <v>0.071499999999999994</v>
      </c>
      <c r="S2161" s="220">
        <v>0</v>
      </c>
      <c r="T2161" s="221">
        <f>S2161*H2161</f>
        <v>0</v>
      </c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R2161" s="222" t="s">
        <v>404</v>
      </c>
      <c r="AT2161" s="222" t="s">
        <v>213</v>
      </c>
      <c r="AU2161" s="222" t="s">
        <v>93</v>
      </c>
      <c r="AY2161" s="20" t="s">
        <v>210</v>
      </c>
      <c r="BE2161" s="223">
        <f>IF(N2161="základní",J2161,0)</f>
        <v>0</v>
      </c>
      <c r="BF2161" s="223">
        <f>IF(N2161="snížená",J2161,0)</f>
        <v>0</v>
      </c>
      <c r="BG2161" s="223">
        <f>IF(N2161="zákl. přenesená",J2161,0)</f>
        <v>0</v>
      </c>
      <c r="BH2161" s="223">
        <f>IF(N2161="sníž. přenesená",J2161,0)</f>
        <v>0</v>
      </c>
      <c r="BI2161" s="223">
        <f>IF(N2161="nulová",J2161,0)</f>
        <v>0</v>
      </c>
      <c r="BJ2161" s="20" t="s">
        <v>86</v>
      </c>
      <c r="BK2161" s="223">
        <f>ROUND(I2161*H2161,2)</f>
        <v>0</v>
      </c>
      <c r="BL2161" s="20" t="s">
        <v>404</v>
      </c>
      <c r="BM2161" s="222" t="s">
        <v>2415</v>
      </c>
    </row>
    <row r="2162" s="2" customFormat="1">
      <c r="A2162" s="42"/>
      <c r="B2162" s="43"/>
      <c r="C2162" s="44"/>
      <c r="D2162" s="224" t="s">
        <v>219</v>
      </c>
      <c r="E2162" s="44"/>
      <c r="F2162" s="225" t="s">
        <v>2416</v>
      </c>
      <c r="G2162" s="44"/>
      <c r="H2162" s="44"/>
      <c r="I2162" s="226"/>
      <c r="J2162" s="44"/>
      <c r="K2162" s="44"/>
      <c r="L2162" s="48"/>
      <c r="M2162" s="227"/>
      <c r="N2162" s="228"/>
      <c r="O2162" s="88"/>
      <c r="P2162" s="88"/>
      <c r="Q2162" s="88"/>
      <c r="R2162" s="88"/>
      <c r="S2162" s="88"/>
      <c r="T2162" s="89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T2162" s="20" t="s">
        <v>219</v>
      </c>
      <c r="AU2162" s="20" t="s">
        <v>93</v>
      </c>
    </row>
    <row r="2163" s="13" customFormat="1">
      <c r="A2163" s="13"/>
      <c r="B2163" s="229"/>
      <c r="C2163" s="230"/>
      <c r="D2163" s="231" t="s">
        <v>221</v>
      </c>
      <c r="E2163" s="232" t="s">
        <v>32</v>
      </c>
      <c r="F2163" s="233" t="s">
        <v>2417</v>
      </c>
      <c r="G2163" s="230"/>
      <c r="H2163" s="232" t="s">
        <v>32</v>
      </c>
      <c r="I2163" s="234"/>
      <c r="J2163" s="230"/>
      <c r="K2163" s="230"/>
      <c r="L2163" s="235"/>
      <c r="M2163" s="236"/>
      <c r="N2163" s="237"/>
      <c r="O2163" s="237"/>
      <c r="P2163" s="237"/>
      <c r="Q2163" s="237"/>
      <c r="R2163" s="237"/>
      <c r="S2163" s="237"/>
      <c r="T2163" s="238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9" t="s">
        <v>221</v>
      </c>
      <c r="AU2163" s="239" t="s">
        <v>93</v>
      </c>
      <c r="AV2163" s="13" t="s">
        <v>86</v>
      </c>
      <c r="AW2163" s="13" t="s">
        <v>39</v>
      </c>
      <c r="AX2163" s="13" t="s">
        <v>78</v>
      </c>
      <c r="AY2163" s="239" t="s">
        <v>210</v>
      </c>
    </row>
    <row r="2164" s="14" customFormat="1">
      <c r="A2164" s="14"/>
      <c r="B2164" s="240"/>
      <c r="C2164" s="241"/>
      <c r="D2164" s="231" t="s">
        <v>221</v>
      </c>
      <c r="E2164" s="242" t="s">
        <v>32</v>
      </c>
      <c r="F2164" s="243" t="s">
        <v>2418</v>
      </c>
      <c r="G2164" s="241"/>
      <c r="H2164" s="244">
        <v>27.5</v>
      </c>
      <c r="I2164" s="245"/>
      <c r="J2164" s="241"/>
      <c r="K2164" s="241"/>
      <c r="L2164" s="246"/>
      <c r="M2164" s="247"/>
      <c r="N2164" s="248"/>
      <c r="O2164" s="248"/>
      <c r="P2164" s="248"/>
      <c r="Q2164" s="248"/>
      <c r="R2164" s="248"/>
      <c r="S2164" s="248"/>
      <c r="T2164" s="249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0" t="s">
        <v>221</v>
      </c>
      <c r="AU2164" s="250" t="s">
        <v>93</v>
      </c>
      <c r="AV2164" s="14" t="s">
        <v>88</v>
      </c>
      <c r="AW2164" s="14" t="s">
        <v>39</v>
      </c>
      <c r="AX2164" s="14" t="s">
        <v>86</v>
      </c>
      <c r="AY2164" s="250" t="s">
        <v>210</v>
      </c>
    </row>
    <row r="2165" s="2" customFormat="1" ht="16.5" customHeight="1">
      <c r="A2165" s="42"/>
      <c r="B2165" s="43"/>
      <c r="C2165" s="211" t="s">
        <v>2419</v>
      </c>
      <c r="D2165" s="211" t="s">
        <v>213</v>
      </c>
      <c r="E2165" s="212" t="s">
        <v>2420</v>
      </c>
      <c r="F2165" s="213" t="s">
        <v>2421</v>
      </c>
      <c r="G2165" s="214" t="s">
        <v>104</v>
      </c>
      <c r="H2165" s="215">
        <v>43.799999999999997</v>
      </c>
      <c r="I2165" s="216"/>
      <c r="J2165" s="217">
        <f>ROUND(I2165*H2165,2)</f>
        <v>0</v>
      </c>
      <c r="K2165" s="213" t="s">
        <v>1813</v>
      </c>
      <c r="L2165" s="48"/>
      <c r="M2165" s="218" t="s">
        <v>32</v>
      </c>
      <c r="N2165" s="219" t="s">
        <v>49</v>
      </c>
      <c r="O2165" s="88"/>
      <c r="P2165" s="220">
        <f>O2165*H2165</f>
        <v>0</v>
      </c>
      <c r="Q2165" s="220">
        <v>0.0032200000000000002</v>
      </c>
      <c r="R2165" s="220">
        <f>Q2165*H2165</f>
        <v>0.141036</v>
      </c>
      <c r="S2165" s="220">
        <v>0</v>
      </c>
      <c r="T2165" s="221">
        <f>S2165*H2165</f>
        <v>0</v>
      </c>
      <c r="U2165" s="42"/>
      <c r="V2165" s="42"/>
      <c r="W2165" s="42"/>
      <c r="X2165" s="42"/>
      <c r="Y2165" s="42"/>
      <c r="Z2165" s="42"/>
      <c r="AA2165" s="42"/>
      <c r="AB2165" s="42"/>
      <c r="AC2165" s="42"/>
      <c r="AD2165" s="42"/>
      <c r="AE2165" s="42"/>
      <c r="AR2165" s="222" t="s">
        <v>404</v>
      </c>
      <c r="AT2165" s="222" t="s">
        <v>213</v>
      </c>
      <c r="AU2165" s="222" t="s">
        <v>93</v>
      </c>
      <c r="AY2165" s="20" t="s">
        <v>210</v>
      </c>
      <c r="BE2165" s="223">
        <f>IF(N2165="základní",J2165,0)</f>
        <v>0</v>
      </c>
      <c r="BF2165" s="223">
        <f>IF(N2165="snížená",J2165,0)</f>
        <v>0</v>
      </c>
      <c r="BG2165" s="223">
        <f>IF(N2165="zákl. přenesená",J2165,0)</f>
        <v>0</v>
      </c>
      <c r="BH2165" s="223">
        <f>IF(N2165="sníž. přenesená",J2165,0)</f>
        <v>0</v>
      </c>
      <c r="BI2165" s="223">
        <f>IF(N2165="nulová",J2165,0)</f>
        <v>0</v>
      </c>
      <c r="BJ2165" s="20" t="s">
        <v>86</v>
      </c>
      <c r="BK2165" s="223">
        <f>ROUND(I2165*H2165,2)</f>
        <v>0</v>
      </c>
      <c r="BL2165" s="20" t="s">
        <v>404</v>
      </c>
      <c r="BM2165" s="222" t="s">
        <v>2422</v>
      </c>
    </row>
    <row r="2166" s="2" customFormat="1">
      <c r="A2166" s="42"/>
      <c r="B2166" s="43"/>
      <c r="C2166" s="44"/>
      <c r="D2166" s="224" t="s">
        <v>219</v>
      </c>
      <c r="E2166" s="44"/>
      <c r="F2166" s="225" t="s">
        <v>2423</v>
      </c>
      <c r="G2166" s="44"/>
      <c r="H2166" s="44"/>
      <c r="I2166" s="226"/>
      <c r="J2166" s="44"/>
      <c r="K2166" s="44"/>
      <c r="L2166" s="48"/>
      <c r="M2166" s="227"/>
      <c r="N2166" s="228"/>
      <c r="O2166" s="88"/>
      <c r="P2166" s="88"/>
      <c r="Q2166" s="88"/>
      <c r="R2166" s="88"/>
      <c r="S2166" s="88"/>
      <c r="T2166" s="89"/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T2166" s="20" t="s">
        <v>219</v>
      </c>
      <c r="AU2166" s="20" t="s">
        <v>93</v>
      </c>
    </row>
    <row r="2167" s="13" customFormat="1">
      <c r="A2167" s="13"/>
      <c r="B2167" s="229"/>
      <c r="C2167" s="230"/>
      <c r="D2167" s="231" t="s">
        <v>221</v>
      </c>
      <c r="E2167" s="232" t="s">
        <v>32</v>
      </c>
      <c r="F2167" s="233" t="s">
        <v>2424</v>
      </c>
      <c r="G2167" s="230"/>
      <c r="H2167" s="232" t="s">
        <v>32</v>
      </c>
      <c r="I2167" s="234"/>
      <c r="J2167" s="230"/>
      <c r="K2167" s="230"/>
      <c r="L2167" s="235"/>
      <c r="M2167" s="236"/>
      <c r="N2167" s="237"/>
      <c r="O2167" s="237"/>
      <c r="P2167" s="237"/>
      <c r="Q2167" s="237"/>
      <c r="R2167" s="237"/>
      <c r="S2167" s="237"/>
      <c r="T2167" s="238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9" t="s">
        <v>221</v>
      </c>
      <c r="AU2167" s="239" t="s">
        <v>93</v>
      </c>
      <c r="AV2167" s="13" t="s">
        <v>86</v>
      </c>
      <c r="AW2167" s="13" t="s">
        <v>39</v>
      </c>
      <c r="AX2167" s="13" t="s">
        <v>78</v>
      </c>
      <c r="AY2167" s="239" t="s">
        <v>210</v>
      </c>
    </row>
    <row r="2168" s="14" customFormat="1">
      <c r="A2168" s="14"/>
      <c r="B2168" s="240"/>
      <c r="C2168" s="241"/>
      <c r="D2168" s="231" t="s">
        <v>221</v>
      </c>
      <c r="E2168" s="242" t="s">
        <v>32</v>
      </c>
      <c r="F2168" s="243" t="s">
        <v>2425</v>
      </c>
      <c r="G2168" s="241"/>
      <c r="H2168" s="244">
        <v>43.799999999999997</v>
      </c>
      <c r="I2168" s="245"/>
      <c r="J2168" s="241"/>
      <c r="K2168" s="241"/>
      <c r="L2168" s="246"/>
      <c r="M2168" s="247"/>
      <c r="N2168" s="248"/>
      <c r="O2168" s="248"/>
      <c r="P2168" s="248"/>
      <c r="Q2168" s="248"/>
      <c r="R2168" s="248"/>
      <c r="S2168" s="248"/>
      <c r="T2168" s="249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0" t="s">
        <v>221</v>
      </c>
      <c r="AU2168" s="250" t="s">
        <v>93</v>
      </c>
      <c r="AV2168" s="14" t="s">
        <v>88</v>
      </c>
      <c r="AW2168" s="14" t="s">
        <v>39</v>
      </c>
      <c r="AX2168" s="14" t="s">
        <v>86</v>
      </c>
      <c r="AY2168" s="250" t="s">
        <v>210</v>
      </c>
    </row>
    <row r="2169" s="2" customFormat="1" ht="16.5" customHeight="1">
      <c r="A2169" s="42"/>
      <c r="B2169" s="43"/>
      <c r="C2169" s="211" t="s">
        <v>2426</v>
      </c>
      <c r="D2169" s="211" t="s">
        <v>213</v>
      </c>
      <c r="E2169" s="212" t="s">
        <v>2427</v>
      </c>
      <c r="F2169" s="213" t="s">
        <v>2428</v>
      </c>
      <c r="G2169" s="214" t="s">
        <v>104</v>
      </c>
      <c r="H2169" s="215">
        <v>2</v>
      </c>
      <c r="I2169" s="216"/>
      <c r="J2169" s="217">
        <f>ROUND(I2169*H2169,2)</f>
        <v>0</v>
      </c>
      <c r="K2169" s="213" t="s">
        <v>1813</v>
      </c>
      <c r="L2169" s="48"/>
      <c r="M2169" s="218" t="s">
        <v>32</v>
      </c>
      <c r="N2169" s="219" t="s">
        <v>49</v>
      </c>
      <c r="O2169" s="88"/>
      <c r="P2169" s="220">
        <f>O2169*H2169</f>
        <v>0</v>
      </c>
      <c r="Q2169" s="220">
        <v>0.0025899999999999999</v>
      </c>
      <c r="R2169" s="220">
        <f>Q2169*H2169</f>
        <v>0.0051799999999999997</v>
      </c>
      <c r="S2169" s="220">
        <v>0</v>
      </c>
      <c r="T2169" s="221">
        <f>S2169*H2169</f>
        <v>0</v>
      </c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R2169" s="222" t="s">
        <v>404</v>
      </c>
      <c r="AT2169" s="222" t="s">
        <v>213</v>
      </c>
      <c r="AU2169" s="222" t="s">
        <v>93</v>
      </c>
      <c r="AY2169" s="20" t="s">
        <v>210</v>
      </c>
      <c r="BE2169" s="223">
        <f>IF(N2169="základní",J2169,0)</f>
        <v>0</v>
      </c>
      <c r="BF2169" s="223">
        <f>IF(N2169="snížená",J2169,0)</f>
        <v>0</v>
      </c>
      <c r="BG2169" s="223">
        <f>IF(N2169="zákl. přenesená",J2169,0)</f>
        <v>0</v>
      </c>
      <c r="BH2169" s="223">
        <f>IF(N2169="sníž. přenesená",J2169,0)</f>
        <v>0</v>
      </c>
      <c r="BI2169" s="223">
        <f>IF(N2169="nulová",J2169,0)</f>
        <v>0</v>
      </c>
      <c r="BJ2169" s="20" t="s">
        <v>86</v>
      </c>
      <c r="BK2169" s="223">
        <f>ROUND(I2169*H2169,2)</f>
        <v>0</v>
      </c>
      <c r="BL2169" s="20" t="s">
        <v>404</v>
      </c>
      <c r="BM2169" s="222" t="s">
        <v>2429</v>
      </c>
    </row>
    <row r="2170" s="2" customFormat="1">
      <c r="A2170" s="42"/>
      <c r="B2170" s="43"/>
      <c r="C2170" s="44"/>
      <c r="D2170" s="224" t="s">
        <v>219</v>
      </c>
      <c r="E2170" s="44"/>
      <c r="F2170" s="225" t="s">
        <v>2430</v>
      </c>
      <c r="G2170" s="44"/>
      <c r="H2170" s="44"/>
      <c r="I2170" s="226"/>
      <c r="J2170" s="44"/>
      <c r="K2170" s="44"/>
      <c r="L2170" s="48"/>
      <c r="M2170" s="227"/>
      <c r="N2170" s="228"/>
      <c r="O2170" s="88"/>
      <c r="P2170" s="88"/>
      <c r="Q2170" s="88"/>
      <c r="R2170" s="88"/>
      <c r="S2170" s="88"/>
      <c r="T2170" s="89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T2170" s="20" t="s">
        <v>219</v>
      </c>
      <c r="AU2170" s="20" t="s">
        <v>93</v>
      </c>
    </row>
    <row r="2171" s="14" customFormat="1">
      <c r="A2171" s="14"/>
      <c r="B2171" s="240"/>
      <c r="C2171" s="241"/>
      <c r="D2171" s="231" t="s">
        <v>221</v>
      </c>
      <c r="E2171" s="242" t="s">
        <v>32</v>
      </c>
      <c r="F2171" s="243" t="s">
        <v>2431</v>
      </c>
      <c r="G2171" s="241"/>
      <c r="H2171" s="244">
        <v>2</v>
      </c>
      <c r="I2171" s="245"/>
      <c r="J2171" s="241"/>
      <c r="K2171" s="241"/>
      <c r="L2171" s="246"/>
      <c r="M2171" s="247"/>
      <c r="N2171" s="248"/>
      <c r="O2171" s="248"/>
      <c r="P2171" s="248"/>
      <c r="Q2171" s="248"/>
      <c r="R2171" s="248"/>
      <c r="S2171" s="248"/>
      <c r="T2171" s="249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0" t="s">
        <v>221</v>
      </c>
      <c r="AU2171" s="250" t="s">
        <v>93</v>
      </c>
      <c r="AV2171" s="14" t="s">
        <v>88</v>
      </c>
      <c r="AW2171" s="14" t="s">
        <v>39</v>
      </c>
      <c r="AX2171" s="14" t="s">
        <v>86</v>
      </c>
      <c r="AY2171" s="250" t="s">
        <v>210</v>
      </c>
    </row>
    <row r="2172" s="2" customFormat="1" ht="16.5" customHeight="1">
      <c r="A2172" s="42"/>
      <c r="B2172" s="43"/>
      <c r="C2172" s="211" t="s">
        <v>2432</v>
      </c>
      <c r="D2172" s="211" t="s">
        <v>213</v>
      </c>
      <c r="E2172" s="212" t="s">
        <v>2433</v>
      </c>
      <c r="F2172" s="213" t="s">
        <v>2434</v>
      </c>
      <c r="G2172" s="214" t="s">
        <v>104</v>
      </c>
      <c r="H2172" s="215">
        <v>14.6</v>
      </c>
      <c r="I2172" s="216"/>
      <c r="J2172" s="217">
        <f>ROUND(I2172*H2172,2)</f>
        <v>0</v>
      </c>
      <c r="K2172" s="213" t="s">
        <v>1813</v>
      </c>
      <c r="L2172" s="48"/>
      <c r="M2172" s="218" t="s">
        <v>32</v>
      </c>
      <c r="N2172" s="219" t="s">
        <v>49</v>
      </c>
      <c r="O2172" s="88"/>
      <c r="P2172" s="220">
        <f>O2172*H2172</f>
        <v>0</v>
      </c>
      <c r="Q2172" s="220">
        <v>0.0028300000000000001</v>
      </c>
      <c r="R2172" s="220">
        <f>Q2172*H2172</f>
        <v>0.041318000000000001</v>
      </c>
      <c r="S2172" s="220">
        <v>0</v>
      </c>
      <c r="T2172" s="221">
        <f>S2172*H2172</f>
        <v>0</v>
      </c>
      <c r="U2172" s="42"/>
      <c r="V2172" s="42"/>
      <c r="W2172" s="42"/>
      <c r="X2172" s="42"/>
      <c r="Y2172" s="42"/>
      <c r="Z2172" s="42"/>
      <c r="AA2172" s="42"/>
      <c r="AB2172" s="42"/>
      <c r="AC2172" s="42"/>
      <c r="AD2172" s="42"/>
      <c r="AE2172" s="42"/>
      <c r="AR2172" s="222" t="s">
        <v>404</v>
      </c>
      <c r="AT2172" s="222" t="s">
        <v>213</v>
      </c>
      <c r="AU2172" s="222" t="s">
        <v>93</v>
      </c>
      <c r="AY2172" s="20" t="s">
        <v>210</v>
      </c>
      <c r="BE2172" s="223">
        <f>IF(N2172="základní",J2172,0)</f>
        <v>0</v>
      </c>
      <c r="BF2172" s="223">
        <f>IF(N2172="snížená",J2172,0)</f>
        <v>0</v>
      </c>
      <c r="BG2172" s="223">
        <f>IF(N2172="zákl. přenesená",J2172,0)</f>
        <v>0</v>
      </c>
      <c r="BH2172" s="223">
        <f>IF(N2172="sníž. přenesená",J2172,0)</f>
        <v>0</v>
      </c>
      <c r="BI2172" s="223">
        <f>IF(N2172="nulová",J2172,0)</f>
        <v>0</v>
      </c>
      <c r="BJ2172" s="20" t="s">
        <v>86</v>
      </c>
      <c r="BK2172" s="223">
        <f>ROUND(I2172*H2172,2)</f>
        <v>0</v>
      </c>
      <c r="BL2172" s="20" t="s">
        <v>404</v>
      </c>
      <c r="BM2172" s="222" t="s">
        <v>2435</v>
      </c>
    </row>
    <row r="2173" s="2" customFormat="1">
      <c r="A2173" s="42"/>
      <c r="B2173" s="43"/>
      <c r="C2173" s="44"/>
      <c r="D2173" s="224" t="s">
        <v>219</v>
      </c>
      <c r="E2173" s="44"/>
      <c r="F2173" s="225" t="s">
        <v>2436</v>
      </c>
      <c r="G2173" s="44"/>
      <c r="H2173" s="44"/>
      <c r="I2173" s="226"/>
      <c r="J2173" s="44"/>
      <c r="K2173" s="44"/>
      <c r="L2173" s="48"/>
      <c r="M2173" s="227"/>
      <c r="N2173" s="228"/>
      <c r="O2173" s="88"/>
      <c r="P2173" s="88"/>
      <c r="Q2173" s="88"/>
      <c r="R2173" s="88"/>
      <c r="S2173" s="88"/>
      <c r="T2173" s="89"/>
      <c r="U2173" s="42"/>
      <c r="V2173" s="42"/>
      <c r="W2173" s="42"/>
      <c r="X2173" s="42"/>
      <c r="Y2173" s="42"/>
      <c r="Z2173" s="42"/>
      <c r="AA2173" s="42"/>
      <c r="AB2173" s="42"/>
      <c r="AC2173" s="42"/>
      <c r="AD2173" s="42"/>
      <c r="AE2173" s="42"/>
      <c r="AT2173" s="20" t="s">
        <v>219</v>
      </c>
      <c r="AU2173" s="20" t="s">
        <v>93</v>
      </c>
    </row>
    <row r="2174" s="14" customFormat="1">
      <c r="A2174" s="14"/>
      <c r="B2174" s="240"/>
      <c r="C2174" s="241"/>
      <c r="D2174" s="231" t="s">
        <v>221</v>
      </c>
      <c r="E2174" s="242" t="s">
        <v>32</v>
      </c>
      <c r="F2174" s="243" t="s">
        <v>2437</v>
      </c>
      <c r="G2174" s="241"/>
      <c r="H2174" s="244">
        <v>14.6</v>
      </c>
      <c r="I2174" s="245"/>
      <c r="J2174" s="241"/>
      <c r="K2174" s="241"/>
      <c r="L2174" s="246"/>
      <c r="M2174" s="247"/>
      <c r="N2174" s="248"/>
      <c r="O2174" s="248"/>
      <c r="P2174" s="248"/>
      <c r="Q2174" s="248"/>
      <c r="R2174" s="248"/>
      <c r="S2174" s="248"/>
      <c r="T2174" s="249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0" t="s">
        <v>221</v>
      </c>
      <c r="AU2174" s="250" t="s">
        <v>93</v>
      </c>
      <c r="AV2174" s="14" t="s">
        <v>88</v>
      </c>
      <c r="AW2174" s="14" t="s">
        <v>39</v>
      </c>
      <c r="AX2174" s="14" t="s">
        <v>86</v>
      </c>
      <c r="AY2174" s="250" t="s">
        <v>210</v>
      </c>
    </row>
    <row r="2175" s="2" customFormat="1" ht="24.15" customHeight="1">
      <c r="A2175" s="42"/>
      <c r="B2175" s="43"/>
      <c r="C2175" s="211" t="s">
        <v>2438</v>
      </c>
      <c r="D2175" s="211" t="s">
        <v>213</v>
      </c>
      <c r="E2175" s="212" t="s">
        <v>2439</v>
      </c>
      <c r="F2175" s="213" t="s">
        <v>2440</v>
      </c>
      <c r="G2175" s="214" t="s">
        <v>407</v>
      </c>
      <c r="H2175" s="215">
        <v>1.26</v>
      </c>
      <c r="I2175" s="216"/>
      <c r="J2175" s="217">
        <f>ROUND(I2175*H2175,2)</f>
        <v>0</v>
      </c>
      <c r="K2175" s="213" t="s">
        <v>217</v>
      </c>
      <c r="L2175" s="48"/>
      <c r="M2175" s="218" t="s">
        <v>32</v>
      </c>
      <c r="N2175" s="219" t="s">
        <v>49</v>
      </c>
      <c r="O2175" s="88"/>
      <c r="P2175" s="220">
        <f>O2175*H2175</f>
        <v>0</v>
      </c>
      <c r="Q2175" s="220">
        <v>0</v>
      </c>
      <c r="R2175" s="220">
        <f>Q2175*H2175</f>
        <v>0</v>
      </c>
      <c r="S2175" s="220">
        <v>0</v>
      </c>
      <c r="T2175" s="221">
        <f>S2175*H2175</f>
        <v>0</v>
      </c>
      <c r="U2175" s="42"/>
      <c r="V2175" s="42"/>
      <c r="W2175" s="42"/>
      <c r="X2175" s="42"/>
      <c r="Y2175" s="42"/>
      <c r="Z2175" s="42"/>
      <c r="AA2175" s="42"/>
      <c r="AB2175" s="42"/>
      <c r="AC2175" s="42"/>
      <c r="AD2175" s="42"/>
      <c r="AE2175" s="42"/>
      <c r="AR2175" s="222" t="s">
        <v>404</v>
      </c>
      <c r="AT2175" s="222" t="s">
        <v>213</v>
      </c>
      <c r="AU2175" s="222" t="s">
        <v>93</v>
      </c>
      <c r="AY2175" s="20" t="s">
        <v>210</v>
      </c>
      <c r="BE2175" s="223">
        <f>IF(N2175="základní",J2175,0)</f>
        <v>0</v>
      </c>
      <c r="BF2175" s="223">
        <f>IF(N2175="snížená",J2175,0)</f>
        <v>0</v>
      </c>
      <c r="BG2175" s="223">
        <f>IF(N2175="zákl. přenesená",J2175,0)</f>
        <v>0</v>
      </c>
      <c r="BH2175" s="223">
        <f>IF(N2175="sníž. přenesená",J2175,0)</f>
        <v>0</v>
      </c>
      <c r="BI2175" s="223">
        <f>IF(N2175="nulová",J2175,0)</f>
        <v>0</v>
      </c>
      <c r="BJ2175" s="20" t="s">
        <v>86</v>
      </c>
      <c r="BK2175" s="223">
        <f>ROUND(I2175*H2175,2)</f>
        <v>0</v>
      </c>
      <c r="BL2175" s="20" t="s">
        <v>404</v>
      </c>
      <c r="BM2175" s="222" t="s">
        <v>2441</v>
      </c>
    </row>
    <row r="2176" s="2" customFormat="1">
      <c r="A2176" s="42"/>
      <c r="B2176" s="43"/>
      <c r="C2176" s="44"/>
      <c r="D2176" s="224" t="s">
        <v>219</v>
      </c>
      <c r="E2176" s="44"/>
      <c r="F2176" s="225" t="s">
        <v>2442</v>
      </c>
      <c r="G2176" s="44"/>
      <c r="H2176" s="44"/>
      <c r="I2176" s="226"/>
      <c r="J2176" s="44"/>
      <c r="K2176" s="44"/>
      <c r="L2176" s="48"/>
      <c r="M2176" s="227"/>
      <c r="N2176" s="228"/>
      <c r="O2176" s="88"/>
      <c r="P2176" s="88"/>
      <c r="Q2176" s="88"/>
      <c r="R2176" s="88"/>
      <c r="S2176" s="88"/>
      <c r="T2176" s="89"/>
      <c r="U2176" s="42"/>
      <c r="V2176" s="42"/>
      <c r="W2176" s="42"/>
      <c r="X2176" s="42"/>
      <c r="Y2176" s="42"/>
      <c r="Z2176" s="42"/>
      <c r="AA2176" s="42"/>
      <c r="AB2176" s="42"/>
      <c r="AC2176" s="42"/>
      <c r="AD2176" s="42"/>
      <c r="AE2176" s="42"/>
      <c r="AT2176" s="20" t="s">
        <v>219</v>
      </c>
      <c r="AU2176" s="20" t="s">
        <v>93</v>
      </c>
    </row>
    <row r="2177" s="12" customFormat="1" ht="22.8" customHeight="1">
      <c r="A2177" s="12"/>
      <c r="B2177" s="195"/>
      <c r="C2177" s="196"/>
      <c r="D2177" s="197" t="s">
        <v>77</v>
      </c>
      <c r="E2177" s="209" t="s">
        <v>2443</v>
      </c>
      <c r="F2177" s="209" t="s">
        <v>2444</v>
      </c>
      <c r="G2177" s="196"/>
      <c r="H2177" s="196"/>
      <c r="I2177" s="199"/>
      <c r="J2177" s="210">
        <f>BK2177</f>
        <v>0</v>
      </c>
      <c r="K2177" s="196"/>
      <c r="L2177" s="201"/>
      <c r="M2177" s="202"/>
      <c r="N2177" s="203"/>
      <c r="O2177" s="203"/>
      <c r="P2177" s="204">
        <f>SUM(P2178:P2267)</f>
        <v>0</v>
      </c>
      <c r="Q2177" s="203"/>
      <c r="R2177" s="204">
        <f>SUM(R2178:R2267)</f>
        <v>30.175333980000001</v>
      </c>
      <c r="S2177" s="203"/>
      <c r="T2177" s="205">
        <f>SUM(T2178:T2267)</f>
        <v>0</v>
      </c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R2177" s="206" t="s">
        <v>88</v>
      </c>
      <c r="AT2177" s="207" t="s">
        <v>77</v>
      </c>
      <c r="AU2177" s="207" t="s">
        <v>86</v>
      </c>
      <c r="AY2177" s="206" t="s">
        <v>210</v>
      </c>
      <c r="BK2177" s="208">
        <f>SUM(BK2178:BK2267)</f>
        <v>0</v>
      </c>
    </row>
    <row r="2178" s="2" customFormat="1" ht="16.5" customHeight="1">
      <c r="A2178" s="42"/>
      <c r="B2178" s="43"/>
      <c r="C2178" s="211" t="s">
        <v>2445</v>
      </c>
      <c r="D2178" s="211" t="s">
        <v>213</v>
      </c>
      <c r="E2178" s="212" t="s">
        <v>2446</v>
      </c>
      <c r="F2178" s="213" t="s">
        <v>2447</v>
      </c>
      <c r="G2178" s="214" t="s">
        <v>104</v>
      </c>
      <c r="H2178" s="215">
        <v>63.215000000000003</v>
      </c>
      <c r="I2178" s="216"/>
      <c r="J2178" s="217">
        <f>ROUND(I2178*H2178,2)</f>
        <v>0</v>
      </c>
      <c r="K2178" s="213" t="s">
        <v>952</v>
      </c>
      <c r="L2178" s="48"/>
      <c r="M2178" s="218" t="s">
        <v>32</v>
      </c>
      <c r="N2178" s="219" t="s">
        <v>49</v>
      </c>
      <c r="O2178" s="88"/>
      <c r="P2178" s="220">
        <f>O2178*H2178</f>
        <v>0</v>
      </c>
      <c r="Q2178" s="220">
        <v>0.00011</v>
      </c>
      <c r="R2178" s="220">
        <f>Q2178*H2178</f>
        <v>0.0069536500000000005</v>
      </c>
      <c r="S2178" s="220">
        <v>0</v>
      </c>
      <c r="T2178" s="221">
        <f>S2178*H2178</f>
        <v>0</v>
      </c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R2178" s="222" t="s">
        <v>404</v>
      </c>
      <c r="AT2178" s="222" t="s">
        <v>213</v>
      </c>
      <c r="AU2178" s="222" t="s">
        <v>88</v>
      </c>
      <c r="AY2178" s="20" t="s">
        <v>210</v>
      </c>
      <c r="BE2178" s="223">
        <f>IF(N2178="základní",J2178,0)</f>
        <v>0</v>
      </c>
      <c r="BF2178" s="223">
        <f>IF(N2178="snížená",J2178,0)</f>
        <v>0</v>
      </c>
      <c r="BG2178" s="223">
        <f>IF(N2178="zákl. přenesená",J2178,0)</f>
        <v>0</v>
      </c>
      <c r="BH2178" s="223">
        <f>IF(N2178="sníž. přenesená",J2178,0)</f>
        <v>0</v>
      </c>
      <c r="BI2178" s="223">
        <f>IF(N2178="nulová",J2178,0)</f>
        <v>0</v>
      </c>
      <c r="BJ2178" s="20" t="s">
        <v>86</v>
      </c>
      <c r="BK2178" s="223">
        <f>ROUND(I2178*H2178,2)</f>
        <v>0</v>
      </c>
      <c r="BL2178" s="20" t="s">
        <v>404</v>
      </c>
      <c r="BM2178" s="222" t="s">
        <v>2448</v>
      </c>
    </row>
    <row r="2179" s="13" customFormat="1">
      <c r="A2179" s="13"/>
      <c r="B2179" s="229"/>
      <c r="C2179" s="230"/>
      <c r="D2179" s="231" t="s">
        <v>221</v>
      </c>
      <c r="E2179" s="232" t="s">
        <v>32</v>
      </c>
      <c r="F2179" s="233" t="s">
        <v>2449</v>
      </c>
      <c r="G2179" s="230"/>
      <c r="H2179" s="232" t="s">
        <v>32</v>
      </c>
      <c r="I2179" s="234"/>
      <c r="J2179" s="230"/>
      <c r="K2179" s="230"/>
      <c r="L2179" s="235"/>
      <c r="M2179" s="236"/>
      <c r="N2179" s="237"/>
      <c r="O2179" s="237"/>
      <c r="P2179" s="237"/>
      <c r="Q2179" s="237"/>
      <c r="R2179" s="237"/>
      <c r="S2179" s="237"/>
      <c r="T2179" s="238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9" t="s">
        <v>221</v>
      </c>
      <c r="AU2179" s="239" t="s">
        <v>88</v>
      </c>
      <c r="AV2179" s="13" t="s">
        <v>86</v>
      </c>
      <c r="AW2179" s="13" t="s">
        <v>39</v>
      </c>
      <c r="AX2179" s="13" t="s">
        <v>78</v>
      </c>
      <c r="AY2179" s="239" t="s">
        <v>210</v>
      </c>
    </row>
    <row r="2180" s="14" customFormat="1">
      <c r="A2180" s="14"/>
      <c r="B2180" s="240"/>
      <c r="C2180" s="241"/>
      <c r="D2180" s="231" t="s">
        <v>221</v>
      </c>
      <c r="E2180" s="242" t="s">
        <v>32</v>
      </c>
      <c r="F2180" s="243" t="s">
        <v>2450</v>
      </c>
      <c r="G2180" s="241"/>
      <c r="H2180" s="244">
        <v>25.305</v>
      </c>
      <c r="I2180" s="245"/>
      <c r="J2180" s="241"/>
      <c r="K2180" s="241"/>
      <c r="L2180" s="246"/>
      <c r="M2180" s="247"/>
      <c r="N2180" s="248"/>
      <c r="O2180" s="248"/>
      <c r="P2180" s="248"/>
      <c r="Q2180" s="248"/>
      <c r="R2180" s="248"/>
      <c r="S2180" s="248"/>
      <c r="T2180" s="249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0" t="s">
        <v>221</v>
      </c>
      <c r="AU2180" s="250" t="s">
        <v>88</v>
      </c>
      <c r="AV2180" s="14" t="s">
        <v>88</v>
      </c>
      <c r="AW2180" s="14" t="s">
        <v>39</v>
      </c>
      <c r="AX2180" s="14" t="s">
        <v>78</v>
      </c>
      <c r="AY2180" s="250" t="s">
        <v>210</v>
      </c>
    </row>
    <row r="2181" s="13" customFormat="1">
      <c r="A2181" s="13"/>
      <c r="B2181" s="229"/>
      <c r="C2181" s="230"/>
      <c r="D2181" s="231" t="s">
        <v>221</v>
      </c>
      <c r="E2181" s="232" t="s">
        <v>32</v>
      </c>
      <c r="F2181" s="233" t="s">
        <v>2451</v>
      </c>
      <c r="G2181" s="230"/>
      <c r="H2181" s="232" t="s">
        <v>32</v>
      </c>
      <c r="I2181" s="234"/>
      <c r="J2181" s="230"/>
      <c r="K2181" s="230"/>
      <c r="L2181" s="235"/>
      <c r="M2181" s="236"/>
      <c r="N2181" s="237"/>
      <c r="O2181" s="237"/>
      <c r="P2181" s="237"/>
      <c r="Q2181" s="237"/>
      <c r="R2181" s="237"/>
      <c r="S2181" s="237"/>
      <c r="T2181" s="238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9" t="s">
        <v>221</v>
      </c>
      <c r="AU2181" s="239" t="s">
        <v>88</v>
      </c>
      <c r="AV2181" s="13" t="s">
        <v>86</v>
      </c>
      <c r="AW2181" s="13" t="s">
        <v>39</v>
      </c>
      <c r="AX2181" s="13" t="s">
        <v>78</v>
      </c>
      <c r="AY2181" s="239" t="s">
        <v>210</v>
      </c>
    </row>
    <row r="2182" s="14" customFormat="1">
      <c r="A2182" s="14"/>
      <c r="B2182" s="240"/>
      <c r="C2182" s="241"/>
      <c r="D2182" s="231" t="s">
        <v>221</v>
      </c>
      <c r="E2182" s="242" t="s">
        <v>32</v>
      </c>
      <c r="F2182" s="243" t="s">
        <v>2452</v>
      </c>
      <c r="G2182" s="241"/>
      <c r="H2182" s="244">
        <v>17.234999999999999</v>
      </c>
      <c r="I2182" s="245"/>
      <c r="J2182" s="241"/>
      <c r="K2182" s="241"/>
      <c r="L2182" s="246"/>
      <c r="M2182" s="247"/>
      <c r="N2182" s="248"/>
      <c r="O2182" s="248"/>
      <c r="P2182" s="248"/>
      <c r="Q2182" s="248"/>
      <c r="R2182" s="248"/>
      <c r="S2182" s="248"/>
      <c r="T2182" s="249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0" t="s">
        <v>221</v>
      </c>
      <c r="AU2182" s="250" t="s">
        <v>88</v>
      </c>
      <c r="AV2182" s="14" t="s">
        <v>88</v>
      </c>
      <c r="AW2182" s="14" t="s">
        <v>39</v>
      </c>
      <c r="AX2182" s="14" t="s">
        <v>78</v>
      </c>
      <c r="AY2182" s="250" t="s">
        <v>210</v>
      </c>
    </row>
    <row r="2183" s="13" customFormat="1">
      <c r="A2183" s="13"/>
      <c r="B2183" s="229"/>
      <c r="C2183" s="230"/>
      <c r="D2183" s="231" t="s">
        <v>221</v>
      </c>
      <c r="E2183" s="232" t="s">
        <v>32</v>
      </c>
      <c r="F2183" s="233" t="s">
        <v>2453</v>
      </c>
      <c r="G2183" s="230"/>
      <c r="H2183" s="232" t="s">
        <v>32</v>
      </c>
      <c r="I2183" s="234"/>
      <c r="J2183" s="230"/>
      <c r="K2183" s="230"/>
      <c r="L2183" s="235"/>
      <c r="M2183" s="236"/>
      <c r="N2183" s="237"/>
      <c r="O2183" s="237"/>
      <c r="P2183" s="237"/>
      <c r="Q2183" s="237"/>
      <c r="R2183" s="237"/>
      <c r="S2183" s="237"/>
      <c r="T2183" s="238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9" t="s">
        <v>221</v>
      </c>
      <c r="AU2183" s="239" t="s">
        <v>88</v>
      </c>
      <c r="AV2183" s="13" t="s">
        <v>86</v>
      </c>
      <c r="AW2183" s="13" t="s">
        <v>39</v>
      </c>
      <c r="AX2183" s="13" t="s">
        <v>78</v>
      </c>
      <c r="AY2183" s="239" t="s">
        <v>210</v>
      </c>
    </row>
    <row r="2184" s="14" customFormat="1">
      <c r="A2184" s="14"/>
      <c r="B2184" s="240"/>
      <c r="C2184" s="241"/>
      <c r="D2184" s="231" t="s">
        <v>221</v>
      </c>
      <c r="E2184" s="242" t="s">
        <v>32</v>
      </c>
      <c r="F2184" s="243" t="s">
        <v>2454</v>
      </c>
      <c r="G2184" s="241"/>
      <c r="H2184" s="244">
        <v>20.675000000000001</v>
      </c>
      <c r="I2184" s="245"/>
      <c r="J2184" s="241"/>
      <c r="K2184" s="241"/>
      <c r="L2184" s="246"/>
      <c r="M2184" s="247"/>
      <c r="N2184" s="248"/>
      <c r="O2184" s="248"/>
      <c r="P2184" s="248"/>
      <c r="Q2184" s="248"/>
      <c r="R2184" s="248"/>
      <c r="S2184" s="248"/>
      <c r="T2184" s="249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0" t="s">
        <v>221</v>
      </c>
      <c r="AU2184" s="250" t="s">
        <v>88</v>
      </c>
      <c r="AV2184" s="14" t="s">
        <v>88</v>
      </c>
      <c r="AW2184" s="14" t="s">
        <v>39</v>
      </c>
      <c r="AX2184" s="14" t="s">
        <v>78</v>
      </c>
      <c r="AY2184" s="250" t="s">
        <v>210</v>
      </c>
    </row>
    <row r="2185" s="15" customFormat="1">
      <c r="A2185" s="15"/>
      <c r="B2185" s="251"/>
      <c r="C2185" s="252"/>
      <c r="D2185" s="231" t="s">
        <v>221</v>
      </c>
      <c r="E2185" s="253" t="s">
        <v>32</v>
      </c>
      <c r="F2185" s="254" t="s">
        <v>224</v>
      </c>
      <c r="G2185" s="252"/>
      <c r="H2185" s="255">
        <v>63.215000000000003</v>
      </c>
      <c r="I2185" s="256"/>
      <c r="J2185" s="252"/>
      <c r="K2185" s="252"/>
      <c r="L2185" s="257"/>
      <c r="M2185" s="258"/>
      <c r="N2185" s="259"/>
      <c r="O2185" s="259"/>
      <c r="P2185" s="259"/>
      <c r="Q2185" s="259"/>
      <c r="R2185" s="259"/>
      <c r="S2185" s="259"/>
      <c r="T2185" s="260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1" t="s">
        <v>221</v>
      </c>
      <c r="AU2185" s="261" t="s">
        <v>88</v>
      </c>
      <c r="AV2185" s="15" t="s">
        <v>96</v>
      </c>
      <c r="AW2185" s="15" t="s">
        <v>39</v>
      </c>
      <c r="AX2185" s="15" t="s">
        <v>86</v>
      </c>
      <c r="AY2185" s="261" t="s">
        <v>210</v>
      </c>
    </row>
    <row r="2186" s="2" customFormat="1" ht="16.5" customHeight="1">
      <c r="A2186" s="42"/>
      <c r="B2186" s="43"/>
      <c r="C2186" s="211" t="s">
        <v>2455</v>
      </c>
      <c r="D2186" s="211" t="s">
        <v>213</v>
      </c>
      <c r="E2186" s="212" t="s">
        <v>2456</v>
      </c>
      <c r="F2186" s="213" t="s">
        <v>2457</v>
      </c>
      <c r="G2186" s="214" t="s">
        <v>112</v>
      </c>
      <c r="H2186" s="215">
        <v>254.90000000000001</v>
      </c>
      <c r="I2186" s="216"/>
      <c r="J2186" s="217">
        <f>ROUND(I2186*H2186,2)</f>
        <v>0</v>
      </c>
      <c r="K2186" s="213" t="s">
        <v>952</v>
      </c>
      <c r="L2186" s="48"/>
      <c r="M2186" s="218" t="s">
        <v>32</v>
      </c>
      <c r="N2186" s="219" t="s">
        <v>49</v>
      </c>
      <c r="O2186" s="88"/>
      <c r="P2186" s="220">
        <f>O2186*H2186</f>
        <v>0</v>
      </c>
      <c r="Q2186" s="220">
        <v>4.0000000000000003E-05</v>
      </c>
      <c r="R2186" s="220">
        <f>Q2186*H2186</f>
        <v>0.010196</v>
      </c>
      <c r="S2186" s="220">
        <v>0</v>
      </c>
      <c r="T2186" s="221">
        <f>S2186*H2186</f>
        <v>0</v>
      </c>
      <c r="U2186" s="42"/>
      <c r="V2186" s="42"/>
      <c r="W2186" s="42"/>
      <c r="X2186" s="42"/>
      <c r="Y2186" s="42"/>
      <c r="Z2186" s="42"/>
      <c r="AA2186" s="42"/>
      <c r="AB2186" s="42"/>
      <c r="AC2186" s="42"/>
      <c r="AD2186" s="42"/>
      <c r="AE2186" s="42"/>
      <c r="AR2186" s="222" t="s">
        <v>404</v>
      </c>
      <c r="AT2186" s="222" t="s">
        <v>213</v>
      </c>
      <c r="AU2186" s="222" t="s">
        <v>88</v>
      </c>
      <c r="AY2186" s="20" t="s">
        <v>210</v>
      </c>
      <c r="BE2186" s="223">
        <f>IF(N2186="základní",J2186,0)</f>
        <v>0</v>
      </c>
      <c r="BF2186" s="223">
        <f>IF(N2186="snížená",J2186,0)</f>
        <v>0</v>
      </c>
      <c r="BG2186" s="223">
        <f>IF(N2186="zákl. přenesená",J2186,0)</f>
        <v>0</v>
      </c>
      <c r="BH2186" s="223">
        <f>IF(N2186="sníž. přenesená",J2186,0)</f>
        <v>0</v>
      </c>
      <c r="BI2186" s="223">
        <f>IF(N2186="nulová",J2186,0)</f>
        <v>0</v>
      </c>
      <c r="BJ2186" s="20" t="s">
        <v>86</v>
      </c>
      <c r="BK2186" s="223">
        <f>ROUND(I2186*H2186,2)</f>
        <v>0</v>
      </c>
      <c r="BL2186" s="20" t="s">
        <v>404</v>
      </c>
      <c r="BM2186" s="222" t="s">
        <v>2458</v>
      </c>
    </row>
    <row r="2187" s="14" customFormat="1">
      <c r="A2187" s="14"/>
      <c r="B2187" s="240"/>
      <c r="C2187" s="241"/>
      <c r="D2187" s="231" t="s">
        <v>221</v>
      </c>
      <c r="E2187" s="242" t="s">
        <v>32</v>
      </c>
      <c r="F2187" s="243" t="s">
        <v>2459</v>
      </c>
      <c r="G2187" s="241"/>
      <c r="H2187" s="244">
        <v>254.90000000000001</v>
      </c>
      <c r="I2187" s="245"/>
      <c r="J2187" s="241"/>
      <c r="K2187" s="241"/>
      <c r="L2187" s="246"/>
      <c r="M2187" s="247"/>
      <c r="N2187" s="248"/>
      <c r="O2187" s="248"/>
      <c r="P2187" s="248"/>
      <c r="Q2187" s="248"/>
      <c r="R2187" s="248"/>
      <c r="S2187" s="248"/>
      <c r="T2187" s="249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0" t="s">
        <v>221</v>
      </c>
      <c r="AU2187" s="250" t="s">
        <v>88</v>
      </c>
      <c r="AV2187" s="14" t="s">
        <v>88</v>
      </c>
      <c r="AW2187" s="14" t="s">
        <v>39</v>
      </c>
      <c r="AX2187" s="14" t="s">
        <v>78</v>
      </c>
      <c r="AY2187" s="250" t="s">
        <v>210</v>
      </c>
    </row>
    <row r="2188" s="15" customFormat="1">
      <c r="A2188" s="15"/>
      <c r="B2188" s="251"/>
      <c r="C2188" s="252"/>
      <c r="D2188" s="231" t="s">
        <v>221</v>
      </c>
      <c r="E2188" s="253" t="s">
        <v>32</v>
      </c>
      <c r="F2188" s="254" t="s">
        <v>224</v>
      </c>
      <c r="G2188" s="252"/>
      <c r="H2188" s="255">
        <v>254.90000000000001</v>
      </c>
      <c r="I2188" s="256"/>
      <c r="J2188" s="252"/>
      <c r="K2188" s="252"/>
      <c r="L2188" s="257"/>
      <c r="M2188" s="258"/>
      <c r="N2188" s="259"/>
      <c r="O2188" s="259"/>
      <c r="P2188" s="259"/>
      <c r="Q2188" s="259"/>
      <c r="R2188" s="259"/>
      <c r="S2188" s="259"/>
      <c r="T2188" s="260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1" t="s">
        <v>221</v>
      </c>
      <c r="AU2188" s="261" t="s">
        <v>88</v>
      </c>
      <c r="AV2188" s="15" t="s">
        <v>96</v>
      </c>
      <c r="AW2188" s="15" t="s">
        <v>39</v>
      </c>
      <c r="AX2188" s="15" t="s">
        <v>86</v>
      </c>
      <c r="AY2188" s="261" t="s">
        <v>210</v>
      </c>
    </row>
    <row r="2189" s="2" customFormat="1" ht="16.5" customHeight="1">
      <c r="A2189" s="42"/>
      <c r="B2189" s="43"/>
      <c r="C2189" s="211" t="s">
        <v>2460</v>
      </c>
      <c r="D2189" s="211" t="s">
        <v>213</v>
      </c>
      <c r="E2189" s="212" t="s">
        <v>2461</v>
      </c>
      <c r="F2189" s="213" t="s">
        <v>2462</v>
      </c>
      <c r="G2189" s="214" t="s">
        <v>112</v>
      </c>
      <c r="H2189" s="215">
        <v>397.42000000000002</v>
      </c>
      <c r="I2189" s="216"/>
      <c r="J2189" s="217">
        <f>ROUND(I2189*H2189,2)</f>
        <v>0</v>
      </c>
      <c r="K2189" s="213" t="s">
        <v>952</v>
      </c>
      <c r="L2189" s="48"/>
      <c r="M2189" s="218" t="s">
        <v>32</v>
      </c>
      <c r="N2189" s="219" t="s">
        <v>49</v>
      </c>
      <c r="O2189" s="88"/>
      <c r="P2189" s="220">
        <f>O2189*H2189</f>
        <v>0</v>
      </c>
      <c r="Q2189" s="220">
        <v>0.066960000000000006</v>
      </c>
      <c r="R2189" s="220">
        <f>Q2189*H2189</f>
        <v>26.611243200000004</v>
      </c>
      <c r="S2189" s="220">
        <v>0</v>
      </c>
      <c r="T2189" s="221">
        <f>S2189*H2189</f>
        <v>0</v>
      </c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R2189" s="222" t="s">
        <v>404</v>
      </c>
      <c r="AT2189" s="222" t="s">
        <v>213</v>
      </c>
      <c r="AU2189" s="222" t="s">
        <v>88</v>
      </c>
      <c r="AY2189" s="20" t="s">
        <v>210</v>
      </c>
      <c r="BE2189" s="223">
        <f>IF(N2189="základní",J2189,0)</f>
        <v>0</v>
      </c>
      <c r="BF2189" s="223">
        <f>IF(N2189="snížená",J2189,0)</f>
        <v>0</v>
      </c>
      <c r="BG2189" s="223">
        <f>IF(N2189="zákl. přenesená",J2189,0)</f>
        <v>0</v>
      </c>
      <c r="BH2189" s="223">
        <f>IF(N2189="sníž. přenesená",J2189,0)</f>
        <v>0</v>
      </c>
      <c r="BI2189" s="223">
        <f>IF(N2189="nulová",J2189,0)</f>
        <v>0</v>
      </c>
      <c r="BJ2189" s="20" t="s">
        <v>86</v>
      </c>
      <c r="BK2189" s="223">
        <f>ROUND(I2189*H2189,2)</f>
        <v>0</v>
      </c>
      <c r="BL2189" s="20" t="s">
        <v>404</v>
      </c>
      <c r="BM2189" s="222" t="s">
        <v>2463</v>
      </c>
    </row>
    <row r="2190" s="13" customFormat="1">
      <c r="A2190" s="13"/>
      <c r="B2190" s="229"/>
      <c r="C2190" s="230"/>
      <c r="D2190" s="231" t="s">
        <v>221</v>
      </c>
      <c r="E2190" s="232" t="s">
        <v>32</v>
      </c>
      <c r="F2190" s="233" t="s">
        <v>2464</v>
      </c>
      <c r="G2190" s="230"/>
      <c r="H2190" s="232" t="s">
        <v>32</v>
      </c>
      <c r="I2190" s="234"/>
      <c r="J2190" s="230"/>
      <c r="K2190" s="230"/>
      <c r="L2190" s="235"/>
      <c r="M2190" s="236"/>
      <c r="N2190" s="237"/>
      <c r="O2190" s="237"/>
      <c r="P2190" s="237"/>
      <c r="Q2190" s="237"/>
      <c r="R2190" s="237"/>
      <c r="S2190" s="237"/>
      <c r="T2190" s="238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9" t="s">
        <v>221</v>
      </c>
      <c r="AU2190" s="239" t="s">
        <v>88</v>
      </c>
      <c r="AV2190" s="13" t="s">
        <v>86</v>
      </c>
      <c r="AW2190" s="13" t="s">
        <v>39</v>
      </c>
      <c r="AX2190" s="13" t="s">
        <v>78</v>
      </c>
      <c r="AY2190" s="239" t="s">
        <v>210</v>
      </c>
    </row>
    <row r="2191" s="14" customFormat="1">
      <c r="A2191" s="14"/>
      <c r="B2191" s="240"/>
      <c r="C2191" s="241"/>
      <c r="D2191" s="231" t="s">
        <v>221</v>
      </c>
      <c r="E2191" s="242" t="s">
        <v>139</v>
      </c>
      <c r="F2191" s="243" t="s">
        <v>2465</v>
      </c>
      <c r="G2191" s="241"/>
      <c r="H2191" s="244">
        <v>254.84</v>
      </c>
      <c r="I2191" s="245"/>
      <c r="J2191" s="241"/>
      <c r="K2191" s="241"/>
      <c r="L2191" s="246"/>
      <c r="M2191" s="247"/>
      <c r="N2191" s="248"/>
      <c r="O2191" s="248"/>
      <c r="P2191" s="248"/>
      <c r="Q2191" s="248"/>
      <c r="R2191" s="248"/>
      <c r="S2191" s="248"/>
      <c r="T2191" s="249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0" t="s">
        <v>221</v>
      </c>
      <c r="AU2191" s="250" t="s">
        <v>88</v>
      </c>
      <c r="AV2191" s="14" t="s">
        <v>88</v>
      </c>
      <c r="AW2191" s="14" t="s">
        <v>39</v>
      </c>
      <c r="AX2191" s="14" t="s">
        <v>78</v>
      </c>
      <c r="AY2191" s="250" t="s">
        <v>210</v>
      </c>
    </row>
    <row r="2192" s="13" customFormat="1">
      <c r="A2192" s="13"/>
      <c r="B2192" s="229"/>
      <c r="C2192" s="230"/>
      <c r="D2192" s="231" t="s">
        <v>221</v>
      </c>
      <c r="E2192" s="232" t="s">
        <v>32</v>
      </c>
      <c r="F2192" s="233" t="s">
        <v>2466</v>
      </c>
      <c r="G2192" s="230"/>
      <c r="H2192" s="232" t="s">
        <v>32</v>
      </c>
      <c r="I2192" s="234"/>
      <c r="J2192" s="230"/>
      <c r="K2192" s="230"/>
      <c r="L2192" s="235"/>
      <c r="M2192" s="236"/>
      <c r="N2192" s="237"/>
      <c r="O2192" s="237"/>
      <c r="P2192" s="237"/>
      <c r="Q2192" s="237"/>
      <c r="R2192" s="237"/>
      <c r="S2192" s="237"/>
      <c r="T2192" s="238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9" t="s">
        <v>221</v>
      </c>
      <c r="AU2192" s="239" t="s">
        <v>88</v>
      </c>
      <c r="AV2192" s="13" t="s">
        <v>86</v>
      </c>
      <c r="AW2192" s="13" t="s">
        <v>39</v>
      </c>
      <c r="AX2192" s="13" t="s">
        <v>78</v>
      </c>
      <c r="AY2192" s="239" t="s">
        <v>210</v>
      </c>
    </row>
    <row r="2193" s="13" customFormat="1">
      <c r="A2193" s="13"/>
      <c r="B2193" s="229"/>
      <c r="C2193" s="230"/>
      <c r="D2193" s="231" t="s">
        <v>221</v>
      </c>
      <c r="E2193" s="232" t="s">
        <v>32</v>
      </c>
      <c r="F2193" s="233" t="s">
        <v>2467</v>
      </c>
      <c r="G2193" s="230"/>
      <c r="H2193" s="232" t="s">
        <v>32</v>
      </c>
      <c r="I2193" s="234"/>
      <c r="J2193" s="230"/>
      <c r="K2193" s="230"/>
      <c r="L2193" s="235"/>
      <c r="M2193" s="236"/>
      <c r="N2193" s="237"/>
      <c r="O2193" s="237"/>
      <c r="P2193" s="237"/>
      <c r="Q2193" s="237"/>
      <c r="R2193" s="237"/>
      <c r="S2193" s="237"/>
      <c r="T2193" s="238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9" t="s">
        <v>221</v>
      </c>
      <c r="AU2193" s="239" t="s">
        <v>88</v>
      </c>
      <c r="AV2193" s="13" t="s">
        <v>86</v>
      </c>
      <c r="AW2193" s="13" t="s">
        <v>39</v>
      </c>
      <c r="AX2193" s="13" t="s">
        <v>78</v>
      </c>
      <c r="AY2193" s="239" t="s">
        <v>210</v>
      </c>
    </row>
    <row r="2194" s="14" customFormat="1">
      <c r="A2194" s="14"/>
      <c r="B2194" s="240"/>
      <c r="C2194" s="241"/>
      <c r="D2194" s="231" t="s">
        <v>221</v>
      </c>
      <c r="E2194" s="242" t="s">
        <v>136</v>
      </c>
      <c r="F2194" s="243" t="s">
        <v>2468</v>
      </c>
      <c r="G2194" s="241"/>
      <c r="H2194" s="244">
        <v>35.689999999999998</v>
      </c>
      <c r="I2194" s="245"/>
      <c r="J2194" s="241"/>
      <c r="K2194" s="241"/>
      <c r="L2194" s="246"/>
      <c r="M2194" s="247"/>
      <c r="N2194" s="248"/>
      <c r="O2194" s="248"/>
      <c r="P2194" s="248"/>
      <c r="Q2194" s="248"/>
      <c r="R2194" s="248"/>
      <c r="S2194" s="248"/>
      <c r="T2194" s="249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0" t="s">
        <v>221</v>
      </c>
      <c r="AU2194" s="250" t="s">
        <v>88</v>
      </c>
      <c r="AV2194" s="14" t="s">
        <v>88</v>
      </c>
      <c r="AW2194" s="14" t="s">
        <v>39</v>
      </c>
      <c r="AX2194" s="14" t="s">
        <v>78</v>
      </c>
      <c r="AY2194" s="250" t="s">
        <v>210</v>
      </c>
    </row>
    <row r="2195" s="13" customFormat="1">
      <c r="A2195" s="13"/>
      <c r="B2195" s="229"/>
      <c r="C2195" s="230"/>
      <c r="D2195" s="231" t="s">
        <v>221</v>
      </c>
      <c r="E2195" s="232" t="s">
        <v>32</v>
      </c>
      <c r="F2195" s="233" t="s">
        <v>2469</v>
      </c>
      <c r="G2195" s="230"/>
      <c r="H2195" s="232" t="s">
        <v>32</v>
      </c>
      <c r="I2195" s="234"/>
      <c r="J2195" s="230"/>
      <c r="K2195" s="230"/>
      <c r="L2195" s="235"/>
      <c r="M2195" s="236"/>
      <c r="N2195" s="237"/>
      <c r="O2195" s="237"/>
      <c r="P2195" s="237"/>
      <c r="Q2195" s="237"/>
      <c r="R2195" s="237"/>
      <c r="S2195" s="237"/>
      <c r="T2195" s="238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9" t="s">
        <v>221</v>
      </c>
      <c r="AU2195" s="239" t="s">
        <v>88</v>
      </c>
      <c r="AV2195" s="13" t="s">
        <v>86</v>
      </c>
      <c r="AW2195" s="13" t="s">
        <v>39</v>
      </c>
      <c r="AX2195" s="13" t="s">
        <v>78</v>
      </c>
      <c r="AY2195" s="239" t="s">
        <v>210</v>
      </c>
    </row>
    <row r="2196" s="14" customFormat="1">
      <c r="A2196" s="14"/>
      <c r="B2196" s="240"/>
      <c r="C2196" s="241"/>
      <c r="D2196" s="231" t="s">
        <v>221</v>
      </c>
      <c r="E2196" s="242" t="s">
        <v>130</v>
      </c>
      <c r="F2196" s="243" t="s">
        <v>2470</v>
      </c>
      <c r="G2196" s="241"/>
      <c r="H2196" s="244">
        <v>106.89</v>
      </c>
      <c r="I2196" s="245"/>
      <c r="J2196" s="241"/>
      <c r="K2196" s="241"/>
      <c r="L2196" s="246"/>
      <c r="M2196" s="247"/>
      <c r="N2196" s="248"/>
      <c r="O2196" s="248"/>
      <c r="P2196" s="248"/>
      <c r="Q2196" s="248"/>
      <c r="R2196" s="248"/>
      <c r="S2196" s="248"/>
      <c r="T2196" s="249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0" t="s">
        <v>221</v>
      </c>
      <c r="AU2196" s="250" t="s">
        <v>88</v>
      </c>
      <c r="AV2196" s="14" t="s">
        <v>88</v>
      </c>
      <c r="AW2196" s="14" t="s">
        <v>39</v>
      </c>
      <c r="AX2196" s="14" t="s">
        <v>78</v>
      </c>
      <c r="AY2196" s="250" t="s">
        <v>210</v>
      </c>
    </row>
    <row r="2197" s="15" customFormat="1">
      <c r="A2197" s="15"/>
      <c r="B2197" s="251"/>
      <c r="C2197" s="252"/>
      <c r="D2197" s="231" t="s">
        <v>221</v>
      </c>
      <c r="E2197" s="253" t="s">
        <v>32</v>
      </c>
      <c r="F2197" s="254" t="s">
        <v>224</v>
      </c>
      <c r="G2197" s="252"/>
      <c r="H2197" s="255">
        <v>397.41999999999996</v>
      </c>
      <c r="I2197" s="256"/>
      <c r="J2197" s="252"/>
      <c r="K2197" s="252"/>
      <c r="L2197" s="257"/>
      <c r="M2197" s="258"/>
      <c r="N2197" s="259"/>
      <c r="O2197" s="259"/>
      <c r="P2197" s="259"/>
      <c r="Q2197" s="259"/>
      <c r="R2197" s="259"/>
      <c r="S2197" s="259"/>
      <c r="T2197" s="260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61" t="s">
        <v>221</v>
      </c>
      <c r="AU2197" s="261" t="s">
        <v>88</v>
      </c>
      <c r="AV2197" s="15" t="s">
        <v>96</v>
      </c>
      <c r="AW2197" s="15" t="s">
        <v>39</v>
      </c>
      <c r="AX2197" s="15" t="s">
        <v>86</v>
      </c>
      <c r="AY2197" s="261" t="s">
        <v>210</v>
      </c>
    </row>
    <row r="2198" s="2" customFormat="1" ht="24.15" customHeight="1">
      <c r="A2198" s="42"/>
      <c r="B2198" s="43"/>
      <c r="C2198" s="211" t="s">
        <v>2471</v>
      </c>
      <c r="D2198" s="211" t="s">
        <v>213</v>
      </c>
      <c r="E2198" s="212" t="s">
        <v>2472</v>
      </c>
      <c r="F2198" s="213" t="s">
        <v>2473</v>
      </c>
      <c r="G2198" s="214" t="s">
        <v>104</v>
      </c>
      <c r="H2198" s="215">
        <v>9.0440000000000005</v>
      </c>
      <c r="I2198" s="216"/>
      <c r="J2198" s="217">
        <f>ROUND(I2198*H2198,2)</f>
        <v>0</v>
      </c>
      <c r="K2198" s="213" t="s">
        <v>952</v>
      </c>
      <c r="L2198" s="48"/>
      <c r="M2198" s="218" t="s">
        <v>32</v>
      </c>
      <c r="N2198" s="219" t="s">
        <v>49</v>
      </c>
      <c r="O2198" s="88"/>
      <c r="P2198" s="220">
        <f>O2198*H2198</f>
        <v>0</v>
      </c>
      <c r="Q2198" s="220">
        <v>0.00843</v>
      </c>
      <c r="R2198" s="220">
        <f>Q2198*H2198</f>
        <v>0.076240920000000004</v>
      </c>
      <c r="S2198" s="220">
        <v>0</v>
      </c>
      <c r="T2198" s="221">
        <f>S2198*H2198</f>
        <v>0</v>
      </c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R2198" s="222" t="s">
        <v>404</v>
      </c>
      <c r="AT2198" s="222" t="s">
        <v>213</v>
      </c>
      <c r="AU2198" s="222" t="s">
        <v>88</v>
      </c>
      <c r="AY2198" s="20" t="s">
        <v>210</v>
      </c>
      <c r="BE2198" s="223">
        <f>IF(N2198="základní",J2198,0)</f>
        <v>0</v>
      </c>
      <c r="BF2198" s="223">
        <f>IF(N2198="snížená",J2198,0)</f>
        <v>0</v>
      </c>
      <c r="BG2198" s="223">
        <f>IF(N2198="zákl. přenesená",J2198,0)</f>
        <v>0</v>
      </c>
      <c r="BH2198" s="223">
        <f>IF(N2198="sníž. přenesená",J2198,0)</f>
        <v>0</v>
      </c>
      <c r="BI2198" s="223">
        <f>IF(N2198="nulová",J2198,0)</f>
        <v>0</v>
      </c>
      <c r="BJ2198" s="20" t="s">
        <v>86</v>
      </c>
      <c r="BK2198" s="223">
        <f>ROUND(I2198*H2198,2)</f>
        <v>0</v>
      </c>
      <c r="BL2198" s="20" t="s">
        <v>404</v>
      </c>
      <c r="BM2198" s="222" t="s">
        <v>2474</v>
      </c>
    </row>
    <row r="2199" s="13" customFormat="1">
      <c r="A2199" s="13"/>
      <c r="B2199" s="229"/>
      <c r="C2199" s="230"/>
      <c r="D2199" s="231" t="s">
        <v>221</v>
      </c>
      <c r="E2199" s="232" t="s">
        <v>32</v>
      </c>
      <c r="F2199" s="233" t="s">
        <v>2475</v>
      </c>
      <c r="G2199" s="230"/>
      <c r="H2199" s="232" t="s">
        <v>32</v>
      </c>
      <c r="I2199" s="234"/>
      <c r="J2199" s="230"/>
      <c r="K2199" s="230"/>
      <c r="L2199" s="235"/>
      <c r="M2199" s="236"/>
      <c r="N2199" s="237"/>
      <c r="O2199" s="237"/>
      <c r="P2199" s="237"/>
      <c r="Q2199" s="237"/>
      <c r="R2199" s="237"/>
      <c r="S2199" s="237"/>
      <c r="T2199" s="238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9" t="s">
        <v>221</v>
      </c>
      <c r="AU2199" s="239" t="s">
        <v>88</v>
      </c>
      <c r="AV2199" s="13" t="s">
        <v>86</v>
      </c>
      <c r="AW2199" s="13" t="s">
        <v>39</v>
      </c>
      <c r="AX2199" s="13" t="s">
        <v>78</v>
      </c>
      <c r="AY2199" s="239" t="s">
        <v>210</v>
      </c>
    </row>
    <row r="2200" s="14" customFormat="1">
      <c r="A2200" s="14"/>
      <c r="B2200" s="240"/>
      <c r="C2200" s="241"/>
      <c r="D2200" s="231" t="s">
        <v>221</v>
      </c>
      <c r="E2200" s="242" t="s">
        <v>32</v>
      </c>
      <c r="F2200" s="243" t="s">
        <v>2476</v>
      </c>
      <c r="G2200" s="241"/>
      <c r="H2200" s="244">
        <v>4.4790000000000001</v>
      </c>
      <c r="I2200" s="245"/>
      <c r="J2200" s="241"/>
      <c r="K2200" s="241"/>
      <c r="L2200" s="246"/>
      <c r="M2200" s="247"/>
      <c r="N2200" s="248"/>
      <c r="O2200" s="248"/>
      <c r="P2200" s="248"/>
      <c r="Q2200" s="248"/>
      <c r="R2200" s="248"/>
      <c r="S2200" s="248"/>
      <c r="T2200" s="249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0" t="s">
        <v>221</v>
      </c>
      <c r="AU2200" s="250" t="s">
        <v>88</v>
      </c>
      <c r="AV2200" s="14" t="s">
        <v>88</v>
      </c>
      <c r="AW2200" s="14" t="s">
        <v>39</v>
      </c>
      <c r="AX2200" s="14" t="s">
        <v>78</v>
      </c>
      <c r="AY2200" s="250" t="s">
        <v>210</v>
      </c>
    </row>
    <row r="2201" s="14" customFormat="1">
      <c r="A2201" s="14"/>
      <c r="B2201" s="240"/>
      <c r="C2201" s="241"/>
      <c r="D2201" s="231" t="s">
        <v>221</v>
      </c>
      <c r="E2201" s="242" t="s">
        <v>32</v>
      </c>
      <c r="F2201" s="243" t="s">
        <v>2477</v>
      </c>
      <c r="G2201" s="241"/>
      <c r="H2201" s="244">
        <v>4.5650000000000004</v>
      </c>
      <c r="I2201" s="245"/>
      <c r="J2201" s="241"/>
      <c r="K2201" s="241"/>
      <c r="L2201" s="246"/>
      <c r="M2201" s="247"/>
      <c r="N2201" s="248"/>
      <c r="O2201" s="248"/>
      <c r="P2201" s="248"/>
      <c r="Q2201" s="248"/>
      <c r="R2201" s="248"/>
      <c r="S2201" s="248"/>
      <c r="T2201" s="249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0" t="s">
        <v>221</v>
      </c>
      <c r="AU2201" s="250" t="s">
        <v>88</v>
      </c>
      <c r="AV2201" s="14" t="s">
        <v>88</v>
      </c>
      <c r="AW2201" s="14" t="s">
        <v>39</v>
      </c>
      <c r="AX2201" s="14" t="s">
        <v>78</v>
      </c>
      <c r="AY2201" s="250" t="s">
        <v>210</v>
      </c>
    </row>
    <row r="2202" s="15" customFormat="1">
      <c r="A2202" s="15"/>
      <c r="B2202" s="251"/>
      <c r="C2202" s="252"/>
      <c r="D2202" s="231" t="s">
        <v>221</v>
      </c>
      <c r="E2202" s="253" t="s">
        <v>32</v>
      </c>
      <c r="F2202" s="254" t="s">
        <v>224</v>
      </c>
      <c r="G2202" s="252"/>
      <c r="H2202" s="255">
        <v>9.0440000000000005</v>
      </c>
      <c r="I2202" s="256"/>
      <c r="J2202" s="252"/>
      <c r="K2202" s="252"/>
      <c r="L2202" s="257"/>
      <c r="M2202" s="258"/>
      <c r="N2202" s="259"/>
      <c r="O2202" s="259"/>
      <c r="P2202" s="259"/>
      <c r="Q2202" s="259"/>
      <c r="R2202" s="259"/>
      <c r="S2202" s="259"/>
      <c r="T2202" s="260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61" t="s">
        <v>221</v>
      </c>
      <c r="AU2202" s="261" t="s">
        <v>88</v>
      </c>
      <c r="AV2202" s="15" t="s">
        <v>96</v>
      </c>
      <c r="AW2202" s="15" t="s">
        <v>39</v>
      </c>
      <c r="AX2202" s="15" t="s">
        <v>86</v>
      </c>
      <c r="AY2202" s="261" t="s">
        <v>210</v>
      </c>
    </row>
    <row r="2203" s="2" customFormat="1" ht="24.15" customHeight="1">
      <c r="A2203" s="42"/>
      <c r="B2203" s="43"/>
      <c r="C2203" s="211" t="s">
        <v>2478</v>
      </c>
      <c r="D2203" s="211" t="s">
        <v>213</v>
      </c>
      <c r="E2203" s="212" t="s">
        <v>2479</v>
      </c>
      <c r="F2203" s="213" t="s">
        <v>2480</v>
      </c>
      <c r="G2203" s="214" t="s">
        <v>104</v>
      </c>
      <c r="H2203" s="215">
        <v>18.885000000000002</v>
      </c>
      <c r="I2203" s="216"/>
      <c r="J2203" s="217">
        <f>ROUND(I2203*H2203,2)</f>
        <v>0</v>
      </c>
      <c r="K2203" s="213" t="s">
        <v>952</v>
      </c>
      <c r="L2203" s="48"/>
      <c r="M2203" s="218" t="s">
        <v>32</v>
      </c>
      <c r="N2203" s="219" t="s">
        <v>49</v>
      </c>
      <c r="O2203" s="88"/>
      <c r="P2203" s="220">
        <f>O2203*H2203</f>
        <v>0</v>
      </c>
      <c r="Q2203" s="220">
        <v>0.0085500000000000003</v>
      </c>
      <c r="R2203" s="220">
        <f>Q2203*H2203</f>
        <v>0.16146675000000002</v>
      </c>
      <c r="S2203" s="220">
        <v>0</v>
      </c>
      <c r="T2203" s="221">
        <f>S2203*H2203</f>
        <v>0</v>
      </c>
      <c r="U2203" s="42"/>
      <c r="V2203" s="42"/>
      <c r="W2203" s="42"/>
      <c r="X2203" s="42"/>
      <c r="Y2203" s="42"/>
      <c r="Z2203" s="42"/>
      <c r="AA2203" s="42"/>
      <c r="AB2203" s="42"/>
      <c r="AC2203" s="42"/>
      <c r="AD2203" s="42"/>
      <c r="AE2203" s="42"/>
      <c r="AR2203" s="222" t="s">
        <v>404</v>
      </c>
      <c r="AT2203" s="222" t="s">
        <v>213</v>
      </c>
      <c r="AU2203" s="222" t="s">
        <v>88</v>
      </c>
      <c r="AY2203" s="20" t="s">
        <v>210</v>
      </c>
      <c r="BE2203" s="223">
        <f>IF(N2203="základní",J2203,0)</f>
        <v>0</v>
      </c>
      <c r="BF2203" s="223">
        <f>IF(N2203="snížená",J2203,0)</f>
        <v>0</v>
      </c>
      <c r="BG2203" s="223">
        <f>IF(N2203="zákl. přenesená",J2203,0)</f>
        <v>0</v>
      </c>
      <c r="BH2203" s="223">
        <f>IF(N2203="sníž. přenesená",J2203,0)</f>
        <v>0</v>
      </c>
      <c r="BI2203" s="223">
        <f>IF(N2203="nulová",J2203,0)</f>
        <v>0</v>
      </c>
      <c r="BJ2203" s="20" t="s">
        <v>86</v>
      </c>
      <c r="BK2203" s="223">
        <f>ROUND(I2203*H2203,2)</f>
        <v>0</v>
      </c>
      <c r="BL2203" s="20" t="s">
        <v>404</v>
      </c>
      <c r="BM2203" s="222" t="s">
        <v>2481</v>
      </c>
    </row>
    <row r="2204" s="13" customFormat="1">
      <c r="A2204" s="13"/>
      <c r="B2204" s="229"/>
      <c r="C2204" s="230"/>
      <c r="D2204" s="231" t="s">
        <v>221</v>
      </c>
      <c r="E2204" s="232" t="s">
        <v>32</v>
      </c>
      <c r="F2204" s="233" t="s">
        <v>2482</v>
      </c>
      <c r="G2204" s="230"/>
      <c r="H2204" s="232" t="s">
        <v>32</v>
      </c>
      <c r="I2204" s="234"/>
      <c r="J2204" s="230"/>
      <c r="K2204" s="230"/>
      <c r="L2204" s="235"/>
      <c r="M2204" s="236"/>
      <c r="N2204" s="237"/>
      <c r="O2204" s="237"/>
      <c r="P2204" s="237"/>
      <c r="Q2204" s="237"/>
      <c r="R2204" s="237"/>
      <c r="S2204" s="237"/>
      <c r="T2204" s="238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9" t="s">
        <v>221</v>
      </c>
      <c r="AU2204" s="239" t="s">
        <v>88</v>
      </c>
      <c r="AV2204" s="13" t="s">
        <v>86</v>
      </c>
      <c r="AW2204" s="13" t="s">
        <v>39</v>
      </c>
      <c r="AX2204" s="13" t="s">
        <v>78</v>
      </c>
      <c r="AY2204" s="239" t="s">
        <v>210</v>
      </c>
    </row>
    <row r="2205" s="14" customFormat="1">
      <c r="A2205" s="14"/>
      <c r="B2205" s="240"/>
      <c r="C2205" s="241"/>
      <c r="D2205" s="231" t="s">
        <v>221</v>
      </c>
      <c r="E2205" s="242" t="s">
        <v>32</v>
      </c>
      <c r="F2205" s="243" t="s">
        <v>2483</v>
      </c>
      <c r="G2205" s="241"/>
      <c r="H2205" s="244">
        <v>16.649999999999999</v>
      </c>
      <c r="I2205" s="245"/>
      <c r="J2205" s="241"/>
      <c r="K2205" s="241"/>
      <c r="L2205" s="246"/>
      <c r="M2205" s="247"/>
      <c r="N2205" s="248"/>
      <c r="O2205" s="248"/>
      <c r="P2205" s="248"/>
      <c r="Q2205" s="248"/>
      <c r="R2205" s="248"/>
      <c r="S2205" s="248"/>
      <c r="T2205" s="249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0" t="s">
        <v>221</v>
      </c>
      <c r="AU2205" s="250" t="s">
        <v>88</v>
      </c>
      <c r="AV2205" s="14" t="s">
        <v>88</v>
      </c>
      <c r="AW2205" s="14" t="s">
        <v>39</v>
      </c>
      <c r="AX2205" s="14" t="s">
        <v>78</v>
      </c>
      <c r="AY2205" s="250" t="s">
        <v>210</v>
      </c>
    </row>
    <row r="2206" s="13" customFormat="1">
      <c r="A2206" s="13"/>
      <c r="B2206" s="229"/>
      <c r="C2206" s="230"/>
      <c r="D2206" s="231" t="s">
        <v>221</v>
      </c>
      <c r="E2206" s="232" t="s">
        <v>32</v>
      </c>
      <c r="F2206" s="233" t="s">
        <v>2484</v>
      </c>
      <c r="G2206" s="230"/>
      <c r="H2206" s="232" t="s">
        <v>32</v>
      </c>
      <c r="I2206" s="234"/>
      <c r="J2206" s="230"/>
      <c r="K2206" s="230"/>
      <c r="L2206" s="235"/>
      <c r="M2206" s="236"/>
      <c r="N2206" s="237"/>
      <c r="O2206" s="237"/>
      <c r="P2206" s="237"/>
      <c r="Q2206" s="237"/>
      <c r="R2206" s="237"/>
      <c r="S2206" s="237"/>
      <c r="T2206" s="238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9" t="s">
        <v>221</v>
      </c>
      <c r="AU2206" s="239" t="s">
        <v>88</v>
      </c>
      <c r="AV2206" s="13" t="s">
        <v>86</v>
      </c>
      <c r="AW2206" s="13" t="s">
        <v>39</v>
      </c>
      <c r="AX2206" s="13" t="s">
        <v>78</v>
      </c>
      <c r="AY2206" s="239" t="s">
        <v>210</v>
      </c>
    </row>
    <row r="2207" s="14" customFormat="1">
      <c r="A2207" s="14"/>
      <c r="B2207" s="240"/>
      <c r="C2207" s="241"/>
      <c r="D2207" s="231" t="s">
        <v>221</v>
      </c>
      <c r="E2207" s="242" t="s">
        <v>32</v>
      </c>
      <c r="F2207" s="243" t="s">
        <v>2485</v>
      </c>
      <c r="G2207" s="241"/>
      <c r="H2207" s="244">
        <v>2.2349999999999999</v>
      </c>
      <c r="I2207" s="245"/>
      <c r="J2207" s="241"/>
      <c r="K2207" s="241"/>
      <c r="L2207" s="246"/>
      <c r="M2207" s="247"/>
      <c r="N2207" s="248"/>
      <c r="O2207" s="248"/>
      <c r="P2207" s="248"/>
      <c r="Q2207" s="248"/>
      <c r="R2207" s="248"/>
      <c r="S2207" s="248"/>
      <c r="T2207" s="249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0" t="s">
        <v>221</v>
      </c>
      <c r="AU2207" s="250" t="s">
        <v>88</v>
      </c>
      <c r="AV2207" s="14" t="s">
        <v>88</v>
      </c>
      <c r="AW2207" s="14" t="s">
        <v>39</v>
      </c>
      <c r="AX2207" s="14" t="s">
        <v>78</v>
      </c>
      <c r="AY2207" s="250" t="s">
        <v>210</v>
      </c>
    </row>
    <row r="2208" s="15" customFormat="1">
      <c r="A2208" s="15"/>
      <c r="B2208" s="251"/>
      <c r="C2208" s="252"/>
      <c r="D2208" s="231" t="s">
        <v>221</v>
      </c>
      <c r="E2208" s="253" t="s">
        <v>32</v>
      </c>
      <c r="F2208" s="254" t="s">
        <v>224</v>
      </c>
      <c r="G2208" s="252"/>
      <c r="H2208" s="255">
        <v>18.884999999999998</v>
      </c>
      <c r="I2208" s="256"/>
      <c r="J2208" s="252"/>
      <c r="K2208" s="252"/>
      <c r="L2208" s="257"/>
      <c r="M2208" s="258"/>
      <c r="N2208" s="259"/>
      <c r="O2208" s="259"/>
      <c r="P2208" s="259"/>
      <c r="Q2208" s="259"/>
      <c r="R2208" s="259"/>
      <c r="S2208" s="259"/>
      <c r="T2208" s="260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61" t="s">
        <v>221</v>
      </c>
      <c r="AU2208" s="261" t="s">
        <v>88</v>
      </c>
      <c r="AV2208" s="15" t="s">
        <v>96</v>
      </c>
      <c r="AW2208" s="15" t="s">
        <v>39</v>
      </c>
      <c r="AX2208" s="15" t="s">
        <v>86</v>
      </c>
      <c r="AY2208" s="261" t="s">
        <v>210</v>
      </c>
    </row>
    <row r="2209" s="2" customFormat="1" ht="21.75" customHeight="1">
      <c r="A2209" s="42"/>
      <c r="B2209" s="43"/>
      <c r="C2209" s="211" t="s">
        <v>2486</v>
      </c>
      <c r="D2209" s="211" t="s">
        <v>213</v>
      </c>
      <c r="E2209" s="212" t="s">
        <v>2487</v>
      </c>
      <c r="F2209" s="213" t="s">
        <v>2488</v>
      </c>
      <c r="G2209" s="214" t="s">
        <v>104</v>
      </c>
      <c r="H2209" s="215">
        <v>10.491</v>
      </c>
      <c r="I2209" s="216"/>
      <c r="J2209" s="217">
        <f>ROUND(I2209*H2209,2)</f>
        <v>0</v>
      </c>
      <c r="K2209" s="213" t="s">
        <v>952</v>
      </c>
      <c r="L2209" s="48"/>
      <c r="M2209" s="218" t="s">
        <v>32</v>
      </c>
      <c r="N2209" s="219" t="s">
        <v>49</v>
      </c>
      <c r="O2209" s="88"/>
      <c r="P2209" s="220">
        <f>O2209*H2209</f>
        <v>0</v>
      </c>
      <c r="Q2209" s="220">
        <v>0.064259999999999998</v>
      </c>
      <c r="R2209" s="220">
        <f>Q2209*H2209</f>
        <v>0.67415165999999993</v>
      </c>
      <c r="S2209" s="220">
        <v>0</v>
      </c>
      <c r="T2209" s="221">
        <f>S2209*H2209</f>
        <v>0</v>
      </c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R2209" s="222" t="s">
        <v>404</v>
      </c>
      <c r="AT2209" s="222" t="s">
        <v>213</v>
      </c>
      <c r="AU2209" s="222" t="s">
        <v>88</v>
      </c>
      <c r="AY2209" s="20" t="s">
        <v>210</v>
      </c>
      <c r="BE2209" s="223">
        <f>IF(N2209="základní",J2209,0)</f>
        <v>0</v>
      </c>
      <c r="BF2209" s="223">
        <f>IF(N2209="snížená",J2209,0)</f>
        <v>0</v>
      </c>
      <c r="BG2209" s="223">
        <f>IF(N2209="zákl. přenesená",J2209,0)</f>
        <v>0</v>
      </c>
      <c r="BH2209" s="223">
        <f>IF(N2209="sníž. přenesená",J2209,0)</f>
        <v>0</v>
      </c>
      <c r="BI2209" s="223">
        <f>IF(N2209="nulová",J2209,0)</f>
        <v>0</v>
      </c>
      <c r="BJ2209" s="20" t="s">
        <v>86</v>
      </c>
      <c r="BK2209" s="223">
        <f>ROUND(I2209*H2209,2)</f>
        <v>0</v>
      </c>
      <c r="BL2209" s="20" t="s">
        <v>404</v>
      </c>
      <c r="BM2209" s="222" t="s">
        <v>2489</v>
      </c>
    </row>
    <row r="2210" s="13" customFormat="1">
      <c r="A2210" s="13"/>
      <c r="B2210" s="229"/>
      <c r="C2210" s="230"/>
      <c r="D2210" s="231" t="s">
        <v>221</v>
      </c>
      <c r="E2210" s="232" t="s">
        <v>32</v>
      </c>
      <c r="F2210" s="233" t="s">
        <v>2490</v>
      </c>
      <c r="G2210" s="230"/>
      <c r="H2210" s="232" t="s">
        <v>32</v>
      </c>
      <c r="I2210" s="234"/>
      <c r="J2210" s="230"/>
      <c r="K2210" s="230"/>
      <c r="L2210" s="235"/>
      <c r="M2210" s="236"/>
      <c r="N2210" s="237"/>
      <c r="O2210" s="237"/>
      <c r="P2210" s="237"/>
      <c r="Q2210" s="237"/>
      <c r="R2210" s="237"/>
      <c r="S2210" s="237"/>
      <c r="T2210" s="238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9" t="s">
        <v>221</v>
      </c>
      <c r="AU2210" s="239" t="s">
        <v>88</v>
      </c>
      <c r="AV2210" s="13" t="s">
        <v>86</v>
      </c>
      <c r="AW2210" s="13" t="s">
        <v>39</v>
      </c>
      <c r="AX2210" s="13" t="s">
        <v>78</v>
      </c>
      <c r="AY2210" s="239" t="s">
        <v>210</v>
      </c>
    </row>
    <row r="2211" s="14" customFormat="1">
      <c r="A2211" s="14"/>
      <c r="B2211" s="240"/>
      <c r="C2211" s="241"/>
      <c r="D2211" s="231" t="s">
        <v>221</v>
      </c>
      <c r="E2211" s="242" t="s">
        <v>32</v>
      </c>
      <c r="F2211" s="243" t="s">
        <v>2491</v>
      </c>
      <c r="G2211" s="241"/>
      <c r="H2211" s="244">
        <v>5.298</v>
      </c>
      <c r="I2211" s="245"/>
      <c r="J2211" s="241"/>
      <c r="K2211" s="241"/>
      <c r="L2211" s="246"/>
      <c r="M2211" s="247"/>
      <c r="N2211" s="248"/>
      <c r="O2211" s="248"/>
      <c r="P2211" s="248"/>
      <c r="Q2211" s="248"/>
      <c r="R2211" s="248"/>
      <c r="S2211" s="248"/>
      <c r="T2211" s="249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0" t="s">
        <v>221</v>
      </c>
      <c r="AU2211" s="250" t="s">
        <v>88</v>
      </c>
      <c r="AV2211" s="14" t="s">
        <v>88</v>
      </c>
      <c r="AW2211" s="14" t="s">
        <v>39</v>
      </c>
      <c r="AX2211" s="14" t="s">
        <v>78</v>
      </c>
      <c r="AY2211" s="250" t="s">
        <v>210</v>
      </c>
    </row>
    <row r="2212" s="13" customFormat="1">
      <c r="A2212" s="13"/>
      <c r="B2212" s="229"/>
      <c r="C2212" s="230"/>
      <c r="D2212" s="231" t="s">
        <v>221</v>
      </c>
      <c r="E2212" s="232" t="s">
        <v>32</v>
      </c>
      <c r="F2212" s="233" t="s">
        <v>2492</v>
      </c>
      <c r="G2212" s="230"/>
      <c r="H2212" s="232" t="s">
        <v>32</v>
      </c>
      <c r="I2212" s="234"/>
      <c r="J2212" s="230"/>
      <c r="K2212" s="230"/>
      <c r="L2212" s="235"/>
      <c r="M2212" s="236"/>
      <c r="N2212" s="237"/>
      <c r="O2212" s="237"/>
      <c r="P2212" s="237"/>
      <c r="Q2212" s="237"/>
      <c r="R2212" s="237"/>
      <c r="S2212" s="237"/>
      <c r="T2212" s="238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9" t="s">
        <v>221</v>
      </c>
      <c r="AU2212" s="239" t="s">
        <v>88</v>
      </c>
      <c r="AV2212" s="13" t="s">
        <v>86</v>
      </c>
      <c r="AW2212" s="13" t="s">
        <v>39</v>
      </c>
      <c r="AX2212" s="13" t="s">
        <v>78</v>
      </c>
      <c r="AY2212" s="239" t="s">
        <v>210</v>
      </c>
    </row>
    <row r="2213" s="14" customFormat="1">
      <c r="A2213" s="14"/>
      <c r="B2213" s="240"/>
      <c r="C2213" s="241"/>
      <c r="D2213" s="231" t="s">
        <v>221</v>
      </c>
      <c r="E2213" s="242" t="s">
        <v>32</v>
      </c>
      <c r="F2213" s="243" t="s">
        <v>2493</v>
      </c>
      <c r="G2213" s="241"/>
      <c r="H2213" s="244">
        <v>5.1929999999999996</v>
      </c>
      <c r="I2213" s="245"/>
      <c r="J2213" s="241"/>
      <c r="K2213" s="241"/>
      <c r="L2213" s="246"/>
      <c r="M2213" s="247"/>
      <c r="N2213" s="248"/>
      <c r="O2213" s="248"/>
      <c r="P2213" s="248"/>
      <c r="Q2213" s="248"/>
      <c r="R2213" s="248"/>
      <c r="S2213" s="248"/>
      <c r="T2213" s="249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0" t="s">
        <v>221</v>
      </c>
      <c r="AU2213" s="250" t="s">
        <v>88</v>
      </c>
      <c r="AV2213" s="14" t="s">
        <v>88</v>
      </c>
      <c r="AW2213" s="14" t="s">
        <v>39</v>
      </c>
      <c r="AX2213" s="14" t="s">
        <v>78</v>
      </c>
      <c r="AY2213" s="250" t="s">
        <v>210</v>
      </c>
    </row>
    <row r="2214" s="15" customFormat="1">
      <c r="A2214" s="15"/>
      <c r="B2214" s="251"/>
      <c r="C2214" s="252"/>
      <c r="D2214" s="231" t="s">
        <v>221</v>
      </c>
      <c r="E2214" s="253" t="s">
        <v>32</v>
      </c>
      <c r="F2214" s="254" t="s">
        <v>224</v>
      </c>
      <c r="G2214" s="252"/>
      <c r="H2214" s="255">
        <v>10.491</v>
      </c>
      <c r="I2214" s="256"/>
      <c r="J2214" s="252"/>
      <c r="K2214" s="252"/>
      <c r="L2214" s="257"/>
      <c r="M2214" s="258"/>
      <c r="N2214" s="259"/>
      <c r="O2214" s="259"/>
      <c r="P2214" s="259"/>
      <c r="Q2214" s="259"/>
      <c r="R2214" s="259"/>
      <c r="S2214" s="259"/>
      <c r="T2214" s="260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61" t="s">
        <v>221</v>
      </c>
      <c r="AU2214" s="261" t="s">
        <v>88</v>
      </c>
      <c r="AV2214" s="15" t="s">
        <v>96</v>
      </c>
      <c r="AW2214" s="15" t="s">
        <v>39</v>
      </c>
      <c r="AX2214" s="15" t="s">
        <v>86</v>
      </c>
      <c r="AY2214" s="261" t="s">
        <v>210</v>
      </c>
    </row>
    <row r="2215" s="2" customFormat="1" ht="21.75" customHeight="1">
      <c r="A2215" s="42"/>
      <c r="B2215" s="43"/>
      <c r="C2215" s="211" t="s">
        <v>2494</v>
      </c>
      <c r="D2215" s="211" t="s">
        <v>213</v>
      </c>
      <c r="E2215" s="212" t="s">
        <v>2495</v>
      </c>
      <c r="F2215" s="213" t="s">
        <v>2496</v>
      </c>
      <c r="G2215" s="214" t="s">
        <v>104</v>
      </c>
      <c r="H2215" s="215">
        <v>43.755000000000003</v>
      </c>
      <c r="I2215" s="216"/>
      <c r="J2215" s="217">
        <f>ROUND(I2215*H2215,2)</f>
        <v>0</v>
      </c>
      <c r="K2215" s="213" t="s">
        <v>952</v>
      </c>
      <c r="L2215" s="48"/>
      <c r="M2215" s="218" t="s">
        <v>32</v>
      </c>
      <c r="N2215" s="219" t="s">
        <v>49</v>
      </c>
      <c r="O2215" s="88"/>
      <c r="P2215" s="220">
        <f>O2215*H2215</f>
        <v>0</v>
      </c>
      <c r="Q2215" s="220">
        <v>0.013180000000000001</v>
      </c>
      <c r="R2215" s="220">
        <f>Q2215*H2215</f>
        <v>0.57669090000000012</v>
      </c>
      <c r="S2215" s="220">
        <v>0</v>
      </c>
      <c r="T2215" s="221">
        <f>S2215*H2215</f>
        <v>0</v>
      </c>
      <c r="U2215" s="42"/>
      <c r="V2215" s="42"/>
      <c r="W2215" s="42"/>
      <c r="X2215" s="42"/>
      <c r="Y2215" s="42"/>
      <c r="Z2215" s="42"/>
      <c r="AA2215" s="42"/>
      <c r="AB2215" s="42"/>
      <c r="AC2215" s="42"/>
      <c r="AD2215" s="42"/>
      <c r="AE2215" s="42"/>
      <c r="AR2215" s="222" t="s">
        <v>404</v>
      </c>
      <c r="AT2215" s="222" t="s">
        <v>213</v>
      </c>
      <c r="AU2215" s="222" t="s">
        <v>88</v>
      </c>
      <c r="AY2215" s="20" t="s">
        <v>210</v>
      </c>
      <c r="BE2215" s="223">
        <f>IF(N2215="základní",J2215,0)</f>
        <v>0</v>
      </c>
      <c r="BF2215" s="223">
        <f>IF(N2215="snížená",J2215,0)</f>
        <v>0</v>
      </c>
      <c r="BG2215" s="223">
        <f>IF(N2215="zákl. přenesená",J2215,0)</f>
        <v>0</v>
      </c>
      <c r="BH2215" s="223">
        <f>IF(N2215="sníž. přenesená",J2215,0)</f>
        <v>0</v>
      </c>
      <c r="BI2215" s="223">
        <f>IF(N2215="nulová",J2215,0)</f>
        <v>0</v>
      </c>
      <c r="BJ2215" s="20" t="s">
        <v>86</v>
      </c>
      <c r="BK2215" s="223">
        <f>ROUND(I2215*H2215,2)</f>
        <v>0</v>
      </c>
      <c r="BL2215" s="20" t="s">
        <v>404</v>
      </c>
      <c r="BM2215" s="222" t="s">
        <v>2497</v>
      </c>
    </row>
    <row r="2216" s="13" customFormat="1">
      <c r="A2216" s="13"/>
      <c r="B2216" s="229"/>
      <c r="C2216" s="230"/>
      <c r="D2216" s="231" t="s">
        <v>221</v>
      </c>
      <c r="E2216" s="232" t="s">
        <v>32</v>
      </c>
      <c r="F2216" s="233" t="s">
        <v>2498</v>
      </c>
      <c r="G2216" s="230"/>
      <c r="H2216" s="232" t="s">
        <v>32</v>
      </c>
      <c r="I2216" s="234"/>
      <c r="J2216" s="230"/>
      <c r="K2216" s="230"/>
      <c r="L2216" s="235"/>
      <c r="M2216" s="236"/>
      <c r="N2216" s="237"/>
      <c r="O2216" s="237"/>
      <c r="P2216" s="237"/>
      <c r="Q2216" s="237"/>
      <c r="R2216" s="237"/>
      <c r="S2216" s="237"/>
      <c r="T2216" s="238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9" t="s">
        <v>221</v>
      </c>
      <c r="AU2216" s="239" t="s">
        <v>88</v>
      </c>
      <c r="AV2216" s="13" t="s">
        <v>86</v>
      </c>
      <c r="AW2216" s="13" t="s">
        <v>39</v>
      </c>
      <c r="AX2216" s="13" t="s">
        <v>78</v>
      </c>
      <c r="AY2216" s="239" t="s">
        <v>210</v>
      </c>
    </row>
    <row r="2217" s="14" customFormat="1">
      <c r="A2217" s="14"/>
      <c r="B2217" s="240"/>
      <c r="C2217" s="241"/>
      <c r="D2217" s="231" t="s">
        <v>221</v>
      </c>
      <c r="E2217" s="242" t="s">
        <v>32</v>
      </c>
      <c r="F2217" s="243" t="s">
        <v>2499</v>
      </c>
      <c r="G2217" s="241"/>
      <c r="H2217" s="244">
        <v>25.254999999999999</v>
      </c>
      <c r="I2217" s="245"/>
      <c r="J2217" s="241"/>
      <c r="K2217" s="241"/>
      <c r="L2217" s="246"/>
      <c r="M2217" s="247"/>
      <c r="N2217" s="248"/>
      <c r="O2217" s="248"/>
      <c r="P2217" s="248"/>
      <c r="Q2217" s="248"/>
      <c r="R2217" s="248"/>
      <c r="S2217" s="248"/>
      <c r="T2217" s="249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0" t="s">
        <v>221</v>
      </c>
      <c r="AU2217" s="250" t="s">
        <v>88</v>
      </c>
      <c r="AV2217" s="14" t="s">
        <v>88</v>
      </c>
      <c r="AW2217" s="14" t="s">
        <v>39</v>
      </c>
      <c r="AX2217" s="14" t="s">
        <v>78</v>
      </c>
      <c r="AY2217" s="250" t="s">
        <v>210</v>
      </c>
    </row>
    <row r="2218" s="13" customFormat="1">
      <c r="A2218" s="13"/>
      <c r="B2218" s="229"/>
      <c r="C2218" s="230"/>
      <c r="D2218" s="231" t="s">
        <v>221</v>
      </c>
      <c r="E2218" s="232" t="s">
        <v>32</v>
      </c>
      <c r="F2218" s="233" t="s">
        <v>2500</v>
      </c>
      <c r="G2218" s="230"/>
      <c r="H2218" s="232" t="s">
        <v>32</v>
      </c>
      <c r="I2218" s="234"/>
      <c r="J2218" s="230"/>
      <c r="K2218" s="230"/>
      <c r="L2218" s="235"/>
      <c r="M2218" s="236"/>
      <c r="N2218" s="237"/>
      <c r="O2218" s="237"/>
      <c r="P2218" s="237"/>
      <c r="Q2218" s="237"/>
      <c r="R2218" s="237"/>
      <c r="S2218" s="237"/>
      <c r="T2218" s="238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9" t="s">
        <v>221</v>
      </c>
      <c r="AU2218" s="239" t="s">
        <v>88</v>
      </c>
      <c r="AV2218" s="13" t="s">
        <v>86</v>
      </c>
      <c r="AW2218" s="13" t="s">
        <v>39</v>
      </c>
      <c r="AX2218" s="13" t="s">
        <v>78</v>
      </c>
      <c r="AY2218" s="239" t="s">
        <v>210</v>
      </c>
    </row>
    <row r="2219" s="14" customFormat="1">
      <c r="A2219" s="14"/>
      <c r="B2219" s="240"/>
      <c r="C2219" s="241"/>
      <c r="D2219" s="231" t="s">
        <v>221</v>
      </c>
      <c r="E2219" s="242" t="s">
        <v>32</v>
      </c>
      <c r="F2219" s="243" t="s">
        <v>2501</v>
      </c>
      <c r="G2219" s="241"/>
      <c r="H2219" s="244">
        <v>11.08</v>
      </c>
      <c r="I2219" s="245"/>
      <c r="J2219" s="241"/>
      <c r="K2219" s="241"/>
      <c r="L2219" s="246"/>
      <c r="M2219" s="247"/>
      <c r="N2219" s="248"/>
      <c r="O2219" s="248"/>
      <c r="P2219" s="248"/>
      <c r="Q2219" s="248"/>
      <c r="R2219" s="248"/>
      <c r="S2219" s="248"/>
      <c r="T2219" s="249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0" t="s">
        <v>221</v>
      </c>
      <c r="AU2219" s="250" t="s">
        <v>88</v>
      </c>
      <c r="AV2219" s="14" t="s">
        <v>88</v>
      </c>
      <c r="AW2219" s="14" t="s">
        <v>39</v>
      </c>
      <c r="AX2219" s="14" t="s">
        <v>78</v>
      </c>
      <c r="AY2219" s="250" t="s">
        <v>210</v>
      </c>
    </row>
    <row r="2220" s="13" customFormat="1">
      <c r="A2220" s="13"/>
      <c r="B2220" s="229"/>
      <c r="C2220" s="230"/>
      <c r="D2220" s="231" t="s">
        <v>221</v>
      </c>
      <c r="E2220" s="232" t="s">
        <v>32</v>
      </c>
      <c r="F2220" s="233" t="s">
        <v>2467</v>
      </c>
      <c r="G2220" s="230"/>
      <c r="H2220" s="232" t="s">
        <v>32</v>
      </c>
      <c r="I2220" s="234"/>
      <c r="J2220" s="230"/>
      <c r="K2220" s="230"/>
      <c r="L2220" s="235"/>
      <c r="M2220" s="236"/>
      <c r="N2220" s="237"/>
      <c r="O2220" s="237"/>
      <c r="P2220" s="237"/>
      <c r="Q2220" s="237"/>
      <c r="R2220" s="237"/>
      <c r="S2220" s="237"/>
      <c r="T2220" s="238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9" t="s">
        <v>221</v>
      </c>
      <c r="AU2220" s="239" t="s">
        <v>88</v>
      </c>
      <c r="AV2220" s="13" t="s">
        <v>86</v>
      </c>
      <c r="AW2220" s="13" t="s">
        <v>39</v>
      </c>
      <c r="AX2220" s="13" t="s">
        <v>78</v>
      </c>
      <c r="AY2220" s="239" t="s">
        <v>210</v>
      </c>
    </row>
    <row r="2221" s="14" customFormat="1">
      <c r="A2221" s="14"/>
      <c r="B2221" s="240"/>
      <c r="C2221" s="241"/>
      <c r="D2221" s="231" t="s">
        <v>221</v>
      </c>
      <c r="E2221" s="242" t="s">
        <v>32</v>
      </c>
      <c r="F2221" s="243" t="s">
        <v>2502</v>
      </c>
      <c r="G2221" s="241"/>
      <c r="H2221" s="244">
        <v>7.4199999999999999</v>
      </c>
      <c r="I2221" s="245"/>
      <c r="J2221" s="241"/>
      <c r="K2221" s="241"/>
      <c r="L2221" s="246"/>
      <c r="M2221" s="247"/>
      <c r="N2221" s="248"/>
      <c r="O2221" s="248"/>
      <c r="P2221" s="248"/>
      <c r="Q2221" s="248"/>
      <c r="R2221" s="248"/>
      <c r="S2221" s="248"/>
      <c r="T2221" s="249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0" t="s">
        <v>221</v>
      </c>
      <c r="AU2221" s="250" t="s">
        <v>88</v>
      </c>
      <c r="AV2221" s="14" t="s">
        <v>88</v>
      </c>
      <c r="AW2221" s="14" t="s">
        <v>39</v>
      </c>
      <c r="AX2221" s="14" t="s">
        <v>78</v>
      </c>
      <c r="AY2221" s="250" t="s">
        <v>210</v>
      </c>
    </row>
    <row r="2222" s="15" customFormat="1">
      <c r="A2222" s="15"/>
      <c r="B2222" s="251"/>
      <c r="C2222" s="252"/>
      <c r="D2222" s="231" t="s">
        <v>221</v>
      </c>
      <c r="E2222" s="253" t="s">
        <v>32</v>
      </c>
      <c r="F2222" s="254" t="s">
        <v>224</v>
      </c>
      <c r="G2222" s="252"/>
      <c r="H2222" s="255">
        <v>43.755000000000003</v>
      </c>
      <c r="I2222" s="256"/>
      <c r="J2222" s="252"/>
      <c r="K2222" s="252"/>
      <c r="L2222" s="257"/>
      <c r="M2222" s="258"/>
      <c r="N2222" s="259"/>
      <c r="O2222" s="259"/>
      <c r="P2222" s="259"/>
      <c r="Q2222" s="259"/>
      <c r="R2222" s="259"/>
      <c r="S2222" s="259"/>
      <c r="T2222" s="260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61" t="s">
        <v>221</v>
      </c>
      <c r="AU2222" s="261" t="s">
        <v>88</v>
      </c>
      <c r="AV2222" s="15" t="s">
        <v>96</v>
      </c>
      <c r="AW2222" s="15" t="s">
        <v>39</v>
      </c>
      <c r="AX2222" s="15" t="s">
        <v>86</v>
      </c>
      <c r="AY2222" s="261" t="s">
        <v>210</v>
      </c>
    </row>
    <row r="2223" s="2" customFormat="1" ht="16.5" customHeight="1">
      <c r="A2223" s="42"/>
      <c r="B2223" s="43"/>
      <c r="C2223" s="211" t="s">
        <v>2503</v>
      </c>
      <c r="D2223" s="211" t="s">
        <v>213</v>
      </c>
      <c r="E2223" s="212" t="s">
        <v>2504</v>
      </c>
      <c r="F2223" s="213" t="s">
        <v>2505</v>
      </c>
      <c r="G2223" s="214" t="s">
        <v>525</v>
      </c>
      <c r="H2223" s="215">
        <v>1</v>
      </c>
      <c r="I2223" s="216"/>
      <c r="J2223" s="217">
        <f>ROUND(I2223*H2223,2)</f>
        <v>0</v>
      </c>
      <c r="K2223" s="213" t="s">
        <v>952</v>
      </c>
      <c r="L2223" s="48"/>
      <c r="M2223" s="218" t="s">
        <v>32</v>
      </c>
      <c r="N2223" s="219" t="s">
        <v>49</v>
      </c>
      <c r="O2223" s="88"/>
      <c r="P2223" s="220">
        <f>O2223*H2223</f>
        <v>0</v>
      </c>
      <c r="Q2223" s="220">
        <v>2.0000000000000002E-05</v>
      </c>
      <c r="R2223" s="220">
        <f>Q2223*H2223</f>
        <v>2.0000000000000002E-05</v>
      </c>
      <c r="S2223" s="220">
        <v>0</v>
      </c>
      <c r="T2223" s="221">
        <f>S2223*H2223</f>
        <v>0</v>
      </c>
      <c r="U2223" s="42"/>
      <c r="V2223" s="42"/>
      <c r="W2223" s="42"/>
      <c r="X2223" s="42"/>
      <c r="Y2223" s="42"/>
      <c r="Z2223" s="42"/>
      <c r="AA2223" s="42"/>
      <c r="AB2223" s="42"/>
      <c r="AC2223" s="42"/>
      <c r="AD2223" s="42"/>
      <c r="AE2223" s="42"/>
      <c r="AR2223" s="222" t="s">
        <v>404</v>
      </c>
      <c r="AT2223" s="222" t="s">
        <v>213</v>
      </c>
      <c r="AU2223" s="222" t="s">
        <v>88</v>
      </c>
      <c r="AY2223" s="20" t="s">
        <v>210</v>
      </c>
      <c r="BE2223" s="223">
        <f>IF(N2223="základní",J2223,0)</f>
        <v>0</v>
      </c>
      <c r="BF2223" s="223">
        <f>IF(N2223="snížená",J2223,0)</f>
        <v>0</v>
      </c>
      <c r="BG2223" s="223">
        <f>IF(N2223="zákl. přenesená",J2223,0)</f>
        <v>0</v>
      </c>
      <c r="BH2223" s="223">
        <f>IF(N2223="sníž. přenesená",J2223,0)</f>
        <v>0</v>
      </c>
      <c r="BI2223" s="223">
        <f>IF(N2223="nulová",J2223,0)</f>
        <v>0</v>
      </c>
      <c r="BJ2223" s="20" t="s">
        <v>86</v>
      </c>
      <c r="BK2223" s="223">
        <f>ROUND(I2223*H2223,2)</f>
        <v>0</v>
      </c>
      <c r="BL2223" s="20" t="s">
        <v>404</v>
      </c>
      <c r="BM2223" s="222" t="s">
        <v>2506</v>
      </c>
    </row>
    <row r="2224" s="13" customFormat="1">
      <c r="A2224" s="13"/>
      <c r="B2224" s="229"/>
      <c r="C2224" s="230"/>
      <c r="D2224" s="231" t="s">
        <v>221</v>
      </c>
      <c r="E2224" s="232" t="s">
        <v>32</v>
      </c>
      <c r="F2224" s="233" t="s">
        <v>2451</v>
      </c>
      <c r="G2224" s="230"/>
      <c r="H2224" s="232" t="s">
        <v>32</v>
      </c>
      <c r="I2224" s="234"/>
      <c r="J2224" s="230"/>
      <c r="K2224" s="230"/>
      <c r="L2224" s="235"/>
      <c r="M2224" s="236"/>
      <c r="N2224" s="237"/>
      <c r="O2224" s="237"/>
      <c r="P2224" s="237"/>
      <c r="Q2224" s="237"/>
      <c r="R2224" s="237"/>
      <c r="S2224" s="237"/>
      <c r="T2224" s="238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9" t="s">
        <v>221</v>
      </c>
      <c r="AU2224" s="239" t="s">
        <v>88</v>
      </c>
      <c r="AV2224" s="13" t="s">
        <v>86</v>
      </c>
      <c r="AW2224" s="13" t="s">
        <v>39</v>
      </c>
      <c r="AX2224" s="13" t="s">
        <v>78</v>
      </c>
      <c r="AY2224" s="239" t="s">
        <v>210</v>
      </c>
    </row>
    <row r="2225" s="14" customFormat="1">
      <c r="A2225" s="14"/>
      <c r="B2225" s="240"/>
      <c r="C2225" s="241"/>
      <c r="D2225" s="231" t="s">
        <v>221</v>
      </c>
      <c r="E2225" s="242" t="s">
        <v>32</v>
      </c>
      <c r="F2225" s="243" t="s">
        <v>86</v>
      </c>
      <c r="G2225" s="241"/>
      <c r="H2225" s="244">
        <v>1</v>
      </c>
      <c r="I2225" s="245"/>
      <c r="J2225" s="241"/>
      <c r="K2225" s="241"/>
      <c r="L2225" s="246"/>
      <c r="M2225" s="247"/>
      <c r="N2225" s="248"/>
      <c r="O2225" s="248"/>
      <c r="P2225" s="248"/>
      <c r="Q2225" s="248"/>
      <c r="R2225" s="248"/>
      <c r="S2225" s="248"/>
      <c r="T2225" s="249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0" t="s">
        <v>221</v>
      </c>
      <c r="AU2225" s="250" t="s">
        <v>88</v>
      </c>
      <c r="AV2225" s="14" t="s">
        <v>88</v>
      </c>
      <c r="AW2225" s="14" t="s">
        <v>39</v>
      </c>
      <c r="AX2225" s="14" t="s">
        <v>78</v>
      </c>
      <c r="AY2225" s="250" t="s">
        <v>210</v>
      </c>
    </row>
    <row r="2226" s="15" customFormat="1">
      <c r="A2226" s="15"/>
      <c r="B2226" s="251"/>
      <c r="C2226" s="252"/>
      <c r="D2226" s="231" t="s">
        <v>221</v>
      </c>
      <c r="E2226" s="253" t="s">
        <v>32</v>
      </c>
      <c r="F2226" s="254" t="s">
        <v>224</v>
      </c>
      <c r="G2226" s="252"/>
      <c r="H2226" s="255">
        <v>1</v>
      </c>
      <c r="I2226" s="256"/>
      <c r="J2226" s="252"/>
      <c r="K2226" s="252"/>
      <c r="L2226" s="257"/>
      <c r="M2226" s="258"/>
      <c r="N2226" s="259"/>
      <c r="O2226" s="259"/>
      <c r="P2226" s="259"/>
      <c r="Q2226" s="259"/>
      <c r="R2226" s="259"/>
      <c r="S2226" s="259"/>
      <c r="T2226" s="260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61" t="s">
        <v>221</v>
      </c>
      <c r="AU2226" s="261" t="s">
        <v>88</v>
      </c>
      <c r="AV2226" s="15" t="s">
        <v>96</v>
      </c>
      <c r="AW2226" s="15" t="s">
        <v>39</v>
      </c>
      <c r="AX2226" s="15" t="s">
        <v>86</v>
      </c>
      <c r="AY2226" s="261" t="s">
        <v>210</v>
      </c>
    </row>
    <row r="2227" s="2" customFormat="1" ht="16.5" customHeight="1">
      <c r="A2227" s="42"/>
      <c r="B2227" s="43"/>
      <c r="C2227" s="273" t="s">
        <v>2507</v>
      </c>
      <c r="D2227" s="273" t="s">
        <v>325</v>
      </c>
      <c r="E2227" s="274" t="s">
        <v>2508</v>
      </c>
      <c r="F2227" s="275" t="s">
        <v>2509</v>
      </c>
      <c r="G2227" s="276" t="s">
        <v>525</v>
      </c>
      <c r="H2227" s="277">
        <v>1</v>
      </c>
      <c r="I2227" s="278"/>
      <c r="J2227" s="279">
        <f>ROUND(I2227*H2227,2)</f>
        <v>0</v>
      </c>
      <c r="K2227" s="275" t="s">
        <v>952</v>
      </c>
      <c r="L2227" s="280"/>
      <c r="M2227" s="281" t="s">
        <v>32</v>
      </c>
      <c r="N2227" s="282" t="s">
        <v>49</v>
      </c>
      <c r="O2227" s="88"/>
      <c r="P2227" s="220">
        <f>O2227*H2227</f>
        <v>0</v>
      </c>
      <c r="Q2227" s="220">
        <v>0.0032000000000000002</v>
      </c>
      <c r="R2227" s="220">
        <f>Q2227*H2227</f>
        <v>0.0032000000000000002</v>
      </c>
      <c r="S2227" s="220">
        <v>0</v>
      </c>
      <c r="T2227" s="221">
        <f>S2227*H2227</f>
        <v>0</v>
      </c>
      <c r="U2227" s="42"/>
      <c r="V2227" s="42"/>
      <c r="W2227" s="42"/>
      <c r="X2227" s="42"/>
      <c r="Y2227" s="42"/>
      <c r="Z2227" s="42"/>
      <c r="AA2227" s="42"/>
      <c r="AB2227" s="42"/>
      <c r="AC2227" s="42"/>
      <c r="AD2227" s="42"/>
      <c r="AE2227" s="42"/>
      <c r="AR2227" s="222" t="s">
        <v>544</v>
      </c>
      <c r="AT2227" s="222" t="s">
        <v>325</v>
      </c>
      <c r="AU2227" s="222" t="s">
        <v>88</v>
      </c>
      <c r="AY2227" s="20" t="s">
        <v>210</v>
      </c>
      <c r="BE2227" s="223">
        <f>IF(N2227="základní",J2227,0)</f>
        <v>0</v>
      </c>
      <c r="BF2227" s="223">
        <f>IF(N2227="snížená",J2227,0)</f>
        <v>0</v>
      </c>
      <c r="BG2227" s="223">
        <f>IF(N2227="zákl. přenesená",J2227,0)</f>
        <v>0</v>
      </c>
      <c r="BH2227" s="223">
        <f>IF(N2227="sníž. přenesená",J2227,0)</f>
        <v>0</v>
      </c>
      <c r="BI2227" s="223">
        <f>IF(N2227="nulová",J2227,0)</f>
        <v>0</v>
      </c>
      <c r="BJ2227" s="20" t="s">
        <v>86</v>
      </c>
      <c r="BK2227" s="223">
        <f>ROUND(I2227*H2227,2)</f>
        <v>0</v>
      </c>
      <c r="BL2227" s="20" t="s">
        <v>404</v>
      </c>
      <c r="BM2227" s="222" t="s">
        <v>2510</v>
      </c>
    </row>
    <row r="2228" s="14" customFormat="1">
      <c r="A2228" s="14"/>
      <c r="B2228" s="240"/>
      <c r="C2228" s="241"/>
      <c r="D2228" s="231" t="s">
        <v>221</v>
      </c>
      <c r="E2228" s="242" t="s">
        <v>32</v>
      </c>
      <c r="F2228" s="243" t="s">
        <v>2511</v>
      </c>
      <c r="G2228" s="241"/>
      <c r="H2228" s="244">
        <v>1</v>
      </c>
      <c r="I2228" s="245"/>
      <c r="J2228" s="241"/>
      <c r="K2228" s="241"/>
      <c r="L2228" s="246"/>
      <c r="M2228" s="247"/>
      <c r="N2228" s="248"/>
      <c r="O2228" s="248"/>
      <c r="P2228" s="248"/>
      <c r="Q2228" s="248"/>
      <c r="R2228" s="248"/>
      <c r="S2228" s="248"/>
      <c r="T2228" s="249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0" t="s">
        <v>221</v>
      </c>
      <c r="AU2228" s="250" t="s">
        <v>88</v>
      </c>
      <c r="AV2228" s="14" t="s">
        <v>88</v>
      </c>
      <c r="AW2228" s="14" t="s">
        <v>39</v>
      </c>
      <c r="AX2228" s="14" t="s">
        <v>86</v>
      </c>
      <c r="AY2228" s="250" t="s">
        <v>210</v>
      </c>
    </row>
    <row r="2229" s="2" customFormat="1" ht="16.5" customHeight="1">
      <c r="A2229" s="42"/>
      <c r="B2229" s="43"/>
      <c r="C2229" s="211" t="s">
        <v>2512</v>
      </c>
      <c r="D2229" s="211" t="s">
        <v>213</v>
      </c>
      <c r="E2229" s="212" t="s">
        <v>2513</v>
      </c>
      <c r="F2229" s="213" t="s">
        <v>2514</v>
      </c>
      <c r="G2229" s="214" t="s">
        <v>525</v>
      </c>
      <c r="H2229" s="215">
        <v>3</v>
      </c>
      <c r="I2229" s="216"/>
      <c r="J2229" s="217">
        <f>ROUND(I2229*H2229,2)</f>
        <v>0</v>
      </c>
      <c r="K2229" s="213" t="s">
        <v>952</v>
      </c>
      <c r="L2229" s="48"/>
      <c r="M2229" s="218" t="s">
        <v>32</v>
      </c>
      <c r="N2229" s="219" t="s">
        <v>49</v>
      </c>
      <c r="O2229" s="88"/>
      <c r="P2229" s="220">
        <f>O2229*H2229</f>
        <v>0</v>
      </c>
      <c r="Q2229" s="220">
        <v>4.0000000000000003E-05</v>
      </c>
      <c r="R2229" s="220">
        <f>Q2229*H2229</f>
        <v>0.00012000000000000002</v>
      </c>
      <c r="S2229" s="220">
        <v>0</v>
      </c>
      <c r="T2229" s="221">
        <f>S2229*H2229</f>
        <v>0</v>
      </c>
      <c r="U2229" s="42"/>
      <c r="V2229" s="42"/>
      <c r="W2229" s="42"/>
      <c r="X2229" s="42"/>
      <c r="Y2229" s="42"/>
      <c r="Z2229" s="42"/>
      <c r="AA2229" s="42"/>
      <c r="AB2229" s="42"/>
      <c r="AC2229" s="42"/>
      <c r="AD2229" s="42"/>
      <c r="AE2229" s="42"/>
      <c r="AR2229" s="222" t="s">
        <v>404</v>
      </c>
      <c r="AT2229" s="222" t="s">
        <v>213</v>
      </c>
      <c r="AU2229" s="222" t="s">
        <v>88</v>
      </c>
      <c r="AY2229" s="20" t="s">
        <v>210</v>
      </c>
      <c r="BE2229" s="223">
        <f>IF(N2229="základní",J2229,0)</f>
        <v>0</v>
      </c>
      <c r="BF2229" s="223">
        <f>IF(N2229="snížená",J2229,0)</f>
        <v>0</v>
      </c>
      <c r="BG2229" s="223">
        <f>IF(N2229="zákl. přenesená",J2229,0)</f>
        <v>0</v>
      </c>
      <c r="BH2229" s="223">
        <f>IF(N2229="sníž. přenesená",J2229,0)</f>
        <v>0</v>
      </c>
      <c r="BI2229" s="223">
        <f>IF(N2229="nulová",J2229,0)</f>
        <v>0</v>
      </c>
      <c r="BJ2229" s="20" t="s">
        <v>86</v>
      </c>
      <c r="BK2229" s="223">
        <f>ROUND(I2229*H2229,2)</f>
        <v>0</v>
      </c>
      <c r="BL2229" s="20" t="s">
        <v>404</v>
      </c>
      <c r="BM2229" s="222" t="s">
        <v>2515</v>
      </c>
    </row>
    <row r="2230" s="13" customFormat="1">
      <c r="A2230" s="13"/>
      <c r="B2230" s="229"/>
      <c r="C2230" s="230"/>
      <c r="D2230" s="231" t="s">
        <v>221</v>
      </c>
      <c r="E2230" s="232" t="s">
        <v>32</v>
      </c>
      <c r="F2230" s="233" t="s">
        <v>2449</v>
      </c>
      <c r="G2230" s="230"/>
      <c r="H2230" s="232" t="s">
        <v>32</v>
      </c>
      <c r="I2230" s="234"/>
      <c r="J2230" s="230"/>
      <c r="K2230" s="230"/>
      <c r="L2230" s="235"/>
      <c r="M2230" s="236"/>
      <c r="N2230" s="237"/>
      <c r="O2230" s="237"/>
      <c r="P2230" s="237"/>
      <c r="Q2230" s="237"/>
      <c r="R2230" s="237"/>
      <c r="S2230" s="237"/>
      <c r="T2230" s="238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9" t="s">
        <v>221</v>
      </c>
      <c r="AU2230" s="239" t="s">
        <v>88</v>
      </c>
      <c r="AV2230" s="13" t="s">
        <v>86</v>
      </c>
      <c r="AW2230" s="13" t="s">
        <v>39</v>
      </c>
      <c r="AX2230" s="13" t="s">
        <v>78</v>
      </c>
      <c r="AY2230" s="239" t="s">
        <v>210</v>
      </c>
    </row>
    <row r="2231" s="14" customFormat="1">
      <c r="A2231" s="14"/>
      <c r="B2231" s="240"/>
      <c r="C2231" s="241"/>
      <c r="D2231" s="231" t="s">
        <v>221</v>
      </c>
      <c r="E2231" s="242" t="s">
        <v>32</v>
      </c>
      <c r="F2231" s="243" t="s">
        <v>88</v>
      </c>
      <c r="G2231" s="241"/>
      <c r="H2231" s="244">
        <v>2</v>
      </c>
      <c r="I2231" s="245"/>
      <c r="J2231" s="241"/>
      <c r="K2231" s="241"/>
      <c r="L2231" s="246"/>
      <c r="M2231" s="247"/>
      <c r="N2231" s="248"/>
      <c r="O2231" s="248"/>
      <c r="P2231" s="248"/>
      <c r="Q2231" s="248"/>
      <c r="R2231" s="248"/>
      <c r="S2231" s="248"/>
      <c r="T2231" s="249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0" t="s">
        <v>221</v>
      </c>
      <c r="AU2231" s="250" t="s">
        <v>88</v>
      </c>
      <c r="AV2231" s="14" t="s">
        <v>88</v>
      </c>
      <c r="AW2231" s="14" t="s">
        <v>39</v>
      </c>
      <c r="AX2231" s="14" t="s">
        <v>78</v>
      </c>
      <c r="AY2231" s="250" t="s">
        <v>210</v>
      </c>
    </row>
    <row r="2232" s="13" customFormat="1">
      <c r="A2232" s="13"/>
      <c r="B2232" s="229"/>
      <c r="C2232" s="230"/>
      <c r="D2232" s="231" t="s">
        <v>221</v>
      </c>
      <c r="E2232" s="232" t="s">
        <v>32</v>
      </c>
      <c r="F2232" s="233" t="s">
        <v>2451</v>
      </c>
      <c r="G2232" s="230"/>
      <c r="H2232" s="232" t="s">
        <v>32</v>
      </c>
      <c r="I2232" s="234"/>
      <c r="J2232" s="230"/>
      <c r="K2232" s="230"/>
      <c r="L2232" s="235"/>
      <c r="M2232" s="236"/>
      <c r="N2232" s="237"/>
      <c r="O2232" s="237"/>
      <c r="P2232" s="237"/>
      <c r="Q2232" s="237"/>
      <c r="R2232" s="237"/>
      <c r="S2232" s="237"/>
      <c r="T2232" s="238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9" t="s">
        <v>221</v>
      </c>
      <c r="AU2232" s="239" t="s">
        <v>88</v>
      </c>
      <c r="AV2232" s="13" t="s">
        <v>86</v>
      </c>
      <c r="AW2232" s="13" t="s">
        <v>39</v>
      </c>
      <c r="AX2232" s="13" t="s">
        <v>78</v>
      </c>
      <c r="AY2232" s="239" t="s">
        <v>210</v>
      </c>
    </row>
    <row r="2233" s="14" customFormat="1">
      <c r="A2233" s="14"/>
      <c r="B2233" s="240"/>
      <c r="C2233" s="241"/>
      <c r="D2233" s="231" t="s">
        <v>221</v>
      </c>
      <c r="E2233" s="242" t="s">
        <v>32</v>
      </c>
      <c r="F2233" s="243" t="s">
        <v>86</v>
      </c>
      <c r="G2233" s="241"/>
      <c r="H2233" s="244">
        <v>1</v>
      </c>
      <c r="I2233" s="245"/>
      <c r="J2233" s="241"/>
      <c r="K2233" s="241"/>
      <c r="L2233" s="246"/>
      <c r="M2233" s="247"/>
      <c r="N2233" s="248"/>
      <c r="O2233" s="248"/>
      <c r="P2233" s="248"/>
      <c r="Q2233" s="248"/>
      <c r="R2233" s="248"/>
      <c r="S2233" s="248"/>
      <c r="T2233" s="249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0" t="s">
        <v>221</v>
      </c>
      <c r="AU2233" s="250" t="s">
        <v>88</v>
      </c>
      <c r="AV2233" s="14" t="s">
        <v>88</v>
      </c>
      <c r="AW2233" s="14" t="s">
        <v>39</v>
      </c>
      <c r="AX2233" s="14" t="s">
        <v>78</v>
      </c>
      <c r="AY2233" s="250" t="s">
        <v>210</v>
      </c>
    </row>
    <row r="2234" s="15" customFormat="1">
      <c r="A2234" s="15"/>
      <c r="B2234" s="251"/>
      <c r="C2234" s="252"/>
      <c r="D2234" s="231" t="s">
        <v>221</v>
      </c>
      <c r="E2234" s="253" t="s">
        <v>32</v>
      </c>
      <c r="F2234" s="254" t="s">
        <v>224</v>
      </c>
      <c r="G2234" s="252"/>
      <c r="H2234" s="255">
        <v>3</v>
      </c>
      <c r="I2234" s="256"/>
      <c r="J2234" s="252"/>
      <c r="K2234" s="252"/>
      <c r="L2234" s="257"/>
      <c r="M2234" s="258"/>
      <c r="N2234" s="259"/>
      <c r="O2234" s="259"/>
      <c r="P2234" s="259"/>
      <c r="Q2234" s="259"/>
      <c r="R2234" s="259"/>
      <c r="S2234" s="259"/>
      <c r="T2234" s="260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61" t="s">
        <v>221</v>
      </c>
      <c r="AU2234" s="261" t="s">
        <v>88</v>
      </c>
      <c r="AV2234" s="15" t="s">
        <v>96</v>
      </c>
      <c r="AW2234" s="15" t="s">
        <v>39</v>
      </c>
      <c r="AX2234" s="15" t="s">
        <v>86</v>
      </c>
      <c r="AY2234" s="261" t="s">
        <v>210</v>
      </c>
    </row>
    <row r="2235" s="2" customFormat="1" ht="16.5" customHeight="1">
      <c r="A2235" s="42"/>
      <c r="B2235" s="43"/>
      <c r="C2235" s="273" t="s">
        <v>2516</v>
      </c>
      <c r="D2235" s="273" t="s">
        <v>325</v>
      </c>
      <c r="E2235" s="274" t="s">
        <v>2517</v>
      </c>
      <c r="F2235" s="275" t="s">
        <v>2518</v>
      </c>
      <c r="G2235" s="276" t="s">
        <v>525</v>
      </c>
      <c r="H2235" s="277">
        <v>3</v>
      </c>
      <c r="I2235" s="278"/>
      <c r="J2235" s="279">
        <f>ROUND(I2235*H2235,2)</f>
        <v>0</v>
      </c>
      <c r="K2235" s="275" t="s">
        <v>952</v>
      </c>
      <c r="L2235" s="280"/>
      <c r="M2235" s="281" t="s">
        <v>32</v>
      </c>
      <c r="N2235" s="282" t="s">
        <v>49</v>
      </c>
      <c r="O2235" s="88"/>
      <c r="P2235" s="220">
        <f>O2235*H2235</f>
        <v>0</v>
      </c>
      <c r="Q2235" s="220">
        <v>0.002</v>
      </c>
      <c r="R2235" s="220">
        <f>Q2235*H2235</f>
        <v>0.0060000000000000001</v>
      </c>
      <c r="S2235" s="220">
        <v>0</v>
      </c>
      <c r="T2235" s="221">
        <f>S2235*H2235</f>
        <v>0</v>
      </c>
      <c r="U2235" s="42"/>
      <c r="V2235" s="42"/>
      <c r="W2235" s="42"/>
      <c r="X2235" s="42"/>
      <c r="Y2235" s="42"/>
      <c r="Z2235" s="42"/>
      <c r="AA2235" s="42"/>
      <c r="AB2235" s="42"/>
      <c r="AC2235" s="42"/>
      <c r="AD2235" s="42"/>
      <c r="AE2235" s="42"/>
      <c r="AR2235" s="222" t="s">
        <v>544</v>
      </c>
      <c r="AT2235" s="222" t="s">
        <v>325</v>
      </c>
      <c r="AU2235" s="222" t="s">
        <v>88</v>
      </c>
      <c r="AY2235" s="20" t="s">
        <v>210</v>
      </c>
      <c r="BE2235" s="223">
        <f>IF(N2235="základní",J2235,0)</f>
        <v>0</v>
      </c>
      <c r="BF2235" s="223">
        <f>IF(N2235="snížená",J2235,0)</f>
        <v>0</v>
      </c>
      <c r="BG2235" s="223">
        <f>IF(N2235="zákl. přenesená",J2235,0)</f>
        <v>0</v>
      </c>
      <c r="BH2235" s="223">
        <f>IF(N2235="sníž. přenesená",J2235,0)</f>
        <v>0</v>
      </c>
      <c r="BI2235" s="223">
        <f>IF(N2235="nulová",J2235,0)</f>
        <v>0</v>
      </c>
      <c r="BJ2235" s="20" t="s">
        <v>86</v>
      </c>
      <c r="BK2235" s="223">
        <f>ROUND(I2235*H2235,2)</f>
        <v>0</v>
      </c>
      <c r="BL2235" s="20" t="s">
        <v>404</v>
      </c>
      <c r="BM2235" s="222" t="s">
        <v>2519</v>
      </c>
    </row>
    <row r="2236" s="14" customFormat="1">
      <c r="A2236" s="14"/>
      <c r="B2236" s="240"/>
      <c r="C2236" s="241"/>
      <c r="D2236" s="231" t="s">
        <v>221</v>
      </c>
      <c r="E2236" s="242" t="s">
        <v>32</v>
      </c>
      <c r="F2236" s="243" t="s">
        <v>2520</v>
      </c>
      <c r="G2236" s="241"/>
      <c r="H2236" s="244">
        <v>3</v>
      </c>
      <c r="I2236" s="245"/>
      <c r="J2236" s="241"/>
      <c r="K2236" s="241"/>
      <c r="L2236" s="246"/>
      <c r="M2236" s="247"/>
      <c r="N2236" s="248"/>
      <c r="O2236" s="248"/>
      <c r="P2236" s="248"/>
      <c r="Q2236" s="248"/>
      <c r="R2236" s="248"/>
      <c r="S2236" s="248"/>
      <c r="T2236" s="249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0" t="s">
        <v>221</v>
      </c>
      <c r="AU2236" s="250" t="s">
        <v>88</v>
      </c>
      <c r="AV2236" s="14" t="s">
        <v>88</v>
      </c>
      <c r="AW2236" s="14" t="s">
        <v>39</v>
      </c>
      <c r="AX2236" s="14" t="s">
        <v>86</v>
      </c>
      <c r="AY2236" s="250" t="s">
        <v>210</v>
      </c>
    </row>
    <row r="2237" s="2" customFormat="1" ht="16.5" customHeight="1">
      <c r="A2237" s="42"/>
      <c r="B2237" s="43"/>
      <c r="C2237" s="211" t="s">
        <v>2521</v>
      </c>
      <c r="D2237" s="211" t="s">
        <v>213</v>
      </c>
      <c r="E2237" s="212" t="s">
        <v>2522</v>
      </c>
      <c r="F2237" s="213" t="s">
        <v>2523</v>
      </c>
      <c r="G2237" s="214" t="s">
        <v>525</v>
      </c>
      <c r="H2237" s="215">
        <v>1</v>
      </c>
      <c r="I2237" s="216"/>
      <c r="J2237" s="217">
        <f>ROUND(I2237*H2237,2)</f>
        <v>0</v>
      </c>
      <c r="K2237" s="213" t="s">
        <v>952</v>
      </c>
      <c r="L2237" s="48"/>
      <c r="M2237" s="218" t="s">
        <v>32</v>
      </c>
      <c r="N2237" s="219" t="s">
        <v>49</v>
      </c>
      <c r="O2237" s="88"/>
      <c r="P2237" s="220">
        <f>O2237*H2237</f>
        <v>0</v>
      </c>
      <c r="Q2237" s="220">
        <v>0</v>
      </c>
      <c r="R2237" s="220">
        <f>Q2237*H2237</f>
        <v>0</v>
      </c>
      <c r="S2237" s="220">
        <v>0</v>
      </c>
      <c r="T2237" s="221">
        <f>S2237*H2237</f>
        <v>0</v>
      </c>
      <c r="U2237" s="42"/>
      <c r="V2237" s="42"/>
      <c r="W2237" s="42"/>
      <c r="X2237" s="42"/>
      <c r="Y2237" s="42"/>
      <c r="Z2237" s="42"/>
      <c r="AA2237" s="42"/>
      <c r="AB2237" s="42"/>
      <c r="AC2237" s="42"/>
      <c r="AD2237" s="42"/>
      <c r="AE2237" s="42"/>
      <c r="AR2237" s="222" t="s">
        <v>404</v>
      </c>
      <c r="AT2237" s="222" t="s">
        <v>213</v>
      </c>
      <c r="AU2237" s="222" t="s">
        <v>88</v>
      </c>
      <c r="AY2237" s="20" t="s">
        <v>210</v>
      </c>
      <c r="BE2237" s="223">
        <f>IF(N2237="základní",J2237,0)</f>
        <v>0</v>
      </c>
      <c r="BF2237" s="223">
        <f>IF(N2237="snížená",J2237,0)</f>
        <v>0</v>
      </c>
      <c r="BG2237" s="223">
        <f>IF(N2237="zákl. přenesená",J2237,0)</f>
        <v>0</v>
      </c>
      <c r="BH2237" s="223">
        <f>IF(N2237="sníž. přenesená",J2237,0)</f>
        <v>0</v>
      </c>
      <c r="BI2237" s="223">
        <f>IF(N2237="nulová",J2237,0)</f>
        <v>0</v>
      </c>
      <c r="BJ2237" s="20" t="s">
        <v>86</v>
      </c>
      <c r="BK2237" s="223">
        <f>ROUND(I2237*H2237,2)</f>
        <v>0</v>
      </c>
      <c r="BL2237" s="20" t="s">
        <v>404</v>
      </c>
      <c r="BM2237" s="222" t="s">
        <v>2524</v>
      </c>
    </row>
    <row r="2238" s="2" customFormat="1" ht="16.5" customHeight="1">
      <c r="A2238" s="42"/>
      <c r="B2238" s="43"/>
      <c r="C2238" s="273" t="s">
        <v>2525</v>
      </c>
      <c r="D2238" s="273" t="s">
        <v>325</v>
      </c>
      <c r="E2238" s="274" t="s">
        <v>2526</v>
      </c>
      <c r="F2238" s="275" t="s">
        <v>2527</v>
      </c>
      <c r="G2238" s="276" t="s">
        <v>525</v>
      </c>
      <c r="H2238" s="277">
        <v>1</v>
      </c>
      <c r="I2238" s="278"/>
      <c r="J2238" s="279">
        <f>ROUND(I2238*H2238,2)</f>
        <v>0</v>
      </c>
      <c r="K2238" s="275" t="s">
        <v>952</v>
      </c>
      <c r="L2238" s="280"/>
      <c r="M2238" s="281" t="s">
        <v>32</v>
      </c>
      <c r="N2238" s="282" t="s">
        <v>49</v>
      </c>
      <c r="O2238" s="88"/>
      <c r="P2238" s="220">
        <f>O2238*H2238</f>
        <v>0</v>
      </c>
      <c r="Q2238" s="220">
        <v>0.0019</v>
      </c>
      <c r="R2238" s="220">
        <f>Q2238*H2238</f>
        <v>0.0019</v>
      </c>
      <c r="S2238" s="220">
        <v>0</v>
      </c>
      <c r="T2238" s="221">
        <f>S2238*H2238</f>
        <v>0</v>
      </c>
      <c r="U2238" s="42"/>
      <c r="V2238" s="42"/>
      <c r="W2238" s="42"/>
      <c r="X2238" s="42"/>
      <c r="Y2238" s="42"/>
      <c r="Z2238" s="42"/>
      <c r="AA2238" s="42"/>
      <c r="AB2238" s="42"/>
      <c r="AC2238" s="42"/>
      <c r="AD2238" s="42"/>
      <c r="AE2238" s="42"/>
      <c r="AR2238" s="222" t="s">
        <v>544</v>
      </c>
      <c r="AT2238" s="222" t="s">
        <v>325</v>
      </c>
      <c r="AU2238" s="222" t="s">
        <v>88</v>
      </c>
      <c r="AY2238" s="20" t="s">
        <v>210</v>
      </c>
      <c r="BE2238" s="223">
        <f>IF(N2238="základní",J2238,0)</f>
        <v>0</v>
      </c>
      <c r="BF2238" s="223">
        <f>IF(N2238="snížená",J2238,0)</f>
        <v>0</v>
      </c>
      <c r="BG2238" s="223">
        <f>IF(N2238="zákl. přenesená",J2238,0)</f>
        <v>0</v>
      </c>
      <c r="BH2238" s="223">
        <f>IF(N2238="sníž. přenesená",J2238,0)</f>
        <v>0</v>
      </c>
      <c r="BI2238" s="223">
        <f>IF(N2238="nulová",J2238,0)</f>
        <v>0</v>
      </c>
      <c r="BJ2238" s="20" t="s">
        <v>86</v>
      </c>
      <c r="BK2238" s="223">
        <f>ROUND(I2238*H2238,2)</f>
        <v>0</v>
      </c>
      <c r="BL2238" s="20" t="s">
        <v>404</v>
      </c>
      <c r="BM2238" s="222" t="s">
        <v>2528</v>
      </c>
    </row>
    <row r="2239" s="14" customFormat="1">
      <c r="A2239" s="14"/>
      <c r="B2239" s="240"/>
      <c r="C2239" s="241"/>
      <c r="D2239" s="231" t="s">
        <v>221</v>
      </c>
      <c r="E2239" s="242" t="s">
        <v>32</v>
      </c>
      <c r="F2239" s="243" t="s">
        <v>2511</v>
      </c>
      <c r="G2239" s="241"/>
      <c r="H2239" s="244">
        <v>1</v>
      </c>
      <c r="I2239" s="245"/>
      <c r="J2239" s="241"/>
      <c r="K2239" s="241"/>
      <c r="L2239" s="246"/>
      <c r="M2239" s="247"/>
      <c r="N2239" s="248"/>
      <c r="O2239" s="248"/>
      <c r="P2239" s="248"/>
      <c r="Q2239" s="248"/>
      <c r="R2239" s="248"/>
      <c r="S2239" s="248"/>
      <c r="T2239" s="249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0" t="s">
        <v>221</v>
      </c>
      <c r="AU2239" s="250" t="s">
        <v>88</v>
      </c>
      <c r="AV2239" s="14" t="s">
        <v>88</v>
      </c>
      <c r="AW2239" s="14" t="s">
        <v>39</v>
      </c>
      <c r="AX2239" s="14" t="s">
        <v>86</v>
      </c>
      <c r="AY2239" s="250" t="s">
        <v>210</v>
      </c>
    </row>
    <row r="2240" s="2" customFormat="1" ht="16.5" customHeight="1">
      <c r="A2240" s="42"/>
      <c r="B2240" s="43"/>
      <c r="C2240" s="211" t="s">
        <v>2529</v>
      </c>
      <c r="D2240" s="211" t="s">
        <v>213</v>
      </c>
      <c r="E2240" s="212" t="s">
        <v>2530</v>
      </c>
      <c r="F2240" s="213" t="s">
        <v>2531</v>
      </c>
      <c r="G2240" s="214" t="s">
        <v>525</v>
      </c>
      <c r="H2240" s="215">
        <v>2</v>
      </c>
      <c r="I2240" s="216"/>
      <c r="J2240" s="217">
        <f>ROUND(I2240*H2240,2)</f>
        <v>0</v>
      </c>
      <c r="K2240" s="213" t="s">
        <v>952</v>
      </c>
      <c r="L2240" s="48"/>
      <c r="M2240" s="218" t="s">
        <v>32</v>
      </c>
      <c r="N2240" s="219" t="s">
        <v>49</v>
      </c>
      <c r="O2240" s="88"/>
      <c r="P2240" s="220">
        <f>O2240*H2240</f>
        <v>0</v>
      </c>
      <c r="Q2240" s="220">
        <v>0</v>
      </c>
      <c r="R2240" s="220">
        <f>Q2240*H2240</f>
        <v>0</v>
      </c>
      <c r="S2240" s="220">
        <v>0</v>
      </c>
      <c r="T2240" s="221">
        <f>S2240*H2240</f>
        <v>0</v>
      </c>
      <c r="U2240" s="42"/>
      <c r="V2240" s="42"/>
      <c r="W2240" s="42"/>
      <c r="X2240" s="42"/>
      <c r="Y2240" s="42"/>
      <c r="Z2240" s="42"/>
      <c r="AA2240" s="42"/>
      <c r="AB2240" s="42"/>
      <c r="AC2240" s="42"/>
      <c r="AD2240" s="42"/>
      <c r="AE2240" s="42"/>
      <c r="AR2240" s="222" t="s">
        <v>404</v>
      </c>
      <c r="AT2240" s="222" t="s">
        <v>213</v>
      </c>
      <c r="AU2240" s="222" t="s">
        <v>88</v>
      </c>
      <c r="AY2240" s="20" t="s">
        <v>210</v>
      </c>
      <c r="BE2240" s="223">
        <f>IF(N2240="základní",J2240,0)</f>
        <v>0</v>
      </c>
      <c r="BF2240" s="223">
        <f>IF(N2240="snížená",J2240,0)</f>
        <v>0</v>
      </c>
      <c r="BG2240" s="223">
        <f>IF(N2240="zákl. přenesená",J2240,0)</f>
        <v>0</v>
      </c>
      <c r="BH2240" s="223">
        <f>IF(N2240="sníž. přenesená",J2240,0)</f>
        <v>0</v>
      </c>
      <c r="BI2240" s="223">
        <f>IF(N2240="nulová",J2240,0)</f>
        <v>0</v>
      </c>
      <c r="BJ2240" s="20" t="s">
        <v>86</v>
      </c>
      <c r="BK2240" s="223">
        <f>ROUND(I2240*H2240,2)</f>
        <v>0</v>
      </c>
      <c r="BL2240" s="20" t="s">
        <v>404</v>
      </c>
      <c r="BM2240" s="222" t="s">
        <v>2532</v>
      </c>
    </row>
    <row r="2241" s="2" customFormat="1" ht="16.5" customHeight="1">
      <c r="A2241" s="42"/>
      <c r="B2241" s="43"/>
      <c r="C2241" s="273" t="s">
        <v>2533</v>
      </c>
      <c r="D2241" s="273" t="s">
        <v>325</v>
      </c>
      <c r="E2241" s="274" t="s">
        <v>2534</v>
      </c>
      <c r="F2241" s="275" t="s">
        <v>2535</v>
      </c>
      <c r="G2241" s="276" t="s">
        <v>525</v>
      </c>
      <c r="H2241" s="277">
        <v>2</v>
      </c>
      <c r="I2241" s="278"/>
      <c r="J2241" s="279">
        <f>ROUND(I2241*H2241,2)</f>
        <v>0</v>
      </c>
      <c r="K2241" s="275" t="s">
        <v>952</v>
      </c>
      <c r="L2241" s="280"/>
      <c r="M2241" s="281" t="s">
        <v>32</v>
      </c>
      <c r="N2241" s="282" t="s">
        <v>49</v>
      </c>
      <c r="O2241" s="88"/>
      <c r="P2241" s="220">
        <f>O2241*H2241</f>
        <v>0</v>
      </c>
      <c r="Q2241" s="220">
        <v>0.0022200000000000002</v>
      </c>
      <c r="R2241" s="220">
        <f>Q2241*H2241</f>
        <v>0.0044400000000000004</v>
      </c>
      <c r="S2241" s="220">
        <v>0</v>
      </c>
      <c r="T2241" s="221">
        <f>S2241*H2241</f>
        <v>0</v>
      </c>
      <c r="U2241" s="42"/>
      <c r="V2241" s="42"/>
      <c r="W2241" s="42"/>
      <c r="X2241" s="42"/>
      <c r="Y2241" s="42"/>
      <c r="Z2241" s="42"/>
      <c r="AA2241" s="42"/>
      <c r="AB2241" s="42"/>
      <c r="AC2241" s="42"/>
      <c r="AD2241" s="42"/>
      <c r="AE2241" s="42"/>
      <c r="AR2241" s="222" t="s">
        <v>544</v>
      </c>
      <c r="AT2241" s="222" t="s">
        <v>325</v>
      </c>
      <c r="AU2241" s="222" t="s">
        <v>88</v>
      </c>
      <c r="AY2241" s="20" t="s">
        <v>210</v>
      </c>
      <c r="BE2241" s="223">
        <f>IF(N2241="základní",J2241,0)</f>
        <v>0</v>
      </c>
      <c r="BF2241" s="223">
        <f>IF(N2241="snížená",J2241,0)</f>
        <v>0</v>
      </c>
      <c r="BG2241" s="223">
        <f>IF(N2241="zákl. přenesená",J2241,0)</f>
        <v>0</v>
      </c>
      <c r="BH2241" s="223">
        <f>IF(N2241="sníž. přenesená",J2241,0)</f>
        <v>0</v>
      </c>
      <c r="BI2241" s="223">
        <f>IF(N2241="nulová",J2241,0)</f>
        <v>0</v>
      </c>
      <c r="BJ2241" s="20" t="s">
        <v>86</v>
      </c>
      <c r="BK2241" s="223">
        <f>ROUND(I2241*H2241,2)</f>
        <v>0</v>
      </c>
      <c r="BL2241" s="20" t="s">
        <v>404</v>
      </c>
      <c r="BM2241" s="222" t="s">
        <v>2536</v>
      </c>
    </row>
    <row r="2242" s="14" customFormat="1">
      <c r="A2242" s="14"/>
      <c r="B2242" s="240"/>
      <c r="C2242" s="241"/>
      <c r="D2242" s="231" t="s">
        <v>221</v>
      </c>
      <c r="E2242" s="242" t="s">
        <v>32</v>
      </c>
      <c r="F2242" s="243" t="s">
        <v>2537</v>
      </c>
      <c r="G2242" s="241"/>
      <c r="H2242" s="244">
        <v>2</v>
      </c>
      <c r="I2242" s="245"/>
      <c r="J2242" s="241"/>
      <c r="K2242" s="241"/>
      <c r="L2242" s="246"/>
      <c r="M2242" s="247"/>
      <c r="N2242" s="248"/>
      <c r="O2242" s="248"/>
      <c r="P2242" s="248"/>
      <c r="Q2242" s="248"/>
      <c r="R2242" s="248"/>
      <c r="S2242" s="248"/>
      <c r="T2242" s="249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0" t="s">
        <v>221</v>
      </c>
      <c r="AU2242" s="250" t="s">
        <v>88</v>
      </c>
      <c r="AV2242" s="14" t="s">
        <v>88</v>
      </c>
      <c r="AW2242" s="14" t="s">
        <v>39</v>
      </c>
      <c r="AX2242" s="14" t="s">
        <v>86</v>
      </c>
      <c r="AY2242" s="250" t="s">
        <v>210</v>
      </c>
    </row>
    <row r="2243" s="2" customFormat="1" ht="16.5" customHeight="1">
      <c r="A2243" s="42"/>
      <c r="B2243" s="43"/>
      <c r="C2243" s="211" t="s">
        <v>2538</v>
      </c>
      <c r="D2243" s="211" t="s">
        <v>213</v>
      </c>
      <c r="E2243" s="212" t="s">
        <v>2539</v>
      </c>
      <c r="F2243" s="213" t="s">
        <v>2540</v>
      </c>
      <c r="G2243" s="214" t="s">
        <v>525</v>
      </c>
      <c r="H2243" s="215">
        <v>10</v>
      </c>
      <c r="I2243" s="216"/>
      <c r="J2243" s="217">
        <f>ROUND(I2243*H2243,2)</f>
        <v>0</v>
      </c>
      <c r="K2243" s="213" t="s">
        <v>952</v>
      </c>
      <c r="L2243" s="48"/>
      <c r="M2243" s="218" t="s">
        <v>32</v>
      </c>
      <c r="N2243" s="219" t="s">
        <v>49</v>
      </c>
      <c r="O2243" s="88"/>
      <c r="P2243" s="220">
        <f>O2243*H2243</f>
        <v>0</v>
      </c>
      <c r="Q2243" s="220">
        <v>0</v>
      </c>
      <c r="R2243" s="220">
        <f>Q2243*H2243</f>
        <v>0</v>
      </c>
      <c r="S2243" s="220">
        <v>0</v>
      </c>
      <c r="T2243" s="221">
        <f>S2243*H2243</f>
        <v>0</v>
      </c>
      <c r="U2243" s="42"/>
      <c r="V2243" s="42"/>
      <c r="W2243" s="42"/>
      <c r="X2243" s="42"/>
      <c r="Y2243" s="42"/>
      <c r="Z2243" s="42"/>
      <c r="AA2243" s="42"/>
      <c r="AB2243" s="42"/>
      <c r="AC2243" s="42"/>
      <c r="AD2243" s="42"/>
      <c r="AE2243" s="42"/>
      <c r="AR2243" s="222" t="s">
        <v>404</v>
      </c>
      <c r="AT2243" s="222" t="s">
        <v>213</v>
      </c>
      <c r="AU2243" s="222" t="s">
        <v>88</v>
      </c>
      <c r="AY2243" s="20" t="s">
        <v>210</v>
      </c>
      <c r="BE2243" s="223">
        <f>IF(N2243="základní",J2243,0)</f>
        <v>0</v>
      </c>
      <c r="BF2243" s="223">
        <f>IF(N2243="snížená",J2243,0)</f>
        <v>0</v>
      </c>
      <c r="BG2243" s="223">
        <f>IF(N2243="zákl. přenesená",J2243,0)</f>
        <v>0</v>
      </c>
      <c r="BH2243" s="223">
        <f>IF(N2243="sníž. přenesená",J2243,0)</f>
        <v>0</v>
      </c>
      <c r="BI2243" s="223">
        <f>IF(N2243="nulová",J2243,0)</f>
        <v>0</v>
      </c>
      <c r="BJ2243" s="20" t="s">
        <v>86</v>
      </c>
      <c r="BK2243" s="223">
        <f>ROUND(I2243*H2243,2)</f>
        <v>0</v>
      </c>
      <c r="BL2243" s="20" t="s">
        <v>404</v>
      </c>
      <c r="BM2243" s="222" t="s">
        <v>2541</v>
      </c>
    </row>
    <row r="2244" s="2" customFormat="1" ht="16.5" customHeight="1">
      <c r="A2244" s="42"/>
      <c r="B2244" s="43"/>
      <c r="C2244" s="273" t="s">
        <v>2542</v>
      </c>
      <c r="D2244" s="273" t="s">
        <v>325</v>
      </c>
      <c r="E2244" s="274" t="s">
        <v>2543</v>
      </c>
      <c r="F2244" s="275" t="s">
        <v>2544</v>
      </c>
      <c r="G2244" s="276" t="s">
        <v>525</v>
      </c>
      <c r="H2244" s="277">
        <v>10</v>
      </c>
      <c r="I2244" s="278"/>
      <c r="J2244" s="279">
        <f>ROUND(I2244*H2244,2)</f>
        <v>0</v>
      </c>
      <c r="K2244" s="275" t="s">
        <v>952</v>
      </c>
      <c r="L2244" s="280"/>
      <c r="M2244" s="281" t="s">
        <v>32</v>
      </c>
      <c r="N2244" s="282" t="s">
        <v>49</v>
      </c>
      <c r="O2244" s="88"/>
      <c r="P2244" s="220">
        <f>O2244*H2244</f>
        <v>0</v>
      </c>
      <c r="Q2244" s="220">
        <v>0.00020000000000000001</v>
      </c>
      <c r="R2244" s="220">
        <f>Q2244*H2244</f>
        <v>0.002</v>
      </c>
      <c r="S2244" s="220">
        <v>0</v>
      </c>
      <c r="T2244" s="221">
        <f>S2244*H2244</f>
        <v>0</v>
      </c>
      <c r="U2244" s="42"/>
      <c r="V2244" s="42"/>
      <c r="W2244" s="42"/>
      <c r="X2244" s="42"/>
      <c r="Y2244" s="42"/>
      <c r="Z2244" s="42"/>
      <c r="AA2244" s="42"/>
      <c r="AB2244" s="42"/>
      <c r="AC2244" s="42"/>
      <c r="AD2244" s="42"/>
      <c r="AE2244" s="42"/>
      <c r="AR2244" s="222" t="s">
        <v>544</v>
      </c>
      <c r="AT2244" s="222" t="s">
        <v>325</v>
      </c>
      <c r="AU2244" s="222" t="s">
        <v>88</v>
      </c>
      <c r="AY2244" s="20" t="s">
        <v>210</v>
      </c>
      <c r="BE2244" s="223">
        <f>IF(N2244="základní",J2244,0)</f>
        <v>0</v>
      </c>
      <c r="BF2244" s="223">
        <f>IF(N2244="snížená",J2244,0)</f>
        <v>0</v>
      </c>
      <c r="BG2244" s="223">
        <f>IF(N2244="zákl. přenesená",J2244,0)</f>
        <v>0</v>
      </c>
      <c r="BH2244" s="223">
        <f>IF(N2244="sníž. přenesená",J2244,0)</f>
        <v>0</v>
      </c>
      <c r="BI2244" s="223">
        <f>IF(N2244="nulová",J2244,0)</f>
        <v>0</v>
      </c>
      <c r="BJ2244" s="20" t="s">
        <v>86</v>
      </c>
      <c r="BK2244" s="223">
        <f>ROUND(I2244*H2244,2)</f>
        <v>0</v>
      </c>
      <c r="BL2244" s="20" t="s">
        <v>404</v>
      </c>
      <c r="BM2244" s="222" t="s">
        <v>2545</v>
      </c>
    </row>
    <row r="2245" s="14" customFormat="1">
      <c r="A2245" s="14"/>
      <c r="B2245" s="240"/>
      <c r="C2245" s="241"/>
      <c r="D2245" s="231" t="s">
        <v>221</v>
      </c>
      <c r="E2245" s="242" t="s">
        <v>32</v>
      </c>
      <c r="F2245" s="243" t="s">
        <v>2546</v>
      </c>
      <c r="G2245" s="241"/>
      <c r="H2245" s="244">
        <v>10</v>
      </c>
      <c r="I2245" s="245"/>
      <c r="J2245" s="241"/>
      <c r="K2245" s="241"/>
      <c r="L2245" s="246"/>
      <c r="M2245" s="247"/>
      <c r="N2245" s="248"/>
      <c r="O2245" s="248"/>
      <c r="P2245" s="248"/>
      <c r="Q2245" s="248"/>
      <c r="R2245" s="248"/>
      <c r="S2245" s="248"/>
      <c r="T2245" s="249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0" t="s">
        <v>221</v>
      </c>
      <c r="AU2245" s="250" t="s">
        <v>88</v>
      </c>
      <c r="AV2245" s="14" t="s">
        <v>88</v>
      </c>
      <c r="AW2245" s="14" t="s">
        <v>39</v>
      </c>
      <c r="AX2245" s="14" t="s">
        <v>86</v>
      </c>
      <c r="AY2245" s="250" t="s">
        <v>210</v>
      </c>
    </row>
    <row r="2246" s="2" customFormat="1" ht="16.5" customHeight="1">
      <c r="A2246" s="42"/>
      <c r="B2246" s="43"/>
      <c r="C2246" s="211" t="s">
        <v>2547</v>
      </c>
      <c r="D2246" s="211" t="s">
        <v>213</v>
      </c>
      <c r="E2246" s="212" t="s">
        <v>2548</v>
      </c>
      <c r="F2246" s="213" t="s">
        <v>2549</v>
      </c>
      <c r="G2246" s="214" t="s">
        <v>525</v>
      </c>
      <c r="H2246" s="215">
        <v>1</v>
      </c>
      <c r="I2246" s="216"/>
      <c r="J2246" s="217">
        <f>ROUND(I2246*H2246,2)</f>
        <v>0</v>
      </c>
      <c r="K2246" s="213" t="s">
        <v>952</v>
      </c>
      <c r="L2246" s="48"/>
      <c r="M2246" s="218" t="s">
        <v>32</v>
      </c>
      <c r="N2246" s="219" t="s">
        <v>49</v>
      </c>
      <c r="O2246" s="88"/>
      <c r="P2246" s="220">
        <f>O2246*H2246</f>
        <v>0</v>
      </c>
      <c r="Q2246" s="220">
        <v>0</v>
      </c>
      <c r="R2246" s="220">
        <f>Q2246*H2246</f>
        <v>0</v>
      </c>
      <c r="S2246" s="220">
        <v>0</v>
      </c>
      <c r="T2246" s="221">
        <f>S2246*H2246</f>
        <v>0</v>
      </c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R2246" s="222" t="s">
        <v>404</v>
      </c>
      <c r="AT2246" s="222" t="s">
        <v>213</v>
      </c>
      <c r="AU2246" s="222" t="s">
        <v>88</v>
      </c>
      <c r="AY2246" s="20" t="s">
        <v>210</v>
      </c>
      <c r="BE2246" s="223">
        <f>IF(N2246="základní",J2246,0)</f>
        <v>0</v>
      </c>
      <c r="BF2246" s="223">
        <f>IF(N2246="snížená",J2246,0)</f>
        <v>0</v>
      </c>
      <c r="BG2246" s="223">
        <f>IF(N2246="zákl. přenesená",J2246,0)</f>
        <v>0</v>
      </c>
      <c r="BH2246" s="223">
        <f>IF(N2246="sníž. přenesená",J2246,0)</f>
        <v>0</v>
      </c>
      <c r="BI2246" s="223">
        <f>IF(N2246="nulová",J2246,0)</f>
        <v>0</v>
      </c>
      <c r="BJ2246" s="20" t="s">
        <v>86</v>
      </c>
      <c r="BK2246" s="223">
        <f>ROUND(I2246*H2246,2)</f>
        <v>0</v>
      </c>
      <c r="BL2246" s="20" t="s">
        <v>404</v>
      </c>
      <c r="BM2246" s="222" t="s">
        <v>2550</v>
      </c>
    </row>
    <row r="2247" s="2" customFormat="1" ht="16.5" customHeight="1">
      <c r="A2247" s="42"/>
      <c r="B2247" s="43"/>
      <c r="C2247" s="273" t="s">
        <v>2551</v>
      </c>
      <c r="D2247" s="273" t="s">
        <v>325</v>
      </c>
      <c r="E2247" s="274" t="s">
        <v>2552</v>
      </c>
      <c r="F2247" s="275" t="s">
        <v>2553</v>
      </c>
      <c r="G2247" s="276" t="s">
        <v>525</v>
      </c>
      <c r="H2247" s="277">
        <v>1</v>
      </c>
      <c r="I2247" s="278"/>
      <c r="J2247" s="279">
        <f>ROUND(I2247*H2247,2)</f>
        <v>0</v>
      </c>
      <c r="K2247" s="275" t="s">
        <v>952</v>
      </c>
      <c r="L2247" s="280"/>
      <c r="M2247" s="281" t="s">
        <v>32</v>
      </c>
      <c r="N2247" s="282" t="s">
        <v>49</v>
      </c>
      <c r="O2247" s="88"/>
      <c r="P2247" s="220">
        <f>O2247*H2247</f>
        <v>0</v>
      </c>
      <c r="Q2247" s="220">
        <v>0.0056299999999999996</v>
      </c>
      <c r="R2247" s="220">
        <f>Q2247*H2247</f>
        <v>0.0056299999999999996</v>
      </c>
      <c r="S2247" s="220">
        <v>0</v>
      </c>
      <c r="T2247" s="221">
        <f>S2247*H2247</f>
        <v>0</v>
      </c>
      <c r="U2247" s="42"/>
      <c r="V2247" s="42"/>
      <c r="W2247" s="42"/>
      <c r="X2247" s="42"/>
      <c r="Y2247" s="42"/>
      <c r="Z2247" s="42"/>
      <c r="AA2247" s="42"/>
      <c r="AB2247" s="42"/>
      <c r="AC2247" s="42"/>
      <c r="AD2247" s="42"/>
      <c r="AE2247" s="42"/>
      <c r="AR2247" s="222" t="s">
        <v>544</v>
      </c>
      <c r="AT2247" s="222" t="s">
        <v>325</v>
      </c>
      <c r="AU2247" s="222" t="s">
        <v>88</v>
      </c>
      <c r="AY2247" s="20" t="s">
        <v>210</v>
      </c>
      <c r="BE2247" s="223">
        <f>IF(N2247="základní",J2247,0)</f>
        <v>0</v>
      </c>
      <c r="BF2247" s="223">
        <f>IF(N2247="snížená",J2247,0)</f>
        <v>0</v>
      </c>
      <c r="BG2247" s="223">
        <f>IF(N2247="zákl. přenesená",J2247,0)</f>
        <v>0</v>
      </c>
      <c r="BH2247" s="223">
        <f>IF(N2247="sníž. přenesená",J2247,0)</f>
        <v>0</v>
      </c>
      <c r="BI2247" s="223">
        <f>IF(N2247="nulová",J2247,0)</f>
        <v>0</v>
      </c>
      <c r="BJ2247" s="20" t="s">
        <v>86</v>
      </c>
      <c r="BK2247" s="223">
        <f>ROUND(I2247*H2247,2)</f>
        <v>0</v>
      </c>
      <c r="BL2247" s="20" t="s">
        <v>404</v>
      </c>
      <c r="BM2247" s="222" t="s">
        <v>2554</v>
      </c>
    </row>
    <row r="2248" s="14" customFormat="1">
      <c r="A2248" s="14"/>
      <c r="B2248" s="240"/>
      <c r="C2248" s="241"/>
      <c r="D2248" s="231" t="s">
        <v>221</v>
      </c>
      <c r="E2248" s="242" t="s">
        <v>32</v>
      </c>
      <c r="F2248" s="243" t="s">
        <v>2511</v>
      </c>
      <c r="G2248" s="241"/>
      <c r="H2248" s="244">
        <v>1</v>
      </c>
      <c r="I2248" s="245"/>
      <c r="J2248" s="241"/>
      <c r="K2248" s="241"/>
      <c r="L2248" s="246"/>
      <c r="M2248" s="247"/>
      <c r="N2248" s="248"/>
      <c r="O2248" s="248"/>
      <c r="P2248" s="248"/>
      <c r="Q2248" s="248"/>
      <c r="R2248" s="248"/>
      <c r="S2248" s="248"/>
      <c r="T2248" s="249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0" t="s">
        <v>221</v>
      </c>
      <c r="AU2248" s="250" t="s">
        <v>88</v>
      </c>
      <c r="AV2248" s="14" t="s">
        <v>88</v>
      </c>
      <c r="AW2248" s="14" t="s">
        <v>39</v>
      </c>
      <c r="AX2248" s="14" t="s">
        <v>86</v>
      </c>
      <c r="AY2248" s="250" t="s">
        <v>210</v>
      </c>
    </row>
    <row r="2249" s="2" customFormat="1" ht="16.5" customHeight="1">
      <c r="A2249" s="42"/>
      <c r="B2249" s="43"/>
      <c r="C2249" s="211" t="s">
        <v>2555</v>
      </c>
      <c r="D2249" s="211" t="s">
        <v>213</v>
      </c>
      <c r="E2249" s="212" t="s">
        <v>2556</v>
      </c>
      <c r="F2249" s="213" t="s">
        <v>2557</v>
      </c>
      <c r="G2249" s="214" t="s">
        <v>112</v>
      </c>
      <c r="H2249" s="215">
        <v>143.5</v>
      </c>
      <c r="I2249" s="216"/>
      <c r="J2249" s="217">
        <f>ROUND(I2249*H2249,2)</f>
        <v>0</v>
      </c>
      <c r="K2249" s="213" t="s">
        <v>952</v>
      </c>
      <c r="L2249" s="48"/>
      <c r="M2249" s="218" t="s">
        <v>32</v>
      </c>
      <c r="N2249" s="219" t="s">
        <v>49</v>
      </c>
      <c r="O2249" s="88"/>
      <c r="P2249" s="220">
        <f>O2249*H2249</f>
        <v>0</v>
      </c>
      <c r="Q2249" s="220">
        <v>0</v>
      </c>
      <c r="R2249" s="220">
        <f>Q2249*H2249</f>
        <v>0</v>
      </c>
      <c r="S2249" s="220">
        <v>0</v>
      </c>
      <c r="T2249" s="221">
        <f>S2249*H2249</f>
        <v>0</v>
      </c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R2249" s="222" t="s">
        <v>404</v>
      </c>
      <c r="AT2249" s="222" t="s">
        <v>213</v>
      </c>
      <c r="AU2249" s="222" t="s">
        <v>88</v>
      </c>
      <c r="AY2249" s="20" t="s">
        <v>210</v>
      </c>
      <c r="BE2249" s="223">
        <f>IF(N2249="základní",J2249,0)</f>
        <v>0</v>
      </c>
      <c r="BF2249" s="223">
        <f>IF(N2249="snížená",J2249,0)</f>
        <v>0</v>
      </c>
      <c r="BG2249" s="223">
        <f>IF(N2249="zákl. přenesená",J2249,0)</f>
        <v>0</v>
      </c>
      <c r="BH2249" s="223">
        <f>IF(N2249="sníž. přenesená",J2249,0)</f>
        <v>0</v>
      </c>
      <c r="BI2249" s="223">
        <f>IF(N2249="nulová",J2249,0)</f>
        <v>0</v>
      </c>
      <c r="BJ2249" s="20" t="s">
        <v>86</v>
      </c>
      <c r="BK2249" s="223">
        <f>ROUND(I2249*H2249,2)</f>
        <v>0</v>
      </c>
      <c r="BL2249" s="20" t="s">
        <v>404</v>
      </c>
      <c r="BM2249" s="222" t="s">
        <v>2558</v>
      </c>
    </row>
    <row r="2250" s="14" customFormat="1">
      <c r="A2250" s="14"/>
      <c r="B2250" s="240"/>
      <c r="C2250" s="241"/>
      <c r="D2250" s="231" t="s">
        <v>221</v>
      </c>
      <c r="E2250" s="242" t="s">
        <v>32</v>
      </c>
      <c r="F2250" s="243" t="s">
        <v>2559</v>
      </c>
      <c r="G2250" s="241"/>
      <c r="H2250" s="244">
        <v>143.5</v>
      </c>
      <c r="I2250" s="245"/>
      <c r="J2250" s="241"/>
      <c r="K2250" s="241"/>
      <c r="L2250" s="246"/>
      <c r="M2250" s="247"/>
      <c r="N2250" s="248"/>
      <c r="O2250" s="248"/>
      <c r="P2250" s="248"/>
      <c r="Q2250" s="248"/>
      <c r="R2250" s="248"/>
      <c r="S2250" s="248"/>
      <c r="T2250" s="249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0" t="s">
        <v>221</v>
      </c>
      <c r="AU2250" s="250" t="s">
        <v>88</v>
      </c>
      <c r="AV2250" s="14" t="s">
        <v>88</v>
      </c>
      <c r="AW2250" s="14" t="s">
        <v>39</v>
      </c>
      <c r="AX2250" s="14" t="s">
        <v>78</v>
      </c>
      <c r="AY2250" s="250" t="s">
        <v>210</v>
      </c>
    </row>
    <row r="2251" s="15" customFormat="1">
      <c r="A2251" s="15"/>
      <c r="B2251" s="251"/>
      <c r="C2251" s="252"/>
      <c r="D2251" s="231" t="s">
        <v>221</v>
      </c>
      <c r="E2251" s="253" t="s">
        <v>32</v>
      </c>
      <c r="F2251" s="254" t="s">
        <v>224</v>
      </c>
      <c r="G2251" s="252"/>
      <c r="H2251" s="255">
        <v>143.5</v>
      </c>
      <c r="I2251" s="256"/>
      <c r="J2251" s="252"/>
      <c r="K2251" s="252"/>
      <c r="L2251" s="257"/>
      <c r="M2251" s="258"/>
      <c r="N2251" s="259"/>
      <c r="O2251" s="259"/>
      <c r="P2251" s="259"/>
      <c r="Q2251" s="259"/>
      <c r="R2251" s="259"/>
      <c r="S2251" s="259"/>
      <c r="T2251" s="260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61" t="s">
        <v>221</v>
      </c>
      <c r="AU2251" s="261" t="s">
        <v>88</v>
      </c>
      <c r="AV2251" s="15" t="s">
        <v>96</v>
      </c>
      <c r="AW2251" s="15" t="s">
        <v>39</v>
      </c>
      <c r="AX2251" s="15" t="s">
        <v>86</v>
      </c>
      <c r="AY2251" s="261" t="s">
        <v>210</v>
      </c>
    </row>
    <row r="2252" s="2" customFormat="1" ht="24.15" customHeight="1">
      <c r="A2252" s="42"/>
      <c r="B2252" s="43"/>
      <c r="C2252" s="273" t="s">
        <v>2560</v>
      </c>
      <c r="D2252" s="273" t="s">
        <v>325</v>
      </c>
      <c r="E2252" s="274" t="s">
        <v>2561</v>
      </c>
      <c r="F2252" s="275" t="s">
        <v>2562</v>
      </c>
      <c r="G2252" s="276" t="s">
        <v>112</v>
      </c>
      <c r="H2252" s="277">
        <v>156.83799999999999</v>
      </c>
      <c r="I2252" s="278"/>
      <c r="J2252" s="279">
        <f>ROUND(I2252*H2252,2)</f>
        <v>0</v>
      </c>
      <c r="K2252" s="275" t="s">
        <v>952</v>
      </c>
      <c r="L2252" s="280"/>
      <c r="M2252" s="281" t="s">
        <v>32</v>
      </c>
      <c r="N2252" s="282" t="s">
        <v>49</v>
      </c>
      <c r="O2252" s="88"/>
      <c r="P2252" s="220">
        <f>O2252*H2252</f>
        <v>0</v>
      </c>
      <c r="Q2252" s="220">
        <v>0.00012999999999999999</v>
      </c>
      <c r="R2252" s="220">
        <f>Q2252*H2252</f>
        <v>0.020388939999999998</v>
      </c>
      <c r="S2252" s="220">
        <v>0</v>
      </c>
      <c r="T2252" s="221">
        <f>S2252*H2252</f>
        <v>0</v>
      </c>
      <c r="U2252" s="42"/>
      <c r="V2252" s="42"/>
      <c r="W2252" s="42"/>
      <c r="X2252" s="42"/>
      <c r="Y2252" s="42"/>
      <c r="Z2252" s="42"/>
      <c r="AA2252" s="42"/>
      <c r="AB2252" s="42"/>
      <c r="AC2252" s="42"/>
      <c r="AD2252" s="42"/>
      <c r="AE2252" s="42"/>
      <c r="AR2252" s="222" t="s">
        <v>544</v>
      </c>
      <c r="AT2252" s="222" t="s">
        <v>325</v>
      </c>
      <c r="AU2252" s="222" t="s">
        <v>88</v>
      </c>
      <c r="AY2252" s="20" t="s">
        <v>210</v>
      </c>
      <c r="BE2252" s="223">
        <f>IF(N2252="základní",J2252,0)</f>
        <v>0</v>
      </c>
      <c r="BF2252" s="223">
        <f>IF(N2252="snížená",J2252,0)</f>
        <v>0</v>
      </c>
      <c r="BG2252" s="223">
        <f>IF(N2252="zákl. přenesená",J2252,0)</f>
        <v>0</v>
      </c>
      <c r="BH2252" s="223">
        <f>IF(N2252="sníž. přenesená",J2252,0)</f>
        <v>0</v>
      </c>
      <c r="BI2252" s="223">
        <f>IF(N2252="nulová",J2252,0)</f>
        <v>0</v>
      </c>
      <c r="BJ2252" s="20" t="s">
        <v>86</v>
      </c>
      <c r="BK2252" s="223">
        <f>ROUND(I2252*H2252,2)</f>
        <v>0</v>
      </c>
      <c r="BL2252" s="20" t="s">
        <v>404</v>
      </c>
      <c r="BM2252" s="222" t="s">
        <v>2563</v>
      </c>
    </row>
    <row r="2253" s="2" customFormat="1">
      <c r="A2253" s="42"/>
      <c r="B2253" s="43"/>
      <c r="C2253" s="44"/>
      <c r="D2253" s="231" t="s">
        <v>1073</v>
      </c>
      <c r="E2253" s="44"/>
      <c r="F2253" s="283" t="s">
        <v>2564</v>
      </c>
      <c r="G2253" s="44"/>
      <c r="H2253" s="44"/>
      <c r="I2253" s="226"/>
      <c r="J2253" s="44"/>
      <c r="K2253" s="44"/>
      <c r="L2253" s="48"/>
      <c r="M2253" s="227"/>
      <c r="N2253" s="228"/>
      <c r="O2253" s="88"/>
      <c r="P2253" s="88"/>
      <c r="Q2253" s="88"/>
      <c r="R2253" s="88"/>
      <c r="S2253" s="88"/>
      <c r="T2253" s="89"/>
      <c r="U2253" s="42"/>
      <c r="V2253" s="42"/>
      <c r="W2253" s="42"/>
      <c r="X2253" s="42"/>
      <c r="Y2253" s="42"/>
      <c r="Z2253" s="42"/>
      <c r="AA2253" s="42"/>
      <c r="AB2253" s="42"/>
      <c r="AC2253" s="42"/>
      <c r="AD2253" s="42"/>
      <c r="AE2253" s="42"/>
      <c r="AT2253" s="20" t="s">
        <v>1073</v>
      </c>
      <c r="AU2253" s="20" t="s">
        <v>88</v>
      </c>
    </row>
    <row r="2254" s="14" customFormat="1">
      <c r="A2254" s="14"/>
      <c r="B2254" s="240"/>
      <c r="C2254" s="241"/>
      <c r="D2254" s="231" t="s">
        <v>221</v>
      </c>
      <c r="E2254" s="242" t="s">
        <v>32</v>
      </c>
      <c r="F2254" s="243" t="s">
        <v>2565</v>
      </c>
      <c r="G2254" s="241"/>
      <c r="H2254" s="244">
        <v>156.83799999999999</v>
      </c>
      <c r="I2254" s="245"/>
      <c r="J2254" s="241"/>
      <c r="K2254" s="241"/>
      <c r="L2254" s="246"/>
      <c r="M2254" s="247"/>
      <c r="N2254" s="248"/>
      <c r="O2254" s="248"/>
      <c r="P2254" s="248"/>
      <c r="Q2254" s="248"/>
      <c r="R2254" s="248"/>
      <c r="S2254" s="248"/>
      <c r="T2254" s="249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0" t="s">
        <v>221</v>
      </c>
      <c r="AU2254" s="250" t="s">
        <v>88</v>
      </c>
      <c r="AV2254" s="14" t="s">
        <v>88</v>
      </c>
      <c r="AW2254" s="14" t="s">
        <v>39</v>
      </c>
      <c r="AX2254" s="14" t="s">
        <v>86</v>
      </c>
      <c r="AY2254" s="250" t="s">
        <v>210</v>
      </c>
    </row>
    <row r="2255" s="2" customFormat="1" ht="24.15" customHeight="1">
      <c r="A2255" s="42"/>
      <c r="B2255" s="43"/>
      <c r="C2255" s="211" t="s">
        <v>2566</v>
      </c>
      <c r="D2255" s="211" t="s">
        <v>213</v>
      </c>
      <c r="E2255" s="212" t="s">
        <v>2567</v>
      </c>
      <c r="F2255" s="213" t="s">
        <v>2568</v>
      </c>
      <c r="G2255" s="214" t="s">
        <v>112</v>
      </c>
      <c r="H2255" s="215">
        <v>509.68000000000001</v>
      </c>
      <c r="I2255" s="216"/>
      <c r="J2255" s="217">
        <f>ROUND(I2255*H2255,2)</f>
        <v>0</v>
      </c>
      <c r="K2255" s="213" t="s">
        <v>952</v>
      </c>
      <c r="L2255" s="48"/>
      <c r="M2255" s="218" t="s">
        <v>32</v>
      </c>
      <c r="N2255" s="219" t="s">
        <v>49</v>
      </c>
      <c r="O2255" s="88"/>
      <c r="P2255" s="220">
        <f>O2255*H2255</f>
        <v>0</v>
      </c>
      <c r="Q2255" s="220">
        <v>0</v>
      </c>
      <c r="R2255" s="220">
        <f>Q2255*H2255</f>
        <v>0</v>
      </c>
      <c r="S2255" s="220">
        <v>0</v>
      </c>
      <c r="T2255" s="221">
        <f>S2255*H2255</f>
        <v>0</v>
      </c>
      <c r="U2255" s="42"/>
      <c r="V2255" s="42"/>
      <c r="W2255" s="42"/>
      <c r="X2255" s="42"/>
      <c r="Y2255" s="42"/>
      <c r="Z2255" s="42"/>
      <c r="AA2255" s="42"/>
      <c r="AB2255" s="42"/>
      <c r="AC2255" s="42"/>
      <c r="AD2255" s="42"/>
      <c r="AE2255" s="42"/>
      <c r="AR2255" s="222" t="s">
        <v>404</v>
      </c>
      <c r="AT2255" s="222" t="s">
        <v>213</v>
      </c>
      <c r="AU2255" s="222" t="s">
        <v>88</v>
      </c>
      <c r="AY2255" s="20" t="s">
        <v>210</v>
      </c>
      <c r="BE2255" s="223">
        <f>IF(N2255="základní",J2255,0)</f>
        <v>0</v>
      </c>
      <c r="BF2255" s="223">
        <f>IF(N2255="snížená",J2255,0)</f>
        <v>0</v>
      </c>
      <c r="BG2255" s="223">
        <f>IF(N2255="zákl. přenesená",J2255,0)</f>
        <v>0</v>
      </c>
      <c r="BH2255" s="223">
        <f>IF(N2255="sníž. přenesená",J2255,0)</f>
        <v>0</v>
      </c>
      <c r="BI2255" s="223">
        <f>IF(N2255="nulová",J2255,0)</f>
        <v>0</v>
      </c>
      <c r="BJ2255" s="20" t="s">
        <v>86</v>
      </c>
      <c r="BK2255" s="223">
        <f>ROUND(I2255*H2255,2)</f>
        <v>0</v>
      </c>
      <c r="BL2255" s="20" t="s">
        <v>404</v>
      </c>
      <c r="BM2255" s="222" t="s">
        <v>2569</v>
      </c>
    </row>
    <row r="2256" s="13" customFormat="1">
      <c r="A2256" s="13"/>
      <c r="B2256" s="229"/>
      <c r="C2256" s="230"/>
      <c r="D2256" s="231" t="s">
        <v>221</v>
      </c>
      <c r="E2256" s="232" t="s">
        <v>32</v>
      </c>
      <c r="F2256" s="233" t="s">
        <v>2570</v>
      </c>
      <c r="G2256" s="230"/>
      <c r="H2256" s="232" t="s">
        <v>32</v>
      </c>
      <c r="I2256" s="234"/>
      <c r="J2256" s="230"/>
      <c r="K2256" s="230"/>
      <c r="L2256" s="235"/>
      <c r="M2256" s="236"/>
      <c r="N2256" s="237"/>
      <c r="O2256" s="237"/>
      <c r="P2256" s="237"/>
      <c r="Q2256" s="237"/>
      <c r="R2256" s="237"/>
      <c r="S2256" s="237"/>
      <c r="T2256" s="238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9" t="s">
        <v>221</v>
      </c>
      <c r="AU2256" s="239" t="s">
        <v>88</v>
      </c>
      <c r="AV2256" s="13" t="s">
        <v>86</v>
      </c>
      <c r="AW2256" s="13" t="s">
        <v>39</v>
      </c>
      <c r="AX2256" s="13" t="s">
        <v>78</v>
      </c>
      <c r="AY2256" s="239" t="s">
        <v>210</v>
      </c>
    </row>
    <row r="2257" s="14" customFormat="1">
      <c r="A2257" s="14"/>
      <c r="B2257" s="240"/>
      <c r="C2257" s="241"/>
      <c r="D2257" s="231" t="s">
        <v>221</v>
      </c>
      <c r="E2257" s="242" t="s">
        <v>32</v>
      </c>
      <c r="F2257" s="243" t="s">
        <v>1887</v>
      </c>
      <c r="G2257" s="241"/>
      <c r="H2257" s="244">
        <v>509.68000000000001</v>
      </c>
      <c r="I2257" s="245"/>
      <c r="J2257" s="241"/>
      <c r="K2257" s="241"/>
      <c r="L2257" s="246"/>
      <c r="M2257" s="247"/>
      <c r="N2257" s="248"/>
      <c r="O2257" s="248"/>
      <c r="P2257" s="248"/>
      <c r="Q2257" s="248"/>
      <c r="R2257" s="248"/>
      <c r="S2257" s="248"/>
      <c r="T2257" s="249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0" t="s">
        <v>221</v>
      </c>
      <c r="AU2257" s="250" t="s">
        <v>88</v>
      </c>
      <c r="AV2257" s="14" t="s">
        <v>88</v>
      </c>
      <c r="AW2257" s="14" t="s">
        <v>39</v>
      </c>
      <c r="AX2257" s="14" t="s">
        <v>78</v>
      </c>
      <c r="AY2257" s="250" t="s">
        <v>210</v>
      </c>
    </row>
    <row r="2258" s="15" customFormat="1">
      <c r="A2258" s="15"/>
      <c r="B2258" s="251"/>
      <c r="C2258" s="252"/>
      <c r="D2258" s="231" t="s">
        <v>221</v>
      </c>
      <c r="E2258" s="253" t="s">
        <v>32</v>
      </c>
      <c r="F2258" s="254" t="s">
        <v>224</v>
      </c>
      <c r="G2258" s="252"/>
      <c r="H2258" s="255">
        <v>509.68000000000001</v>
      </c>
      <c r="I2258" s="256"/>
      <c r="J2258" s="252"/>
      <c r="K2258" s="252"/>
      <c r="L2258" s="257"/>
      <c r="M2258" s="258"/>
      <c r="N2258" s="259"/>
      <c r="O2258" s="259"/>
      <c r="P2258" s="259"/>
      <c r="Q2258" s="259"/>
      <c r="R2258" s="259"/>
      <c r="S2258" s="259"/>
      <c r="T2258" s="260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1" t="s">
        <v>221</v>
      </c>
      <c r="AU2258" s="261" t="s">
        <v>88</v>
      </c>
      <c r="AV2258" s="15" t="s">
        <v>96</v>
      </c>
      <c r="AW2258" s="15" t="s">
        <v>39</v>
      </c>
      <c r="AX2258" s="15" t="s">
        <v>86</v>
      </c>
      <c r="AY2258" s="261" t="s">
        <v>210</v>
      </c>
    </row>
    <row r="2259" s="2" customFormat="1" ht="24.15" customHeight="1">
      <c r="A2259" s="42"/>
      <c r="B2259" s="43"/>
      <c r="C2259" s="273" t="s">
        <v>2571</v>
      </c>
      <c r="D2259" s="273" t="s">
        <v>325</v>
      </c>
      <c r="E2259" s="274" t="s">
        <v>2572</v>
      </c>
      <c r="F2259" s="275" t="s">
        <v>2573</v>
      </c>
      <c r="G2259" s="276" t="s">
        <v>112</v>
      </c>
      <c r="H2259" s="277">
        <v>293.06599999999997</v>
      </c>
      <c r="I2259" s="278"/>
      <c r="J2259" s="279">
        <f>ROUND(I2259*H2259,2)</f>
        <v>0</v>
      </c>
      <c r="K2259" s="275" t="s">
        <v>952</v>
      </c>
      <c r="L2259" s="280"/>
      <c r="M2259" s="281" t="s">
        <v>32</v>
      </c>
      <c r="N2259" s="282" t="s">
        <v>49</v>
      </c>
      <c r="O2259" s="88"/>
      <c r="P2259" s="220">
        <f>O2259*H2259</f>
        <v>0</v>
      </c>
      <c r="Q2259" s="220">
        <v>0.0048599999999999997</v>
      </c>
      <c r="R2259" s="220">
        <f>Q2259*H2259</f>
        <v>1.4243007599999997</v>
      </c>
      <c r="S2259" s="220">
        <v>0</v>
      </c>
      <c r="T2259" s="221">
        <f>S2259*H2259</f>
        <v>0</v>
      </c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R2259" s="222" t="s">
        <v>544</v>
      </c>
      <c r="AT2259" s="222" t="s">
        <v>325</v>
      </c>
      <c r="AU2259" s="222" t="s">
        <v>88</v>
      </c>
      <c r="AY2259" s="20" t="s">
        <v>210</v>
      </c>
      <c r="BE2259" s="223">
        <f>IF(N2259="základní",J2259,0)</f>
        <v>0</v>
      </c>
      <c r="BF2259" s="223">
        <f>IF(N2259="snížená",J2259,0)</f>
        <v>0</v>
      </c>
      <c r="BG2259" s="223">
        <f>IF(N2259="zákl. přenesená",J2259,0)</f>
        <v>0</v>
      </c>
      <c r="BH2259" s="223">
        <f>IF(N2259="sníž. přenesená",J2259,0)</f>
        <v>0</v>
      </c>
      <c r="BI2259" s="223">
        <f>IF(N2259="nulová",J2259,0)</f>
        <v>0</v>
      </c>
      <c r="BJ2259" s="20" t="s">
        <v>86</v>
      </c>
      <c r="BK2259" s="223">
        <f>ROUND(I2259*H2259,2)</f>
        <v>0</v>
      </c>
      <c r="BL2259" s="20" t="s">
        <v>404</v>
      </c>
      <c r="BM2259" s="222" t="s">
        <v>2574</v>
      </c>
    </row>
    <row r="2260" s="14" customFormat="1">
      <c r="A2260" s="14"/>
      <c r="B2260" s="240"/>
      <c r="C2260" s="241"/>
      <c r="D2260" s="231" t="s">
        <v>221</v>
      </c>
      <c r="E2260" s="242" t="s">
        <v>32</v>
      </c>
      <c r="F2260" s="243" t="s">
        <v>2575</v>
      </c>
      <c r="G2260" s="241"/>
      <c r="H2260" s="244">
        <v>293.06599999999997</v>
      </c>
      <c r="I2260" s="245"/>
      <c r="J2260" s="241"/>
      <c r="K2260" s="241"/>
      <c r="L2260" s="246"/>
      <c r="M2260" s="247"/>
      <c r="N2260" s="248"/>
      <c r="O2260" s="248"/>
      <c r="P2260" s="248"/>
      <c r="Q2260" s="248"/>
      <c r="R2260" s="248"/>
      <c r="S2260" s="248"/>
      <c r="T2260" s="249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0" t="s">
        <v>221</v>
      </c>
      <c r="AU2260" s="250" t="s">
        <v>88</v>
      </c>
      <c r="AV2260" s="14" t="s">
        <v>88</v>
      </c>
      <c r="AW2260" s="14" t="s">
        <v>39</v>
      </c>
      <c r="AX2260" s="14" t="s">
        <v>86</v>
      </c>
      <c r="AY2260" s="250" t="s">
        <v>210</v>
      </c>
    </row>
    <row r="2261" s="2" customFormat="1" ht="24.15" customHeight="1">
      <c r="A2261" s="42"/>
      <c r="B2261" s="43"/>
      <c r="C2261" s="273" t="s">
        <v>2576</v>
      </c>
      <c r="D2261" s="273" t="s">
        <v>325</v>
      </c>
      <c r="E2261" s="274" t="s">
        <v>2577</v>
      </c>
      <c r="F2261" s="275" t="s">
        <v>2578</v>
      </c>
      <c r="G2261" s="276" t="s">
        <v>112</v>
      </c>
      <c r="H2261" s="277">
        <v>293.06599999999997</v>
      </c>
      <c r="I2261" s="278"/>
      <c r="J2261" s="279">
        <f>ROUND(I2261*H2261,2)</f>
        <v>0</v>
      </c>
      <c r="K2261" s="275" t="s">
        <v>952</v>
      </c>
      <c r="L2261" s="280"/>
      <c r="M2261" s="281" t="s">
        <v>32</v>
      </c>
      <c r="N2261" s="282" t="s">
        <v>49</v>
      </c>
      <c r="O2261" s="88"/>
      <c r="P2261" s="220">
        <f>O2261*H2261</f>
        <v>0</v>
      </c>
      <c r="Q2261" s="220">
        <v>0.002</v>
      </c>
      <c r="R2261" s="220">
        <f>Q2261*H2261</f>
        <v>0.58613199999999999</v>
      </c>
      <c r="S2261" s="220">
        <v>0</v>
      </c>
      <c r="T2261" s="221">
        <f>S2261*H2261</f>
        <v>0</v>
      </c>
      <c r="U2261" s="42"/>
      <c r="V2261" s="42"/>
      <c r="W2261" s="42"/>
      <c r="X2261" s="42"/>
      <c r="Y2261" s="42"/>
      <c r="Z2261" s="42"/>
      <c r="AA2261" s="42"/>
      <c r="AB2261" s="42"/>
      <c r="AC2261" s="42"/>
      <c r="AD2261" s="42"/>
      <c r="AE2261" s="42"/>
      <c r="AR2261" s="222" t="s">
        <v>544</v>
      </c>
      <c r="AT2261" s="222" t="s">
        <v>325</v>
      </c>
      <c r="AU2261" s="222" t="s">
        <v>88</v>
      </c>
      <c r="AY2261" s="20" t="s">
        <v>210</v>
      </c>
      <c r="BE2261" s="223">
        <f>IF(N2261="základní",J2261,0)</f>
        <v>0</v>
      </c>
      <c r="BF2261" s="223">
        <f>IF(N2261="snížená",J2261,0)</f>
        <v>0</v>
      </c>
      <c r="BG2261" s="223">
        <f>IF(N2261="zákl. přenesená",J2261,0)</f>
        <v>0</v>
      </c>
      <c r="BH2261" s="223">
        <f>IF(N2261="sníž. přenesená",J2261,0)</f>
        <v>0</v>
      </c>
      <c r="BI2261" s="223">
        <f>IF(N2261="nulová",J2261,0)</f>
        <v>0</v>
      </c>
      <c r="BJ2261" s="20" t="s">
        <v>86</v>
      </c>
      <c r="BK2261" s="223">
        <f>ROUND(I2261*H2261,2)</f>
        <v>0</v>
      </c>
      <c r="BL2261" s="20" t="s">
        <v>404</v>
      </c>
      <c r="BM2261" s="222" t="s">
        <v>2579</v>
      </c>
    </row>
    <row r="2262" s="14" customFormat="1">
      <c r="A2262" s="14"/>
      <c r="B2262" s="240"/>
      <c r="C2262" s="241"/>
      <c r="D2262" s="231" t="s">
        <v>221</v>
      </c>
      <c r="E2262" s="242" t="s">
        <v>32</v>
      </c>
      <c r="F2262" s="243" t="s">
        <v>2575</v>
      </c>
      <c r="G2262" s="241"/>
      <c r="H2262" s="244">
        <v>293.06599999999997</v>
      </c>
      <c r="I2262" s="245"/>
      <c r="J2262" s="241"/>
      <c r="K2262" s="241"/>
      <c r="L2262" s="246"/>
      <c r="M2262" s="247"/>
      <c r="N2262" s="248"/>
      <c r="O2262" s="248"/>
      <c r="P2262" s="248"/>
      <c r="Q2262" s="248"/>
      <c r="R2262" s="248"/>
      <c r="S2262" s="248"/>
      <c r="T2262" s="249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0" t="s">
        <v>221</v>
      </c>
      <c r="AU2262" s="250" t="s">
        <v>88</v>
      </c>
      <c r="AV2262" s="14" t="s">
        <v>88</v>
      </c>
      <c r="AW2262" s="14" t="s">
        <v>39</v>
      </c>
      <c r="AX2262" s="14" t="s">
        <v>86</v>
      </c>
      <c r="AY2262" s="250" t="s">
        <v>210</v>
      </c>
    </row>
    <row r="2263" s="2" customFormat="1" ht="16.5" customHeight="1">
      <c r="A2263" s="42"/>
      <c r="B2263" s="43"/>
      <c r="C2263" s="211" t="s">
        <v>2580</v>
      </c>
      <c r="D2263" s="211" t="s">
        <v>213</v>
      </c>
      <c r="E2263" s="212" t="s">
        <v>2581</v>
      </c>
      <c r="F2263" s="213" t="s">
        <v>2582</v>
      </c>
      <c r="G2263" s="214" t="s">
        <v>104</v>
      </c>
      <c r="H2263" s="215">
        <v>387.19999999999999</v>
      </c>
      <c r="I2263" s="216"/>
      <c r="J2263" s="217">
        <f>ROUND(I2263*H2263,2)</f>
        <v>0</v>
      </c>
      <c r="K2263" s="213" t="s">
        <v>952</v>
      </c>
      <c r="L2263" s="48"/>
      <c r="M2263" s="218" t="s">
        <v>32</v>
      </c>
      <c r="N2263" s="219" t="s">
        <v>49</v>
      </c>
      <c r="O2263" s="88"/>
      <c r="P2263" s="220">
        <f>O2263*H2263</f>
        <v>0</v>
      </c>
      <c r="Q2263" s="220">
        <v>0</v>
      </c>
      <c r="R2263" s="220">
        <f>Q2263*H2263</f>
        <v>0</v>
      </c>
      <c r="S2263" s="220">
        <v>0</v>
      </c>
      <c r="T2263" s="221">
        <f>S2263*H2263</f>
        <v>0</v>
      </c>
      <c r="U2263" s="42"/>
      <c r="V2263" s="42"/>
      <c r="W2263" s="42"/>
      <c r="X2263" s="42"/>
      <c r="Y2263" s="42"/>
      <c r="Z2263" s="42"/>
      <c r="AA2263" s="42"/>
      <c r="AB2263" s="42"/>
      <c r="AC2263" s="42"/>
      <c r="AD2263" s="42"/>
      <c r="AE2263" s="42"/>
      <c r="AR2263" s="222" t="s">
        <v>404</v>
      </c>
      <c r="AT2263" s="222" t="s">
        <v>213</v>
      </c>
      <c r="AU2263" s="222" t="s">
        <v>88</v>
      </c>
      <c r="AY2263" s="20" t="s">
        <v>210</v>
      </c>
      <c r="BE2263" s="223">
        <f>IF(N2263="základní",J2263,0)</f>
        <v>0</v>
      </c>
      <c r="BF2263" s="223">
        <f>IF(N2263="snížená",J2263,0)</f>
        <v>0</v>
      </c>
      <c r="BG2263" s="223">
        <f>IF(N2263="zákl. přenesená",J2263,0)</f>
        <v>0</v>
      </c>
      <c r="BH2263" s="223">
        <f>IF(N2263="sníž. přenesená",J2263,0)</f>
        <v>0</v>
      </c>
      <c r="BI2263" s="223">
        <f>IF(N2263="nulová",J2263,0)</f>
        <v>0</v>
      </c>
      <c r="BJ2263" s="20" t="s">
        <v>86</v>
      </c>
      <c r="BK2263" s="223">
        <f>ROUND(I2263*H2263,2)</f>
        <v>0</v>
      </c>
      <c r="BL2263" s="20" t="s">
        <v>404</v>
      </c>
      <c r="BM2263" s="222" t="s">
        <v>2583</v>
      </c>
    </row>
    <row r="2264" s="14" customFormat="1">
      <c r="A2264" s="14"/>
      <c r="B2264" s="240"/>
      <c r="C2264" s="241"/>
      <c r="D2264" s="231" t="s">
        <v>221</v>
      </c>
      <c r="E2264" s="242" t="s">
        <v>32</v>
      </c>
      <c r="F2264" s="243" t="s">
        <v>2584</v>
      </c>
      <c r="G2264" s="241"/>
      <c r="H2264" s="244">
        <v>387.19999999999999</v>
      </c>
      <c r="I2264" s="245"/>
      <c r="J2264" s="241"/>
      <c r="K2264" s="241"/>
      <c r="L2264" s="246"/>
      <c r="M2264" s="247"/>
      <c r="N2264" s="248"/>
      <c r="O2264" s="248"/>
      <c r="P2264" s="248"/>
      <c r="Q2264" s="248"/>
      <c r="R2264" s="248"/>
      <c r="S2264" s="248"/>
      <c r="T2264" s="249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0" t="s">
        <v>221</v>
      </c>
      <c r="AU2264" s="250" t="s">
        <v>88</v>
      </c>
      <c r="AV2264" s="14" t="s">
        <v>88</v>
      </c>
      <c r="AW2264" s="14" t="s">
        <v>39</v>
      </c>
      <c r="AX2264" s="14" t="s">
        <v>86</v>
      </c>
      <c r="AY2264" s="250" t="s">
        <v>210</v>
      </c>
    </row>
    <row r="2265" s="2" customFormat="1" ht="16.5" customHeight="1">
      <c r="A2265" s="42"/>
      <c r="B2265" s="43"/>
      <c r="C2265" s="273" t="s">
        <v>2585</v>
      </c>
      <c r="D2265" s="273" t="s">
        <v>325</v>
      </c>
      <c r="E2265" s="274" t="s">
        <v>2586</v>
      </c>
      <c r="F2265" s="275" t="s">
        <v>2587</v>
      </c>
      <c r="G2265" s="276" t="s">
        <v>104</v>
      </c>
      <c r="H2265" s="277">
        <v>425.92000000000002</v>
      </c>
      <c r="I2265" s="278"/>
      <c r="J2265" s="279">
        <f>ROUND(I2265*H2265,2)</f>
        <v>0</v>
      </c>
      <c r="K2265" s="275" t="s">
        <v>952</v>
      </c>
      <c r="L2265" s="280"/>
      <c r="M2265" s="281" t="s">
        <v>32</v>
      </c>
      <c r="N2265" s="282" t="s">
        <v>49</v>
      </c>
      <c r="O2265" s="88"/>
      <c r="P2265" s="220">
        <f>O2265*H2265</f>
        <v>0</v>
      </c>
      <c r="Q2265" s="220">
        <v>1.0000000000000001E-05</v>
      </c>
      <c r="R2265" s="220">
        <f>Q2265*H2265</f>
        <v>0.0042592000000000003</v>
      </c>
      <c r="S2265" s="220">
        <v>0</v>
      </c>
      <c r="T2265" s="221">
        <f>S2265*H2265</f>
        <v>0</v>
      </c>
      <c r="U2265" s="42"/>
      <c r="V2265" s="42"/>
      <c r="W2265" s="42"/>
      <c r="X2265" s="42"/>
      <c r="Y2265" s="42"/>
      <c r="Z2265" s="42"/>
      <c r="AA2265" s="42"/>
      <c r="AB2265" s="42"/>
      <c r="AC2265" s="42"/>
      <c r="AD2265" s="42"/>
      <c r="AE2265" s="42"/>
      <c r="AR2265" s="222" t="s">
        <v>544</v>
      </c>
      <c r="AT2265" s="222" t="s">
        <v>325</v>
      </c>
      <c r="AU2265" s="222" t="s">
        <v>88</v>
      </c>
      <c r="AY2265" s="20" t="s">
        <v>210</v>
      </c>
      <c r="BE2265" s="223">
        <f>IF(N2265="základní",J2265,0)</f>
        <v>0</v>
      </c>
      <c r="BF2265" s="223">
        <f>IF(N2265="snížená",J2265,0)</f>
        <v>0</v>
      </c>
      <c r="BG2265" s="223">
        <f>IF(N2265="zákl. přenesená",J2265,0)</f>
        <v>0</v>
      </c>
      <c r="BH2265" s="223">
        <f>IF(N2265="sníž. přenesená",J2265,0)</f>
        <v>0</v>
      </c>
      <c r="BI2265" s="223">
        <f>IF(N2265="nulová",J2265,0)</f>
        <v>0</v>
      </c>
      <c r="BJ2265" s="20" t="s">
        <v>86</v>
      </c>
      <c r="BK2265" s="223">
        <f>ROUND(I2265*H2265,2)</f>
        <v>0</v>
      </c>
      <c r="BL2265" s="20" t="s">
        <v>404</v>
      </c>
      <c r="BM2265" s="222" t="s">
        <v>2588</v>
      </c>
    </row>
    <row r="2266" s="14" customFormat="1">
      <c r="A2266" s="14"/>
      <c r="B2266" s="240"/>
      <c r="C2266" s="241"/>
      <c r="D2266" s="231" t="s">
        <v>221</v>
      </c>
      <c r="E2266" s="242" t="s">
        <v>32</v>
      </c>
      <c r="F2266" s="243" t="s">
        <v>2589</v>
      </c>
      <c r="G2266" s="241"/>
      <c r="H2266" s="244">
        <v>425.92000000000002</v>
      </c>
      <c r="I2266" s="245"/>
      <c r="J2266" s="241"/>
      <c r="K2266" s="241"/>
      <c r="L2266" s="246"/>
      <c r="M2266" s="247"/>
      <c r="N2266" s="248"/>
      <c r="O2266" s="248"/>
      <c r="P2266" s="248"/>
      <c r="Q2266" s="248"/>
      <c r="R2266" s="248"/>
      <c r="S2266" s="248"/>
      <c r="T2266" s="249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0" t="s">
        <v>221</v>
      </c>
      <c r="AU2266" s="250" t="s">
        <v>88</v>
      </c>
      <c r="AV2266" s="14" t="s">
        <v>88</v>
      </c>
      <c r="AW2266" s="14" t="s">
        <v>39</v>
      </c>
      <c r="AX2266" s="14" t="s">
        <v>86</v>
      </c>
      <c r="AY2266" s="250" t="s">
        <v>210</v>
      </c>
    </row>
    <row r="2267" s="2" customFormat="1" ht="24.15" customHeight="1">
      <c r="A2267" s="42"/>
      <c r="B2267" s="43"/>
      <c r="C2267" s="211" t="s">
        <v>2590</v>
      </c>
      <c r="D2267" s="211" t="s">
        <v>213</v>
      </c>
      <c r="E2267" s="212" t="s">
        <v>2591</v>
      </c>
      <c r="F2267" s="213" t="s">
        <v>2592</v>
      </c>
      <c r="G2267" s="214" t="s">
        <v>407</v>
      </c>
      <c r="H2267" s="215">
        <v>30.175000000000001</v>
      </c>
      <c r="I2267" s="216"/>
      <c r="J2267" s="217">
        <f>ROUND(I2267*H2267,2)</f>
        <v>0</v>
      </c>
      <c r="K2267" s="213" t="s">
        <v>952</v>
      </c>
      <c r="L2267" s="48"/>
      <c r="M2267" s="218" t="s">
        <v>32</v>
      </c>
      <c r="N2267" s="219" t="s">
        <v>49</v>
      </c>
      <c r="O2267" s="88"/>
      <c r="P2267" s="220">
        <f>O2267*H2267</f>
        <v>0</v>
      </c>
      <c r="Q2267" s="220">
        <v>0</v>
      </c>
      <c r="R2267" s="220">
        <f>Q2267*H2267</f>
        <v>0</v>
      </c>
      <c r="S2267" s="220">
        <v>0</v>
      </c>
      <c r="T2267" s="221">
        <f>S2267*H2267</f>
        <v>0</v>
      </c>
      <c r="U2267" s="42"/>
      <c r="V2267" s="42"/>
      <c r="W2267" s="42"/>
      <c r="X2267" s="42"/>
      <c r="Y2267" s="42"/>
      <c r="Z2267" s="42"/>
      <c r="AA2267" s="42"/>
      <c r="AB2267" s="42"/>
      <c r="AC2267" s="42"/>
      <c r="AD2267" s="42"/>
      <c r="AE2267" s="42"/>
      <c r="AR2267" s="222" t="s">
        <v>404</v>
      </c>
      <c r="AT2267" s="222" t="s">
        <v>213</v>
      </c>
      <c r="AU2267" s="222" t="s">
        <v>88</v>
      </c>
      <c r="AY2267" s="20" t="s">
        <v>210</v>
      </c>
      <c r="BE2267" s="223">
        <f>IF(N2267="základní",J2267,0)</f>
        <v>0</v>
      </c>
      <c r="BF2267" s="223">
        <f>IF(N2267="snížená",J2267,0)</f>
        <v>0</v>
      </c>
      <c r="BG2267" s="223">
        <f>IF(N2267="zákl. přenesená",J2267,0)</f>
        <v>0</v>
      </c>
      <c r="BH2267" s="223">
        <f>IF(N2267="sníž. přenesená",J2267,0)</f>
        <v>0</v>
      </c>
      <c r="BI2267" s="223">
        <f>IF(N2267="nulová",J2267,0)</f>
        <v>0</v>
      </c>
      <c r="BJ2267" s="20" t="s">
        <v>86</v>
      </c>
      <c r="BK2267" s="223">
        <f>ROUND(I2267*H2267,2)</f>
        <v>0</v>
      </c>
      <c r="BL2267" s="20" t="s">
        <v>404</v>
      </c>
      <c r="BM2267" s="222" t="s">
        <v>2593</v>
      </c>
    </row>
    <row r="2268" s="12" customFormat="1" ht="22.8" customHeight="1">
      <c r="A2268" s="12"/>
      <c r="B2268" s="195"/>
      <c r="C2268" s="196"/>
      <c r="D2268" s="197" t="s">
        <v>77</v>
      </c>
      <c r="E2268" s="209" t="s">
        <v>2594</v>
      </c>
      <c r="F2268" s="209" t="s">
        <v>2595</v>
      </c>
      <c r="G2268" s="196"/>
      <c r="H2268" s="196"/>
      <c r="I2268" s="199"/>
      <c r="J2268" s="210">
        <f>BK2268</f>
        <v>0</v>
      </c>
      <c r="K2268" s="196"/>
      <c r="L2268" s="201"/>
      <c r="M2268" s="202"/>
      <c r="N2268" s="203"/>
      <c r="O2268" s="203"/>
      <c r="P2268" s="204">
        <f>SUM(P2269:P2542)</f>
        <v>0</v>
      </c>
      <c r="Q2268" s="203"/>
      <c r="R2268" s="204">
        <f>SUM(R2269:R2542)</f>
        <v>0.90986600000000006</v>
      </c>
      <c r="S2268" s="203"/>
      <c r="T2268" s="205">
        <f>SUM(T2269:T2542)</f>
        <v>0</v>
      </c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R2268" s="206" t="s">
        <v>88</v>
      </c>
      <c r="AT2268" s="207" t="s">
        <v>77</v>
      </c>
      <c r="AU2268" s="207" t="s">
        <v>86</v>
      </c>
      <c r="AY2268" s="206" t="s">
        <v>210</v>
      </c>
      <c r="BK2268" s="208">
        <f>SUM(BK2269:BK2542)</f>
        <v>0</v>
      </c>
    </row>
    <row r="2269" s="2" customFormat="1" ht="16.5" customHeight="1">
      <c r="A2269" s="42"/>
      <c r="B2269" s="43"/>
      <c r="C2269" s="211" t="s">
        <v>2596</v>
      </c>
      <c r="D2269" s="211" t="s">
        <v>213</v>
      </c>
      <c r="E2269" s="212" t="s">
        <v>2597</v>
      </c>
      <c r="F2269" s="213" t="s">
        <v>2598</v>
      </c>
      <c r="G2269" s="214" t="s">
        <v>1921</v>
      </c>
      <c r="H2269" s="215">
        <v>1</v>
      </c>
      <c r="I2269" s="216"/>
      <c r="J2269" s="217">
        <f>ROUND(I2269*H2269,2)</f>
        <v>0</v>
      </c>
      <c r="K2269" s="213" t="s">
        <v>1167</v>
      </c>
      <c r="L2269" s="48"/>
      <c r="M2269" s="218" t="s">
        <v>32</v>
      </c>
      <c r="N2269" s="219" t="s">
        <v>49</v>
      </c>
      <c r="O2269" s="88"/>
      <c r="P2269" s="220">
        <f>O2269*H2269</f>
        <v>0</v>
      </c>
      <c r="Q2269" s="220">
        <v>0</v>
      </c>
      <c r="R2269" s="220">
        <f>Q2269*H2269</f>
        <v>0</v>
      </c>
      <c r="S2269" s="220">
        <v>0</v>
      </c>
      <c r="T2269" s="221">
        <f>S2269*H2269</f>
        <v>0</v>
      </c>
      <c r="U2269" s="42"/>
      <c r="V2269" s="42"/>
      <c r="W2269" s="42"/>
      <c r="X2269" s="42"/>
      <c r="Y2269" s="42"/>
      <c r="Z2269" s="42"/>
      <c r="AA2269" s="42"/>
      <c r="AB2269" s="42"/>
      <c r="AC2269" s="42"/>
      <c r="AD2269" s="42"/>
      <c r="AE2269" s="42"/>
      <c r="AR2269" s="222" t="s">
        <v>404</v>
      </c>
      <c r="AT2269" s="222" t="s">
        <v>213</v>
      </c>
      <c r="AU2269" s="222" t="s">
        <v>88</v>
      </c>
      <c r="AY2269" s="20" t="s">
        <v>210</v>
      </c>
      <c r="BE2269" s="223">
        <f>IF(N2269="základní",J2269,0)</f>
        <v>0</v>
      </c>
      <c r="BF2269" s="223">
        <f>IF(N2269="snížená",J2269,0)</f>
        <v>0</v>
      </c>
      <c r="BG2269" s="223">
        <f>IF(N2269="zákl. přenesená",J2269,0)</f>
        <v>0</v>
      </c>
      <c r="BH2269" s="223">
        <f>IF(N2269="sníž. přenesená",J2269,0)</f>
        <v>0</v>
      </c>
      <c r="BI2269" s="223">
        <f>IF(N2269="nulová",J2269,0)</f>
        <v>0</v>
      </c>
      <c r="BJ2269" s="20" t="s">
        <v>86</v>
      </c>
      <c r="BK2269" s="223">
        <f>ROUND(I2269*H2269,2)</f>
        <v>0</v>
      </c>
      <c r="BL2269" s="20" t="s">
        <v>404</v>
      </c>
      <c r="BM2269" s="222" t="s">
        <v>2599</v>
      </c>
    </row>
    <row r="2270" s="13" customFormat="1">
      <c r="A2270" s="13"/>
      <c r="B2270" s="229"/>
      <c r="C2270" s="230"/>
      <c r="D2270" s="231" t="s">
        <v>221</v>
      </c>
      <c r="E2270" s="232" t="s">
        <v>32</v>
      </c>
      <c r="F2270" s="233" t="s">
        <v>2600</v>
      </c>
      <c r="G2270" s="230"/>
      <c r="H2270" s="232" t="s">
        <v>32</v>
      </c>
      <c r="I2270" s="234"/>
      <c r="J2270" s="230"/>
      <c r="K2270" s="230"/>
      <c r="L2270" s="235"/>
      <c r="M2270" s="236"/>
      <c r="N2270" s="237"/>
      <c r="O2270" s="237"/>
      <c r="P2270" s="237"/>
      <c r="Q2270" s="237"/>
      <c r="R2270" s="237"/>
      <c r="S2270" s="237"/>
      <c r="T2270" s="238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9" t="s">
        <v>221</v>
      </c>
      <c r="AU2270" s="239" t="s">
        <v>88</v>
      </c>
      <c r="AV2270" s="13" t="s">
        <v>86</v>
      </c>
      <c r="AW2270" s="13" t="s">
        <v>39</v>
      </c>
      <c r="AX2270" s="13" t="s">
        <v>78</v>
      </c>
      <c r="AY2270" s="239" t="s">
        <v>210</v>
      </c>
    </row>
    <row r="2271" s="13" customFormat="1">
      <c r="A2271" s="13"/>
      <c r="B2271" s="229"/>
      <c r="C2271" s="230"/>
      <c r="D2271" s="231" t="s">
        <v>221</v>
      </c>
      <c r="E2271" s="232" t="s">
        <v>32</v>
      </c>
      <c r="F2271" s="233" t="s">
        <v>2601</v>
      </c>
      <c r="G2271" s="230"/>
      <c r="H2271" s="232" t="s">
        <v>32</v>
      </c>
      <c r="I2271" s="234"/>
      <c r="J2271" s="230"/>
      <c r="K2271" s="230"/>
      <c r="L2271" s="235"/>
      <c r="M2271" s="236"/>
      <c r="N2271" s="237"/>
      <c r="O2271" s="237"/>
      <c r="P2271" s="237"/>
      <c r="Q2271" s="237"/>
      <c r="R2271" s="237"/>
      <c r="S2271" s="237"/>
      <c r="T2271" s="238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9" t="s">
        <v>221</v>
      </c>
      <c r="AU2271" s="239" t="s">
        <v>88</v>
      </c>
      <c r="AV2271" s="13" t="s">
        <v>86</v>
      </c>
      <c r="AW2271" s="13" t="s">
        <v>39</v>
      </c>
      <c r="AX2271" s="13" t="s">
        <v>78</v>
      </c>
      <c r="AY2271" s="239" t="s">
        <v>210</v>
      </c>
    </row>
    <row r="2272" s="13" customFormat="1">
      <c r="A2272" s="13"/>
      <c r="B2272" s="229"/>
      <c r="C2272" s="230"/>
      <c r="D2272" s="231" t="s">
        <v>221</v>
      </c>
      <c r="E2272" s="232" t="s">
        <v>32</v>
      </c>
      <c r="F2272" s="233" t="s">
        <v>2602</v>
      </c>
      <c r="G2272" s="230"/>
      <c r="H2272" s="232" t="s">
        <v>32</v>
      </c>
      <c r="I2272" s="234"/>
      <c r="J2272" s="230"/>
      <c r="K2272" s="230"/>
      <c r="L2272" s="235"/>
      <c r="M2272" s="236"/>
      <c r="N2272" s="237"/>
      <c r="O2272" s="237"/>
      <c r="P2272" s="237"/>
      <c r="Q2272" s="237"/>
      <c r="R2272" s="237"/>
      <c r="S2272" s="237"/>
      <c r="T2272" s="238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9" t="s">
        <v>221</v>
      </c>
      <c r="AU2272" s="239" t="s">
        <v>88</v>
      </c>
      <c r="AV2272" s="13" t="s">
        <v>86</v>
      </c>
      <c r="AW2272" s="13" t="s">
        <v>39</v>
      </c>
      <c r="AX2272" s="13" t="s">
        <v>78</v>
      </c>
      <c r="AY2272" s="239" t="s">
        <v>210</v>
      </c>
    </row>
    <row r="2273" s="13" customFormat="1">
      <c r="A2273" s="13"/>
      <c r="B2273" s="229"/>
      <c r="C2273" s="230"/>
      <c r="D2273" s="231" t="s">
        <v>221</v>
      </c>
      <c r="E2273" s="232" t="s">
        <v>32</v>
      </c>
      <c r="F2273" s="233" t="s">
        <v>2603</v>
      </c>
      <c r="G2273" s="230"/>
      <c r="H2273" s="232" t="s">
        <v>32</v>
      </c>
      <c r="I2273" s="234"/>
      <c r="J2273" s="230"/>
      <c r="K2273" s="230"/>
      <c r="L2273" s="235"/>
      <c r="M2273" s="236"/>
      <c r="N2273" s="237"/>
      <c r="O2273" s="237"/>
      <c r="P2273" s="237"/>
      <c r="Q2273" s="237"/>
      <c r="R2273" s="237"/>
      <c r="S2273" s="237"/>
      <c r="T2273" s="238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9" t="s">
        <v>221</v>
      </c>
      <c r="AU2273" s="239" t="s">
        <v>88</v>
      </c>
      <c r="AV2273" s="13" t="s">
        <v>86</v>
      </c>
      <c r="AW2273" s="13" t="s">
        <v>39</v>
      </c>
      <c r="AX2273" s="13" t="s">
        <v>78</v>
      </c>
      <c r="AY2273" s="239" t="s">
        <v>210</v>
      </c>
    </row>
    <row r="2274" s="13" customFormat="1">
      <c r="A2274" s="13"/>
      <c r="B2274" s="229"/>
      <c r="C2274" s="230"/>
      <c r="D2274" s="231" t="s">
        <v>221</v>
      </c>
      <c r="E2274" s="232" t="s">
        <v>32</v>
      </c>
      <c r="F2274" s="233" t="s">
        <v>2604</v>
      </c>
      <c r="G2274" s="230"/>
      <c r="H2274" s="232" t="s">
        <v>32</v>
      </c>
      <c r="I2274" s="234"/>
      <c r="J2274" s="230"/>
      <c r="K2274" s="230"/>
      <c r="L2274" s="235"/>
      <c r="M2274" s="236"/>
      <c r="N2274" s="237"/>
      <c r="O2274" s="237"/>
      <c r="P2274" s="237"/>
      <c r="Q2274" s="237"/>
      <c r="R2274" s="237"/>
      <c r="S2274" s="237"/>
      <c r="T2274" s="238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9" t="s">
        <v>221</v>
      </c>
      <c r="AU2274" s="239" t="s">
        <v>88</v>
      </c>
      <c r="AV2274" s="13" t="s">
        <v>86</v>
      </c>
      <c r="AW2274" s="13" t="s">
        <v>39</v>
      </c>
      <c r="AX2274" s="13" t="s">
        <v>78</v>
      </c>
      <c r="AY2274" s="239" t="s">
        <v>210</v>
      </c>
    </row>
    <row r="2275" s="13" customFormat="1">
      <c r="A2275" s="13"/>
      <c r="B2275" s="229"/>
      <c r="C2275" s="230"/>
      <c r="D2275" s="231" t="s">
        <v>221</v>
      </c>
      <c r="E2275" s="232" t="s">
        <v>32</v>
      </c>
      <c r="F2275" s="233" t="s">
        <v>2605</v>
      </c>
      <c r="G2275" s="230"/>
      <c r="H2275" s="232" t="s">
        <v>32</v>
      </c>
      <c r="I2275" s="234"/>
      <c r="J2275" s="230"/>
      <c r="K2275" s="230"/>
      <c r="L2275" s="235"/>
      <c r="M2275" s="236"/>
      <c r="N2275" s="237"/>
      <c r="O2275" s="237"/>
      <c r="P2275" s="237"/>
      <c r="Q2275" s="237"/>
      <c r="R2275" s="237"/>
      <c r="S2275" s="237"/>
      <c r="T2275" s="238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9" t="s">
        <v>221</v>
      </c>
      <c r="AU2275" s="239" t="s">
        <v>88</v>
      </c>
      <c r="AV2275" s="13" t="s">
        <v>86</v>
      </c>
      <c r="AW2275" s="13" t="s">
        <v>39</v>
      </c>
      <c r="AX2275" s="13" t="s">
        <v>78</v>
      </c>
      <c r="AY2275" s="239" t="s">
        <v>210</v>
      </c>
    </row>
    <row r="2276" s="13" customFormat="1">
      <c r="A2276" s="13"/>
      <c r="B2276" s="229"/>
      <c r="C2276" s="230"/>
      <c r="D2276" s="231" t="s">
        <v>221</v>
      </c>
      <c r="E2276" s="232" t="s">
        <v>32</v>
      </c>
      <c r="F2276" s="233" t="s">
        <v>2606</v>
      </c>
      <c r="G2276" s="230"/>
      <c r="H2276" s="232" t="s">
        <v>32</v>
      </c>
      <c r="I2276" s="234"/>
      <c r="J2276" s="230"/>
      <c r="K2276" s="230"/>
      <c r="L2276" s="235"/>
      <c r="M2276" s="236"/>
      <c r="N2276" s="237"/>
      <c r="O2276" s="237"/>
      <c r="P2276" s="237"/>
      <c r="Q2276" s="237"/>
      <c r="R2276" s="237"/>
      <c r="S2276" s="237"/>
      <c r="T2276" s="238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9" t="s">
        <v>221</v>
      </c>
      <c r="AU2276" s="239" t="s">
        <v>88</v>
      </c>
      <c r="AV2276" s="13" t="s">
        <v>86</v>
      </c>
      <c r="AW2276" s="13" t="s">
        <v>39</v>
      </c>
      <c r="AX2276" s="13" t="s">
        <v>78</v>
      </c>
      <c r="AY2276" s="239" t="s">
        <v>210</v>
      </c>
    </row>
    <row r="2277" s="13" customFormat="1">
      <c r="A2277" s="13"/>
      <c r="B2277" s="229"/>
      <c r="C2277" s="230"/>
      <c r="D2277" s="231" t="s">
        <v>221</v>
      </c>
      <c r="E2277" s="232" t="s">
        <v>32</v>
      </c>
      <c r="F2277" s="233" t="s">
        <v>2607</v>
      </c>
      <c r="G2277" s="230"/>
      <c r="H2277" s="232" t="s">
        <v>32</v>
      </c>
      <c r="I2277" s="234"/>
      <c r="J2277" s="230"/>
      <c r="K2277" s="230"/>
      <c r="L2277" s="235"/>
      <c r="M2277" s="236"/>
      <c r="N2277" s="237"/>
      <c r="O2277" s="237"/>
      <c r="P2277" s="237"/>
      <c r="Q2277" s="237"/>
      <c r="R2277" s="237"/>
      <c r="S2277" s="237"/>
      <c r="T2277" s="238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9" t="s">
        <v>221</v>
      </c>
      <c r="AU2277" s="239" t="s">
        <v>88</v>
      </c>
      <c r="AV2277" s="13" t="s">
        <v>86</v>
      </c>
      <c r="AW2277" s="13" t="s">
        <v>39</v>
      </c>
      <c r="AX2277" s="13" t="s">
        <v>78</v>
      </c>
      <c r="AY2277" s="239" t="s">
        <v>210</v>
      </c>
    </row>
    <row r="2278" s="13" customFormat="1">
      <c r="A2278" s="13"/>
      <c r="B2278" s="229"/>
      <c r="C2278" s="230"/>
      <c r="D2278" s="231" t="s">
        <v>221</v>
      </c>
      <c r="E2278" s="232" t="s">
        <v>32</v>
      </c>
      <c r="F2278" s="233" t="s">
        <v>2608</v>
      </c>
      <c r="G2278" s="230"/>
      <c r="H2278" s="232" t="s">
        <v>32</v>
      </c>
      <c r="I2278" s="234"/>
      <c r="J2278" s="230"/>
      <c r="K2278" s="230"/>
      <c r="L2278" s="235"/>
      <c r="M2278" s="236"/>
      <c r="N2278" s="237"/>
      <c r="O2278" s="237"/>
      <c r="P2278" s="237"/>
      <c r="Q2278" s="237"/>
      <c r="R2278" s="237"/>
      <c r="S2278" s="237"/>
      <c r="T2278" s="238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9" t="s">
        <v>221</v>
      </c>
      <c r="AU2278" s="239" t="s">
        <v>88</v>
      </c>
      <c r="AV2278" s="13" t="s">
        <v>86</v>
      </c>
      <c r="AW2278" s="13" t="s">
        <v>39</v>
      </c>
      <c r="AX2278" s="13" t="s">
        <v>78</v>
      </c>
      <c r="AY2278" s="239" t="s">
        <v>210</v>
      </c>
    </row>
    <row r="2279" s="13" customFormat="1">
      <c r="A2279" s="13"/>
      <c r="B2279" s="229"/>
      <c r="C2279" s="230"/>
      <c r="D2279" s="231" t="s">
        <v>221</v>
      </c>
      <c r="E2279" s="232" t="s">
        <v>32</v>
      </c>
      <c r="F2279" s="233" t="s">
        <v>2609</v>
      </c>
      <c r="G2279" s="230"/>
      <c r="H2279" s="232" t="s">
        <v>32</v>
      </c>
      <c r="I2279" s="234"/>
      <c r="J2279" s="230"/>
      <c r="K2279" s="230"/>
      <c r="L2279" s="235"/>
      <c r="M2279" s="236"/>
      <c r="N2279" s="237"/>
      <c r="O2279" s="237"/>
      <c r="P2279" s="237"/>
      <c r="Q2279" s="237"/>
      <c r="R2279" s="237"/>
      <c r="S2279" s="237"/>
      <c r="T2279" s="238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9" t="s">
        <v>221</v>
      </c>
      <c r="AU2279" s="239" t="s">
        <v>88</v>
      </c>
      <c r="AV2279" s="13" t="s">
        <v>86</v>
      </c>
      <c r="AW2279" s="13" t="s">
        <v>39</v>
      </c>
      <c r="AX2279" s="13" t="s">
        <v>78</v>
      </c>
      <c r="AY2279" s="239" t="s">
        <v>210</v>
      </c>
    </row>
    <row r="2280" s="13" customFormat="1">
      <c r="A2280" s="13"/>
      <c r="B2280" s="229"/>
      <c r="C2280" s="230"/>
      <c r="D2280" s="231" t="s">
        <v>221</v>
      </c>
      <c r="E2280" s="232" t="s">
        <v>32</v>
      </c>
      <c r="F2280" s="233" t="s">
        <v>2610</v>
      </c>
      <c r="G2280" s="230"/>
      <c r="H2280" s="232" t="s">
        <v>32</v>
      </c>
      <c r="I2280" s="234"/>
      <c r="J2280" s="230"/>
      <c r="K2280" s="230"/>
      <c r="L2280" s="235"/>
      <c r="M2280" s="236"/>
      <c r="N2280" s="237"/>
      <c r="O2280" s="237"/>
      <c r="P2280" s="237"/>
      <c r="Q2280" s="237"/>
      <c r="R2280" s="237"/>
      <c r="S2280" s="237"/>
      <c r="T2280" s="238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9" t="s">
        <v>221</v>
      </c>
      <c r="AU2280" s="239" t="s">
        <v>88</v>
      </c>
      <c r="AV2280" s="13" t="s">
        <v>86</v>
      </c>
      <c r="AW2280" s="13" t="s">
        <v>39</v>
      </c>
      <c r="AX2280" s="13" t="s">
        <v>78</v>
      </c>
      <c r="AY2280" s="239" t="s">
        <v>210</v>
      </c>
    </row>
    <row r="2281" s="13" customFormat="1">
      <c r="A2281" s="13"/>
      <c r="B2281" s="229"/>
      <c r="C2281" s="230"/>
      <c r="D2281" s="231" t="s">
        <v>221</v>
      </c>
      <c r="E2281" s="232" t="s">
        <v>32</v>
      </c>
      <c r="F2281" s="233" t="s">
        <v>2611</v>
      </c>
      <c r="G2281" s="230"/>
      <c r="H2281" s="232" t="s">
        <v>32</v>
      </c>
      <c r="I2281" s="234"/>
      <c r="J2281" s="230"/>
      <c r="K2281" s="230"/>
      <c r="L2281" s="235"/>
      <c r="M2281" s="236"/>
      <c r="N2281" s="237"/>
      <c r="O2281" s="237"/>
      <c r="P2281" s="237"/>
      <c r="Q2281" s="237"/>
      <c r="R2281" s="237"/>
      <c r="S2281" s="237"/>
      <c r="T2281" s="238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9" t="s">
        <v>221</v>
      </c>
      <c r="AU2281" s="239" t="s">
        <v>88</v>
      </c>
      <c r="AV2281" s="13" t="s">
        <v>86</v>
      </c>
      <c r="AW2281" s="13" t="s">
        <v>39</v>
      </c>
      <c r="AX2281" s="13" t="s">
        <v>78</v>
      </c>
      <c r="AY2281" s="239" t="s">
        <v>210</v>
      </c>
    </row>
    <row r="2282" s="13" customFormat="1">
      <c r="A2282" s="13"/>
      <c r="B2282" s="229"/>
      <c r="C2282" s="230"/>
      <c r="D2282" s="231" t="s">
        <v>221</v>
      </c>
      <c r="E2282" s="232" t="s">
        <v>32</v>
      </c>
      <c r="F2282" s="233" t="s">
        <v>2612</v>
      </c>
      <c r="G2282" s="230"/>
      <c r="H2282" s="232" t="s">
        <v>32</v>
      </c>
      <c r="I2282" s="234"/>
      <c r="J2282" s="230"/>
      <c r="K2282" s="230"/>
      <c r="L2282" s="235"/>
      <c r="M2282" s="236"/>
      <c r="N2282" s="237"/>
      <c r="O2282" s="237"/>
      <c r="P2282" s="237"/>
      <c r="Q2282" s="237"/>
      <c r="R2282" s="237"/>
      <c r="S2282" s="237"/>
      <c r="T2282" s="238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9" t="s">
        <v>221</v>
      </c>
      <c r="AU2282" s="239" t="s">
        <v>88</v>
      </c>
      <c r="AV2282" s="13" t="s">
        <v>86</v>
      </c>
      <c r="AW2282" s="13" t="s">
        <v>39</v>
      </c>
      <c r="AX2282" s="13" t="s">
        <v>78</v>
      </c>
      <c r="AY2282" s="239" t="s">
        <v>210</v>
      </c>
    </row>
    <row r="2283" s="14" customFormat="1">
      <c r="A2283" s="14"/>
      <c r="B2283" s="240"/>
      <c r="C2283" s="241"/>
      <c r="D2283" s="231" t="s">
        <v>221</v>
      </c>
      <c r="E2283" s="242" t="s">
        <v>32</v>
      </c>
      <c r="F2283" s="243" t="s">
        <v>86</v>
      </c>
      <c r="G2283" s="241"/>
      <c r="H2283" s="244">
        <v>1</v>
      </c>
      <c r="I2283" s="245"/>
      <c r="J2283" s="241"/>
      <c r="K2283" s="241"/>
      <c r="L2283" s="246"/>
      <c r="M2283" s="247"/>
      <c r="N2283" s="248"/>
      <c r="O2283" s="248"/>
      <c r="P2283" s="248"/>
      <c r="Q2283" s="248"/>
      <c r="R2283" s="248"/>
      <c r="S2283" s="248"/>
      <c r="T2283" s="249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0" t="s">
        <v>221</v>
      </c>
      <c r="AU2283" s="250" t="s">
        <v>88</v>
      </c>
      <c r="AV2283" s="14" t="s">
        <v>88</v>
      </c>
      <c r="AW2283" s="14" t="s">
        <v>39</v>
      </c>
      <c r="AX2283" s="14" t="s">
        <v>86</v>
      </c>
      <c r="AY2283" s="250" t="s">
        <v>210</v>
      </c>
    </row>
    <row r="2284" s="2" customFormat="1" ht="16.5" customHeight="1">
      <c r="A2284" s="42"/>
      <c r="B2284" s="43"/>
      <c r="C2284" s="211" t="s">
        <v>2613</v>
      </c>
      <c r="D2284" s="211" t="s">
        <v>213</v>
      </c>
      <c r="E2284" s="212" t="s">
        <v>2614</v>
      </c>
      <c r="F2284" s="213" t="s">
        <v>2615</v>
      </c>
      <c r="G2284" s="214" t="s">
        <v>32</v>
      </c>
      <c r="H2284" s="215">
        <v>1</v>
      </c>
      <c r="I2284" s="216"/>
      <c r="J2284" s="217">
        <f>ROUND(I2284*H2284,2)</f>
        <v>0</v>
      </c>
      <c r="K2284" s="213" t="s">
        <v>1167</v>
      </c>
      <c r="L2284" s="48"/>
      <c r="M2284" s="218" t="s">
        <v>32</v>
      </c>
      <c r="N2284" s="219" t="s">
        <v>49</v>
      </c>
      <c r="O2284" s="88"/>
      <c r="P2284" s="220">
        <f>O2284*H2284</f>
        <v>0</v>
      </c>
      <c r="Q2284" s="220">
        <v>0</v>
      </c>
      <c r="R2284" s="220">
        <f>Q2284*H2284</f>
        <v>0</v>
      </c>
      <c r="S2284" s="220">
        <v>0</v>
      </c>
      <c r="T2284" s="221">
        <f>S2284*H2284</f>
        <v>0</v>
      </c>
      <c r="U2284" s="42"/>
      <c r="V2284" s="42"/>
      <c r="W2284" s="42"/>
      <c r="X2284" s="42"/>
      <c r="Y2284" s="42"/>
      <c r="Z2284" s="42"/>
      <c r="AA2284" s="42"/>
      <c r="AB2284" s="42"/>
      <c r="AC2284" s="42"/>
      <c r="AD2284" s="42"/>
      <c r="AE2284" s="42"/>
      <c r="AR2284" s="222" t="s">
        <v>404</v>
      </c>
      <c r="AT2284" s="222" t="s">
        <v>213</v>
      </c>
      <c r="AU2284" s="222" t="s">
        <v>88</v>
      </c>
      <c r="AY2284" s="20" t="s">
        <v>210</v>
      </c>
      <c r="BE2284" s="223">
        <f>IF(N2284="základní",J2284,0)</f>
        <v>0</v>
      </c>
      <c r="BF2284" s="223">
        <f>IF(N2284="snížená",J2284,0)</f>
        <v>0</v>
      </c>
      <c r="BG2284" s="223">
        <f>IF(N2284="zákl. přenesená",J2284,0)</f>
        <v>0</v>
      </c>
      <c r="BH2284" s="223">
        <f>IF(N2284="sníž. přenesená",J2284,0)</f>
        <v>0</v>
      </c>
      <c r="BI2284" s="223">
        <f>IF(N2284="nulová",J2284,0)</f>
        <v>0</v>
      </c>
      <c r="BJ2284" s="20" t="s">
        <v>86</v>
      </c>
      <c r="BK2284" s="223">
        <f>ROUND(I2284*H2284,2)</f>
        <v>0</v>
      </c>
      <c r="BL2284" s="20" t="s">
        <v>404</v>
      </c>
      <c r="BM2284" s="222" t="s">
        <v>2616</v>
      </c>
    </row>
    <row r="2285" s="14" customFormat="1">
      <c r="A2285" s="14"/>
      <c r="B2285" s="240"/>
      <c r="C2285" s="241"/>
      <c r="D2285" s="231" t="s">
        <v>221</v>
      </c>
      <c r="E2285" s="242" t="s">
        <v>32</v>
      </c>
      <c r="F2285" s="243" t="s">
        <v>86</v>
      </c>
      <c r="G2285" s="241"/>
      <c r="H2285" s="244">
        <v>1</v>
      </c>
      <c r="I2285" s="245"/>
      <c r="J2285" s="241"/>
      <c r="K2285" s="241"/>
      <c r="L2285" s="246"/>
      <c r="M2285" s="247"/>
      <c r="N2285" s="248"/>
      <c r="O2285" s="248"/>
      <c r="P2285" s="248"/>
      <c r="Q2285" s="248"/>
      <c r="R2285" s="248"/>
      <c r="S2285" s="248"/>
      <c r="T2285" s="249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0" t="s">
        <v>221</v>
      </c>
      <c r="AU2285" s="250" t="s">
        <v>88</v>
      </c>
      <c r="AV2285" s="14" t="s">
        <v>88</v>
      </c>
      <c r="AW2285" s="14" t="s">
        <v>39</v>
      </c>
      <c r="AX2285" s="14" t="s">
        <v>78</v>
      </c>
      <c r="AY2285" s="250" t="s">
        <v>210</v>
      </c>
    </row>
    <row r="2286" s="13" customFormat="1">
      <c r="A2286" s="13"/>
      <c r="B2286" s="229"/>
      <c r="C2286" s="230"/>
      <c r="D2286" s="231" t="s">
        <v>221</v>
      </c>
      <c r="E2286" s="232" t="s">
        <v>32</v>
      </c>
      <c r="F2286" s="233" t="s">
        <v>2617</v>
      </c>
      <c r="G2286" s="230"/>
      <c r="H2286" s="232" t="s">
        <v>32</v>
      </c>
      <c r="I2286" s="234"/>
      <c r="J2286" s="230"/>
      <c r="K2286" s="230"/>
      <c r="L2286" s="235"/>
      <c r="M2286" s="236"/>
      <c r="N2286" s="237"/>
      <c r="O2286" s="237"/>
      <c r="P2286" s="237"/>
      <c r="Q2286" s="237"/>
      <c r="R2286" s="237"/>
      <c r="S2286" s="237"/>
      <c r="T2286" s="238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9" t="s">
        <v>221</v>
      </c>
      <c r="AU2286" s="239" t="s">
        <v>88</v>
      </c>
      <c r="AV2286" s="13" t="s">
        <v>86</v>
      </c>
      <c r="AW2286" s="13" t="s">
        <v>39</v>
      </c>
      <c r="AX2286" s="13" t="s">
        <v>78</v>
      </c>
      <c r="AY2286" s="239" t="s">
        <v>210</v>
      </c>
    </row>
    <row r="2287" s="13" customFormat="1">
      <c r="A2287" s="13"/>
      <c r="B2287" s="229"/>
      <c r="C2287" s="230"/>
      <c r="D2287" s="231" t="s">
        <v>221</v>
      </c>
      <c r="E2287" s="232" t="s">
        <v>32</v>
      </c>
      <c r="F2287" s="233" t="s">
        <v>2618</v>
      </c>
      <c r="G2287" s="230"/>
      <c r="H2287" s="232" t="s">
        <v>32</v>
      </c>
      <c r="I2287" s="234"/>
      <c r="J2287" s="230"/>
      <c r="K2287" s="230"/>
      <c r="L2287" s="235"/>
      <c r="M2287" s="236"/>
      <c r="N2287" s="237"/>
      <c r="O2287" s="237"/>
      <c r="P2287" s="237"/>
      <c r="Q2287" s="237"/>
      <c r="R2287" s="237"/>
      <c r="S2287" s="237"/>
      <c r="T2287" s="238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9" t="s">
        <v>221</v>
      </c>
      <c r="AU2287" s="239" t="s">
        <v>88</v>
      </c>
      <c r="AV2287" s="13" t="s">
        <v>86</v>
      </c>
      <c r="AW2287" s="13" t="s">
        <v>39</v>
      </c>
      <c r="AX2287" s="13" t="s">
        <v>78</v>
      </c>
      <c r="AY2287" s="239" t="s">
        <v>210</v>
      </c>
    </row>
    <row r="2288" s="13" customFormat="1">
      <c r="A2288" s="13"/>
      <c r="B2288" s="229"/>
      <c r="C2288" s="230"/>
      <c r="D2288" s="231" t="s">
        <v>221</v>
      </c>
      <c r="E2288" s="232" t="s">
        <v>32</v>
      </c>
      <c r="F2288" s="233" t="s">
        <v>2602</v>
      </c>
      <c r="G2288" s="230"/>
      <c r="H2288" s="232" t="s">
        <v>32</v>
      </c>
      <c r="I2288" s="234"/>
      <c r="J2288" s="230"/>
      <c r="K2288" s="230"/>
      <c r="L2288" s="235"/>
      <c r="M2288" s="236"/>
      <c r="N2288" s="237"/>
      <c r="O2288" s="237"/>
      <c r="P2288" s="237"/>
      <c r="Q2288" s="237"/>
      <c r="R2288" s="237"/>
      <c r="S2288" s="237"/>
      <c r="T2288" s="238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9" t="s">
        <v>221</v>
      </c>
      <c r="AU2288" s="239" t="s">
        <v>88</v>
      </c>
      <c r="AV2288" s="13" t="s">
        <v>86</v>
      </c>
      <c r="AW2288" s="13" t="s">
        <v>39</v>
      </c>
      <c r="AX2288" s="13" t="s">
        <v>78</v>
      </c>
      <c r="AY2288" s="239" t="s">
        <v>210</v>
      </c>
    </row>
    <row r="2289" s="13" customFormat="1">
      <c r="A2289" s="13"/>
      <c r="B2289" s="229"/>
      <c r="C2289" s="230"/>
      <c r="D2289" s="231" t="s">
        <v>221</v>
      </c>
      <c r="E2289" s="232" t="s">
        <v>32</v>
      </c>
      <c r="F2289" s="233" t="s">
        <v>2605</v>
      </c>
      <c r="G2289" s="230"/>
      <c r="H2289" s="232" t="s">
        <v>32</v>
      </c>
      <c r="I2289" s="234"/>
      <c r="J2289" s="230"/>
      <c r="K2289" s="230"/>
      <c r="L2289" s="235"/>
      <c r="M2289" s="236"/>
      <c r="N2289" s="237"/>
      <c r="O2289" s="237"/>
      <c r="P2289" s="237"/>
      <c r="Q2289" s="237"/>
      <c r="R2289" s="237"/>
      <c r="S2289" s="237"/>
      <c r="T2289" s="238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9" t="s">
        <v>221</v>
      </c>
      <c r="AU2289" s="239" t="s">
        <v>88</v>
      </c>
      <c r="AV2289" s="13" t="s">
        <v>86</v>
      </c>
      <c r="AW2289" s="13" t="s">
        <v>39</v>
      </c>
      <c r="AX2289" s="13" t="s">
        <v>78</v>
      </c>
      <c r="AY2289" s="239" t="s">
        <v>210</v>
      </c>
    </row>
    <row r="2290" s="13" customFormat="1">
      <c r="A2290" s="13"/>
      <c r="B2290" s="229"/>
      <c r="C2290" s="230"/>
      <c r="D2290" s="231" t="s">
        <v>221</v>
      </c>
      <c r="E2290" s="232" t="s">
        <v>32</v>
      </c>
      <c r="F2290" s="233" t="s">
        <v>2619</v>
      </c>
      <c r="G2290" s="230"/>
      <c r="H2290" s="232" t="s">
        <v>32</v>
      </c>
      <c r="I2290" s="234"/>
      <c r="J2290" s="230"/>
      <c r="K2290" s="230"/>
      <c r="L2290" s="235"/>
      <c r="M2290" s="236"/>
      <c r="N2290" s="237"/>
      <c r="O2290" s="237"/>
      <c r="P2290" s="237"/>
      <c r="Q2290" s="237"/>
      <c r="R2290" s="237"/>
      <c r="S2290" s="237"/>
      <c r="T2290" s="238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39" t="s">
        <v>221</v>
      </c>
      <c r="AU2290" s="239" t="s">
        <v>88</v>
      </c>
      <c r="AV2290" s="13" t="s">
        <v>86</v>
      </c>
      <c r="AW2290" s="13" t="s">
        <v>39</v>
      </c>
      <c r="AX2290" s="13" t="s">
        <v>78</v>
      </c>
      <c r="AY2290" s="239" t="s">
        <v>210</v>
      </c>
    </row>
    <row r="2291" s="13" customFormat="1">
      <c r="A2291" s="13"/>
      <c r="B2291" s="229"/>
      <c r="C2291" s="230"/>
      <c r="D2291" s="231" t="s">
        <v>221</v>
      </c>
      <c r="E2291" s="232" t="s">
        <v>32</v>
      </c>
      <c r="F2291" s="233" t="s">
        <v>2620</v>
      </c>
      <c r="G2291" s="230"/>
      <c r="H2291" s="232" t="s">
        <v>32</v>
      </c>
      <c r="I2291" s="234"/>
      <c r="J2291" s="230"/>
      <c r="K2291" s="230"/>
      <c r="L2291" s="235"/>
      <c r="M2291" s="236"/>
      <c r="N2291" s="237"/>
      <c r="O2291" s="237"/>
      <c r="P2291" s="237"/>
      <c r="Q2291" s="237"/>
      <c r="R2291" s="237"/>
      <c r="S2291" s="237"/>
      <c r="T2291" s="238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9" t="s">
        <v>221</v>
      </c>
      <c r="AU2291" s="239" t="s">
        <v>88</v>
      </c>
      <c r="AV2291" s="13" t="s">
        <v>86</v>
      </c>
      <c r="AW2291" s="13" t="s">
        <v>39</v>
      </c>
      <c r="AX2291" s="13" t="s">
        <v>78</v>
      </c>
      <c r="AY2291" s="239" t="s">
        <v>210</v>
      </c>
    </row>
    <row r="2292" s="13" customFormat="1">
      <c r="A2292" s="13"/>
      <c r="B2292" s="229"/>
      <c r="C2292" s="230"/>
      <c r="D2292" s="231" t="s">
        <v>221</v>
      </c>
      <c r="E2292" s="232" t="s">
        <v>32</v>
      </c>
      <c r="F2292" s="233" t="s">
        <v>2621</v>
      </c>
      <c r="G2292" s="230"/>
      <c r="H2292" s="232" t="s">
        <v>32</v>
      </c>
      <c r="I2292" s="234"/>
      <c r="J2292" s="230"/>
      <c r="K2292" s="230"/>
      <c r="L2292" s="235"/>
      <c r="M2292" s="236"/>
      <c r="N2292" s="237"/>
      <c r="O2292" s="237"/>
      <c r="P2292" s="237"/>
      <c r="Q2292" s="237"/>
      <c r="R2292" s="237"/>
      <c r="S2292" s="237"/>
      <c r="T2292" s="238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9" t="s">
        <v>221</v>
      </c>
      <c r="AU2292" s="239" t="s">
        <v>88</v>
      </c>
      <c r="AV2292" s="13" t="s">
        <v>86</v>
      </c>
      <c r="AW2292" s="13" t="s">
        <v>39</v>
      </c>
      <c r="AX2292" s="13" t="s">
        <v>78</v>
      </c>
      <c r="AY2292" s="239" t="s">
        <v>210</v>
      </c>
    </row>
    <row r="2293" s="13" customFormat="1">
      <c r="A2293" s="13"/>
      <c r="B2293" s="229"/>
      <c r="C2293" s="230"/>
      <c r="D2293" s="231" t="s">
        <v>221</v>
      </c>
      <c r="E2293" s="232" t="s">
        <v>32</v>
      </c>
      <c r="F2293" s="233" t="s">
        <v>2622</v>
      </c>
      <c r="G2293" s="230"/>
      <c r="H2293" s="232" t="s">
        <v>32</v>
      </c>
      <c r="I2293" s="234"/>
      <c r="J2293" s="230"/>
      <c r="K2293" s="230"/>
      <c r="L2293" s="235"/>
      <c r="M2293" s="236"/>
      <c r="N2293" s="237"/>
      <c r="O2293" s="237"/>
      <c r="P2293" s="237"/>
      <c r="Q2293" s="237"/>
      <c r="R2293" s="237"/>
      <c r="S2293" s="237"/>
      <c r="T2293" s="238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39" t="s">
        <v>221</v>
      </c>
      <c r="AU2293" s="239" t="s">
        <v>88</v>
      </c>
      <c r="AV2293" s="13" t="s">
        <v>86</v>
      </c>
      <c r="AW2293" s="13" t="s">
        <v>39</v>
      </c>
      <c r="AX2293" s="13" t="s">
        <v>78</v>
      </c>
      <c r="AY2293" s="239" t="s">
        <v>210</v>
      </c>
    </row>
    <row r="2294" s="13" customFormat="1">
      <c r="A2294" s="13"/>
      <c r="B2294" s="229"/>
      <c r="C2294" s="230"/>
      <c r="D2294" s="231" t="s">
        <v>221</v>
      </c>
      <c r="E2294" s="232" t="s">
        <v>32</v>
      </c>
      <c r="F2294" s="233" t="s">
        <v>2623</v>
      </c>
      <c r="G2294" s="230"/>
      <c r="H2294" s="232" t="s">
        <v>32</v>
      </c>
      <c r="I2294" s="234"/>
      <c r="J2294" s="230"/>
      <c r="K2294" s="230"/>
      <c r="L2294" s="235"/>
      <c r="M2294" s="236"/>
      <c r="N2294" s="237"/>
      <c r="O2294" s="237"/>
      <c r="P2294" s="237"/>
      <c r="Q2294" s="237"/>
      <c r="R2294" s="237"/>
      <c r="S2294" s="237"/>
      <c r="T2294" s="238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9" t="s">
        <v>221</v>
      </c>
      <c r="AU2294" s="239" t="s">
        <v>88</v>
      </c>
      <c r="AV2294" s="13" t="s">
        <v>86</v>
      </c>
      <c r="AW2294" s="13" t="s">
        <v>39</v>
      </c>
      <c r="AX2294" s="13" t="s">
        <v>78</v>
      </c>
      <c r="AY2294" s="239" t="s">
        <v>210</v>
      </c>
    </row>
    <row r="2295" s="13" customFormat="1">
      <c r="A2295" s="13"/>
      <c r="B2295" s="229"/>
      <c r="C2295" s="230"/>
      <c r="D2295" s="231" t="s">
        <v>221</v>
      </c>
      <c r="E2295" s="232" t="s">
        <v>32</v>
      </c>
      <c r="F2295" s="233" t="s">
        <v>2624</v>
      </c>
      <c r="G2295" s="230"/>
      <c r="H2295" s="232" t="s">
        <v>32</v>
      </c>
      <c r="I2295" s="234"/>
      <c r="J2295" s="230"/>
      <c r="K2295" s="230"/>
      <c r="L2295" s="235"/>
      <c r="M2295" s="236"/>
      <c r="N2295" s="237"/>
      <c r="O2295" s="237"/>
      <c r="P2295" s="237"/>
      <c r="Q2295" s="237"/>
      <c r="R2295" s="237"/>
      <c r="S2295" s="237"/>
      <c r="T2295" s="238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39" t="s">
        <v>221</v>
      </c>
      <c r="AU2295" s="239" t="s">
        <v>88</v>
      </c>
      <c r="AV2295" s="13" t="s">
        <v>86</v>
      </c>
      <c r="AW2295" s="13" t="s">
        <v>39</v>
      </c>
      <c r="AX2295" s="13" t="s">
        <v>78</v>
      </c>
      <c r="AY2295" s="239" t="s">
        <v>210</v>
      </c>
    </row>
    <row r="2296" s="13" customFormat="1">
      <c r="A2296" s="13"/>
      <c r="B2296" s="229"/>
      <c r="C2296" s="230"/>
      <c r="D2296" s="231" t="s">
        <v>221</v>
      </c>
      <c r="E2296" s="232" t="s">
        <v>32</v>
      </c>
      <c r="F2296" s="233" t="s">
        <v>2625</v>
      </c>
      <c r="G2296" s="230"/>
      <c r="H2296" s="232" t="s">
        <v>32</v>
      </c>
      <c r="I2296" s="234"/>
      <c r="J2296" s="230"/>
      <c r="K2296" s="230"/>
      <c r="L2296" s="235"/>
      <c r="M2296" s="236"/>
      <c r="N2296" s="237"/>
      <c r="O2296" s="237"/>
      <c r="P2296" s="237"/>
      <c r="Q2296" s="237"/>
      <c r="R2296" s="237"/>
      <c r="S2296" s="237"/>
      <c r="T2296" s="238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9" t="s">
        <v>221</v>
      </c>
      <c r="AU2296" s="239" t="s">
        <v>88</v>
      </c>
      <c r="AV2296" s="13" t="s">
        <v>86</v>
      </c>
      <c r="AW2296" s="13" t="s">
        <v>39</v>
      </c>
      <c r="AX2296" s="13" t="s">
        <v>78</v>
      </c>
      <c r="AY2296" s="239" t="s">
        <v>210</v>
      </c>
    </row>
    <row r="2297" s="15" customFormat="1">
      <c r="A2297" s="15"/>
      <c r="B2297" s="251"/>
      <c r="C2297" s="252"/>
      <c r="D2297" s="231" t="s">
        <v>221</v>
      </c>
      <c r="E2297" s="253" t="s">
        <v>32</v>
      </c>
      <c r="F2297" s="254" t="s">
        <v>224</v>
      </c>
      <c r="G2297" s="252"/>
      <c r="H2297" s="255">
        <v>1</v>
      </c>
      <c r="I2297" s="256"/>
      <c r="J2297" s="252"/>
      <c r="K2297" s="252"/>
      <c r="L2297" s="257"/>
      <c r="M2297" s="258"/>
      <c r="N2297" s="259"/>
      <c r="O2297" s="259"/>
      <c r="P2297" s="259"/>
      <c r="Q2297" s="259"/>
      <c r="R2297" s="259"/>
      <c r="S2297" s="259"/>
      <c r="T2297" s="260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61" t="s">
        <v>221</v>
      </c>
      <c r="AU2297" s="261" t="s">
        <v>88</v>
      </c>
      <c r="AV2297" s="15" t="s">
        <v>96</v>
      </c>
      <c r="AW2297" s="15" t="s">
        <v>39</v>
      </c>
      <c r="AX2297" s="15" t="s">
        <v>86</v>
      </c>
      <c r="AY2297" s="261" t="s">
        <v>210</v>
      </c>
    </row>
    <row r="2298" s="2" customFormat="1" ht="16.5" customHeight="1">
      <c r="A2298" s="42"/>
      <c r="B2298" s="43"/>
      <c r="C2298" s="211" t="s">
        <v>2626</v>
      </c>
      <c r="D2298" s="211" t="s">
        <v>213</v>
      </c>
      <c r="E2298" s="212" t="s">
        <v>2627</v>
      </c>
      <c r="F2298" s="213" t="s">
        <v>2628</v>
      </c>
      <c r="G2298" s="214" t="s">
        <v>1921</v>
      </c>
      <c r="H2298" s="215">
        <v>1</v>
      </c>
      <c r="I2298" s="216"/>
      <c r="J2298" s="217">
        <f>ROUND(I2298*H2298,2)</f>
        <v>0</v>
      </c>
      <c r="K2298" s="213" t="s">
        <v>1167</v>
      </c>
      <c r="L2298" s="48"/>
      <c r="M2298" s="218" t="s">
        <v>32</v>
      </c>
      <c r="N2298" s="219" t="s">
        <v>49</v>
      </c>
      <c r="O2298" s="88"/>
      <c r="P2298" s="220">
        <f>O2298*H2298</f>
        <v>0</v>
      </c>
      <c r="Q2298" s="220">
        <v>0</v>
      </c>
      <c r="R2298" s="220">
        <f>Q2298*H2298</f>
        <v>0</v>
      </c>
      <c r="S2298" s="220">
        <v>0</v>
      </c>
      <c r="T2298" s="221">
        <f>S2298*H2298</f>
        <v>0</v>
      </c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R2298" s="222" t="s">
        <v>404</v>
      </c>
      <c r="AT2298" s="222" t="s">
        <v>213</v>
      </c>
      <c r="AU2298" s="222" t="s">
        <v>88</v>
      </c>
      <c r="AY2298" s="20" t="s">
        <v>210</v>
      </c>
      <c r="BE2298" s="223">
        <f>IF(N2298="základní",J2298,0)</f>
        <v>0</v>
      </c>
      <c r="BF2298" s="223">
        <f>IF(N2298="snížená",J2298,0)</f>
        <v>0</v>
      </c>
      <c r="BG2298" s="223">
        <f>IF(N2298="zákl. přenesená",J2298,0)</f>
        <v>0</v>
      </c>
      <c r="BH2298" s="223">
        <f>IF(N2298="sníž. přenesená",J2298,0)</f>
        <v>0</v>
      </c>
      <c r="BI2298" s="223">
        <f>IF(N2298="nulová",J2298,0)</f>
        <v>0</v>
      </c>
      <c r="BJ2298" s="20" t="s">
        <v>86</v>
      </c>
      <c r="BK2298" s="223">
        <f>ROUND(I2298*H2298,2)</f>
        <v>0</v>
      </c>
      <c r="BL2298" s="20" t="s">
        <v>404</v>
      </c>
      <c r="BM2298" s="222" t="s">
        <v>2629</v>
      </c>
    </row>
    <row r="2299" s="14" customFormat="1">
      <c r="A2299" s="14"/>
      <c r="B2299" s="240"/>
      <c r="C2299" s="241"/>
      <c r="D2299" s="231" t="s">
        <v>221</v>
      </c>
      <c r="E2299" s="242" t="s">
        <v>32</v>
      </c>
      <c r="F2299" s="243" t="s">
        <v>86</v>
      </c>
      <c r="G2299" s="241"/>
      <c r="H2299" s="244">
        <v>1</v>
      </c>
      <c r="I2299" s="245"/>
      <c r="J2299" s="241"/>
      <c r="K2299" s="241"/>
      <c r="L2299" s="246"/>
      <c r="M2299" s="247"/>
      <c r="N2299" s="248"/>
      <c r="O2299" s="248"/>
      <c r="P2299" s="248"/>
      <c r="Q2299" s="248"/>
      <c r="R2299" s="248"/>
      <c r="S2299" s="248"/>
      <c r="T2299" s="249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0" t="s">
        <v>221</v>
      </c>
      <c r="AU2299" s="250" t="s">
        <v>88</v>
      </c>
      <c r="AV2299" s="14" t="s">
        <v>88</v>
      </c>
      <c r="AW2299" s="14" t="s">
        <v>39</v>
      </c>
      <c r="AX2299" s="14" t="s">
        <v>78</v>
      </c>
      <c r="AY2299" s="250" t="s">
        <v>210</v>
      </c>
    </row>
    <row r="2300" s="13" customFormat="1">
      <c r="A2300" s="13"/>
      <c r="B2300" s="229"/>
      <c r="C2300" s="230"/>
      <c r="D2300" s="231" t="s">
        <v>221</v>
      </c>
      <c r="E2300" s="232" t="s">
        <v>32</v>
      </c>
      <c r="F2300" s="233" t="s">
        <v>2617</v>
      </c>
      <c r="G2300" s="230"/>
      <c r="H2300" s="232" t="s">
        <v>32</v>
      </c>
      <c r="I2300" s="234"/>
      <c r="J2300" s="230"/>
      <c r="K2300" s="230"/>
      <c r="L2300" s="235"/>
      <c r="M2300" s="236"/>
      <c r="N2300" s="237"/>
      <c r="O2300" s="237"/>
      <c r="P2300" s="237"/>
      <c r="Q2300" s="237"/>
      <c r="R2300" s="237"/>
      <c r="S2300" s="237"/>
      <c r="T2300" s="238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9" t="s">
        <v>221</v>
      </c>
      <c r="AU2300" s="239" t="s">
        <v>88</v>
      </c>
      <c r="AV2300" s="13" t="s">
        <v>86</v>
      </c>
      <c r="AW2300" s="13" t="s">
        <v>39</v>
      </c>
      <c r="AX2300" s="13" t="s">
        <v>78</v>
      </c>
      <c r="AY2300" s="239" t="s">
        <v>210</v>
      </c>
    </row>
    <row r="2301" s="13" customFormat="1">
      <c r="A2301" s="13"/>
      <c r="B2301" s="229"/>
      <c r="C2301" s="230"/>
      <c r="D2301" s="231" t="s">
        <v>221</v>
      </c>
      <c r="E2301" s="232" t="s">
        <v>32</v>
      </c>
      <c r="F2301" s="233" t="s">
        <v>2618</v>
      </c>
      <c r="G2301" s="230"/>
      <c r="H2301" s="232" t="s">
        <v>32</v>
      </c>
      <c r="I2301" s="234"/>
      <c r="J2301" s="230"/>
      <c r="K2301" s="230"/>
      <c r="L2301" s="235"/>
      <c r="M2301" s="236"/>
      <c r="N2301" s="237"/>
      <c r="O2301" s="237"/>
      <c r="P2301" s="237"/>
      <c r="Q2301" s="237"/>
      <c r="R2301" s="237"/>
      <c r="S2301" s="237"/>
      <c r="T2301" s="238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9" t="s">
        <v>221</v>
      </c>
      <c r="AU2301" s="239" t="s">
        <v>88</v>
      </c>
      <c r="AV2301" s="13" t="s">
        <v>86</v>
      </c>
      <c r="AW2301" s="13" t="s">
        <v>39</v>
      </c>
      <c r="AX2301" s="13" t="s">
        <v>78</v>
      </c>
      <c r="AY2301" s="239" t="s">
        <v>210</v>
      </c>
    </row>
    <row r="2302" s="13" customFormat="1">
      <c r="A2302" s="13"/>
      <c r="B2302" s="229"/>
      <c r="C2302" s="230"/>
      <c r="D2302" s="231" t="s">
        <v>221</v>
      </c>
      <c r="E2302" s="232" t="s">
        <v>32</v>
      </c>
      <c r="F2302" s="233" t="s">
        <v>2602</v>
      </c>
      <c r="G2302" s="230"/>
      <c r="H2302" s="232" t="s">
        <v>32</v>
      </c>
      <c r="I2302" s="234"/>
      <c r="J2302" s="230"/>
      <c r="K2302" s="230"/>
      <c r="L2302" s="235"/>
      <c r="M2302" s="236"/>
      <c r="N2302" s="237"/>
      <c r="O2302" s="237"/>
      <c r="P2302" s="237"/>
      <c r="Q2302" s="237"/>
      <c r="R2302" s="237"/>
      <c r="S2302" s="237"/>
      <c r="T2302" s="238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9" t="s">
        <v>221</v>
      </c>
      <c r="AU2302" s="239" t="s">
        <v>88</v>
      </c>
      <c r="AV2302" s="13" t="s">
        <v>86</v>
      </c>
      <c r="AW2302" s="13" t="s">
        <v>39</v>
      </c>
      <c r="AX2302" s="13" t="s">
        <v>78</v>
      </c>
      <c r="AY2302" s="239" t="s">
        <v>210</v>
      </c>
    </row>
    <row r="2303" s="13" customFormat="1">
      <c r="A2303" s="13"/>
      <c r="B2303" s="229"/>
      <c r="C2303" s="230"/>
      <c r="D2303" s="231" t="s">
        <v>221</v>
      </c>
      <c r="E2303" s="232" t="s">
        <v>32</v>
      </c>
      <c r="F2303" s="233" t="s">
        <v>2605</v>
      </c>
      <c r="G2303" s="230"/>
      <c r="H2303" s="232" t="s">
        <v>32</v>
      </c>
      <c r="I2303" s="234"/>
      <c r="J2303" s="230"/>
      <c r="K2303" s="230"/>
      <c r="L2303" s="235"/>
      <c r="M2303" s="236"/>
      <c r="N2303" s="237"/>
      <c r="O2303" s="237"/>
      <c r="P2303" s="237"/>
      <c r="Q2303" s="237"/>
      <c r="R2303" s="237"/>
      <c r="S2303" s="237"/>
      <c r="T2303" s="238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39" t="s">
        <v>221</v>
      </c>
      <c r="AU2303" s="239" t="s">
        <v>88</v>
      </c>
      <c r="AV2303" s="13" t="s">
        <v>86</v>
      </c>
      <c r="AW2303" s="13" t="s">
        <v>39</v>
      </c>
      <c r="AX2303" s="13" t="s">
        <v>78</v>
      </c>
      <c r="AY2303" s="239" t="s">
        <v>210</v>
      </c>
    </row>
    <row r="2304" s="13" customFormat="1">
      <c r="A2304" s="13"/>
      <c r="B2304" s="229"/>
      <c r="C2304" s="230"/>
      <c r="D2304" s="231" t="s">
        <v>221</v>
      </c>
      <c r="E2304" s="232" t="s">
        <v>32</v>
      </c>
      <c r="F2304" s="233" t="s">
        <v>2619</v>
      </c>
      <c r="G2304" s="230"/>
      <c r="H2304" s="232" t="s">
        <v>32</v>
      </c>
      <c r="I2304" s="234"/>
      <c r="J2304" s="230"/>
      <c r="K2304" s="230"/>
      <c r="L2304" s="235"/>
      <c r="M2304" s="236"/>
      <c r="N2304" s="237"/>
      <c r="O2304" s="237"/>
      <c r="P2304" s="237"/>
      <c r="Q2304" s="237"/>
      <c r="R2304" s="237"/>
      <c r="S2304" s="237"/>
      <c r="T2304" s="238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9" t="s">
        <v>221</v>
      </c>
      <c r="AU2304" s="239" t="s">
        <v>88</v>
      </c>
      <c r="AV2304" s="13" t="s">
        <v>86</v>
      </c>
      <c r="AW2304" s="13" t="s">
        <v>39</v>
      </c>
      <c r="AX2304" s="13" t="s">
        <v>78</v>
      </c>
      <c r="AY2304" s="239" t="s">
        <v>210</v>
      </c>
    </row>
    <row r="2305" s="13" customFormat="1">
      <c r="A2305" s="13"/>
      <c r="B2305" s="229"/>
      <c r="C2305" s="230"/>
      <c r="D2305" s="231" t="s">
        <v>221</v>
      </c>
      <c r="E2305" s="232" t="s">
        <v>32</v>
      </c>
      <c r="F2305" s="233" t="s">
        <v>2620</v>
      </c>
      <c r="G2305" s="230"/>
      <c r="H2305" s="232" t="s">
        <v>32</v>
      </c>
      <c r="I2305" s="234"/>
      <c r="J2305" s="230"/>
      <c r="K2305" s="230"/>
      <c r="L2305" s="235"/>
      <c r="M2305" s="236"/>
      <c r="N2305" s="237"/>
      <c r="O2305" s="237"/>
      <c r="P2305" s="237"/>
      <c r="Q2305" s="237"/>
      <c r="R2305" s="237"/>
      <c r="S2305" s="237"/>
      <c r="T2305" s="238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9" t="s">
        <v>221</v>
      </c>
      <c r="AU2305" s="239" t="s">
        <v>88</v>
      </c>
      <c r="AV2305" s="13" t="s">
        <v>86</v>
      </c>
      <c r="AW2305" s="13" t="s">
        <v>39</v>
      </c>
      <c r="AX2305" s="13" t="s">
        <v>78</v>
      </c>
      <c r="AY2305" s="239" t="s">
        <v>210</v>
      </c>
    </row>
    <row r="2306" s="13" customFormat="1">
      <c r="A2306" s="13"/>
      <c r="B2306" s="229"/>
      <c r="C2306" s="230"/>
      <c r="D2306" s="231" t="s">
        <v>221</v>
      </c>
      <c r="E2306" s="232" t="s">
        <v>32</v>
      </c>
      <c r="F2306" s="233" t="s">
        <v>2621</v>
      </c>
      <c r="G2306" s="230"/>
      <c r="H2306" s="232" t="s">
        <v>32</v>
      </c>
      <c r="I2306" s="234"/>
      <c r="J2306" s="230"/>
      <c r="K2306" s="230"/>
      <c r="L2306" s="235"/>
      <c r="M2306" s="236"/>
      <c r="N2306" s="237"/>
      <c r="O2306" s="237"/>
      <c r="P2306" s="237"/>
      <c r="Q2306" s="237"/>
      <c r="R2306" s="237"/>
      <c r="S2306" s="237"/>
      <c r="T2306" s="238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9" t="s">
        <v>221</v>
      </c>
      <c r="AU2306" s="239" t="s">
        <v>88</v>
      </c>
      <c r="AV2306" s="13" t="s">
        <v>86</v>
      </c>
      <c r="AW2306" s="13" t="s">
        <v>39</v>
      </c>
      <c r="AX2306" s="13" t="s">
        <v>78</v>
      </c>
      <c r="AY2306" s="239" t="s">
        <v>210</v>
      </c>
    </row>
    <row r="2307" s="13" customFormat="1">
      <c r="A2307" s="13"/>
      <c r="B2307" s="229"/>
      <c r="C2307" s="230"/>
      <c r="D2307" s="231" t="s">
        <v>221</v>
      </c>
      <c r="E2307" s="232" t="s">
        <v>32</v>
      </c>
      <c r="F2307" s="233" t="s">
        <v>2622</v>
      </c>
      <c r="G2307" s="230"/>
      <c r="H2307" s="232" t="s">
        <v>32</v>
      </c>
      <c r="I2307" s="234"/>
      <c r="J2307" s="230"/>
      <c r="K2307" s="230"/>
      <c r="L2307" s="235"/>
      <c r="M2307" s="236"/>
      <c r="N2307" s="237"/>
      <c r="O2307" s="237"/>
      <c r="P2307" s="237"/>
      <c r="Q2307" s="237"/>
      <c r="R2307" s="237"/>
      <c r="S2307" s="237"/>
      <c r="T2307" s="238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39" t="s">
        <v>221</v>
      </c>
      <c r="AU2307" s="239" t="s">
        <v>88</v>
      </c>
      <c r="AV2307" s="13" t="s">
        <v>86</v>
      </c>
      <c r="AW2307" s="13" t="s">
        <v>39</v>
      </c>
      <c r="AX2307" s="13" t="s">
        <v>78</v>
      </c>
      <c r="AY2307" s="239" t="s">
        <v>210</v>
      </c>
    </row>
    <row r="2308" s="13" customFormat="1">
      <c r="A2308" s="13"/>
      <c r="B2308" s="229"/>
      <c r="C2308" s="230"/>
      <c r="D2308" s="231" t="s">
        <v>221</v>
      </c>
      <c r="E2308" s="232" t="s">
        <v>32</v>
      </c>
      <c r="F2308" s="233" t="s">
        <v>2623</v>
      </c>
      <c r="G2308" s="230"/>
      <c r="H2308" s="232" t="s">
        <v>32</v>
      </c>
      <c r="I2308" s="234"/>
      <c r="J2308" s="230"/>
      <c r="K2308" s="230"/>
      <c r="L2308" s="235"/>
      <c r="M2308" s="236"/>
      <c r="N2308" s="237"/>
      <c r="O2308" s="237"/>
      <c r="P2308" s="237"/>
      <c r="Q2308" s="237"/>
      <c r="R2308" s="237"/>
      <c r="S2308" s="237"/>
      <c r="T2308" s="238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9" t="s">
        <v>221</v>
      </c>
      <c r="AU2308" s="239" t="s">
        <v>88</v>
      </c>
      <c r="AV2308" s="13" t="s">
        <v>86</v>
      </c>
      <c r="AW2308" s="13" t="s">
        <v>39</v>
      </c>
      <c r="AX2308" s="13" t="s">
        <v>78</v>
      </c>
      <c r="AY2308" s="239" t="s">
        <v>210</v>
      </c>
    </row>
    <row r="2309" s="13" customFormat="1">
      <c r="A2309" s="13"/>
      <c r="B2309" s="229"/>
      <c r="C2309" s="230"/>
      <c r="D2309" s="231" t="s">
        <v>221</v>
      </c>
      <c r="E2309" s="232" t="s">
        <v>32</v>
      </c>
      <c r="F2309" s="233" t="s">
        <v>2624</v>
      </c>
      <c r="G2309" s="230"/>
      <c r="H2309" s="232" t="s">
        <v>32</v>
      </c>
      <c r="I2309" s="234"/>
      <c r="J2309" s="230"/>
      <c r="K2309" s="230"/>
      <c r="L2309" s="235"/>
      <c r="M2309" s="236"/>
      <c r="N2309" s="237"/>
      <c r="O2309" s="237"/>
      <c r="P2309" s="237"/>
      <c r="Q2309" s="237"/>
      <c r="R2309" s="237"/>
      <c r="S2309" s="237"/>
      <c r="T2309" s="238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9" t="s">
        <v>221</v>
      </c>
      <c r="AU2309" s="239" t="s">
        <v>88</v>
      </c>
      <c r="AV2309" s="13" t="s">
        <v>86</v>
      </c>
      <c r="AW2309" s="13" t="s">
        <v>39</v>
      </c>
      <c r="AX2309" s="13" t="s">
        <v>78</v>
      </c>
      <c r="AY2309" s="239" t="s">
        <v>210</v>
      </c>
    </row>
    <row r="2310" s="15" customFormat="1">
      <c r="A2310" s="15"/>
      <c r="B2310" s="251"/>
      <c r="C2310" s="252"/>
      <c r="D2310" s="231" t="s">
        <v>221</v>
      </c>
      <c r="E2310" s="253" t="s">
        <v>32</v>
      </c>
      <c r="F2310" s="254" t="s">
        <v>224</v>
      </c>
      <c r="G2310" s="252"/>
      <c r="H2310" s="255">
        <v>1</v>
      </c>
      <c r="I2310" s="256"/>
      <c r="J2310" s="252"/>
      <c r="K2310" s="252"/>
      <c r="L2310" s="257"/>
      <c r="M2310" s="258"/>
      <c r="N2310" s="259"/>
      <c r="O2310" s="259"/>
      <c r="P2310" s="259"/>
      <c r="Q2310" s="259"/>
      <c r="R2310" s="259"/>
      <c r="S2310" s="259"/>
      <c r="T2310" s="260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61" t="s">
        <v>221</v>
      </c>
      <c r="AU2310" s="261" t="s">
        <v>88</v>
      </c>
      <c r="AV2310" s="15" t="s">
        <v>96</v>
      </c>
      <c r="AW2310" s="15" t="s">
        <v>39</v>
      </c>
      <c r="AX2310" s="15" t="s">
        <v>86</v>
      </c>
      <c r="AY2310" s="261" t="s">
        <v>210</v>
      </c>
    </row>
    <row r="2311" s="2" customFormat="1" ht="16.5" customHeight="1">
      <c r="A2311" s="42"/>
      <c r="B2311" s="43"/>
      <c r="C2311" s="211" t="s">
        <v>2630</v>
      </c>
      <c r="D2311" s="211" t="s">
        <v>213</v>
      </c>
      <c r="E2311" s="212" t="s">
        <v>2631</v>
      </c>
      <c r="F2311" s="213" t="s">
        <v>2632</v>
      </c>
      <c r="G2311" s="214" t="s">
        <v>1921</v>
      </c>
      <c r="H2311" s="215">
        <v>1</v>
      </c>
      <c r="I2311" s="216"/>
      <c r="J2311" s="217">
        <f>ROUND(I2311*H2311,2)</f>
        <v>0</v>
      </c>
      <c r="K2311" s="213" t="s">
        <v>1167</v>
      </c>
      <c r="L2311" s="48"/>
      <c r="M2311" s="218" t="s">
        <v>32</v>
      </c>
      <c r="N2311" s="219" t="s">
        <v>49</v>
      </c>
      <c r="O2311" s="88"/>
      <c r="P2311" s="220">
        <f>O2311*H2311</f>
        <v>0</v>
      </c>
      <c r="Q2311" s="220">
        <v>0</v>
      </c>
      <c r="R2311" s="220">
        <f>Q2311*H2311</f>
        <v>0</v>
      </c>
      <c r="S2311" s="220">
        <v>0</v>
      </c>
      <c r="T2311" s="221">
        <f>S2311*H2311</f>
        <v>0</v>
      </c>
      <c r="U2311" s="42"/>
      <c r="V2311" s="42"/>
      <c r="W2311" s="42"/>
      <c r="X2311" s="42"/>
      <c r="Y2311" s="42"/>
      <c r="Z2311" s="42"/>
      <c r="AA2311" s="42"/>
      <c r="AB2311" s="42"/>
      <c r="AC2311" s="42"/>
      <c r="AD2311" s="42"/>
      <c r="AE2311" s="42"/>
      <c r="AR2311" s="222" t="s">
        <v>404</v>
      </c>
      <c r="AT2311" s="222" t="s">
        <v>213</v>
      </c>
      <c r="AU2311" s="222" t="s">
        <v>88</v>
      </c>
      <c r="AY2311" s="20" t="s">
        <v>210</v>
      </c>
      <c r="BE2311" s="223">
        <f>IF(N2311="základní",J2311,0)</f>
        <v>0</v>
      </c>
      <c r="BF2311" s="223">
        <f>IF(N2311="snížená",J2311,0)</f>
        <v>0</v>
      </c>
      <c r="BG2311" s="223">
        <f>IF(N2311="zákl. přenesená",J2311,0)</f>
        <v>0</v>
      </c>
      <c r="BH2311" s="223">
        <f>IF(N2311="sníž. přenesená",J2311,0)</f>
        <v>0</v>
      </c>
      <c r="BI2311" s="223">
        <f>IF(N2311="nulová",J2311,0)</f>
        <v>0</v>
      </c>
      <c r="BJ2311" s="20" t="s">
        <v>86</v>
      </c>
      <c r="BK2311" s="223">
        <f>ROUND(I2311*H2311,2)</f>
        <v>0</v>
      </c>
      <c r="BL2311" s="20" t="s">
        <v>404</v>
      </c>
      <c r="BM2311" s="222" t="s">
        <v>2633</v>
      </c>
    </row>
    <row r="2312" s="2" customFormat="1">
      <c r="A2312" s="42"/>
      <c r="B2312" s="43"/>
      <c r="C2312" s="44"/>
      <c r="D2312" s="231" t="s">
        <v>1073</v>
      </c>
      <c r="E2312" s="44"/>
      <c r="F2312" s="283" t="s">
        <v>2634</v>
      </c>
      <c r="G2312" s="44"/>
      <c r="H2312" s="44"/>
      <c r="I2312" s="226"/>
      <c r="J2312" s="44"/>
      <c r="K2312" s="44"/>
      <c r="L2312" s="48"/>
      <c r="M2312" s="227"/>
      <c r="N2312" s="228"/>
      <c r="O2312" s="88"/>
      <c r="P2312" s="88"/>
      <c r="Q2312" s="88"/>
      <c r="R2312" s="88"/>
      <c r="S2312" s="88"/>
      <c r="T2312" s="89"/>
      <c r="U2312" s="42"/>
      <c r="V2312" s="42"/>
      <c r="W2312" s="42"/>
      <c r="X2312" s="42"/>
      <c r="Y2312" s="42"/>
      <c r="Z2312" s="42"/>
      <c r="AA2312" s="42"/>
      <c r="AB2312" s="42"/>
      <c r="AC2312" s="42"/>
      <c r="AD2312" s="42"/>
      <c r="AE2312" s="42"/>
      <c r="AT2312" s="20" t="s">
        <v>1073</v>
      </c>
      <c r="AU2312" s="20" t="s">
        <v>88</v>
      </c>
    </row>
    <row r="2313" s="14" customFormat="1">
      <c r="A2313" s="14"/>
      <c r="B2313" s="240"/>
      <c r="C2313" s="241"/>
      <c r="D2313" s="231" t="s">
        <v>221</v>
      </c>
      <c r="E2313" s="242" t="s">
        <v>32</v>
      </c>
      <c r="F2313" s="243" t="s">
        <v>86</v>
      </c>
      <c r="G2313" s="241"/>
      <c r="H2313" s="244">
        <v>1</v>
      </c>
      <c r="I2313" s="245"/>
      <c r="J2313" s="241"/>
      <c r="K2313" s="241"/>
      <c r="L2313" s="246"/>
      <c r="M2313" s="247"/>
      <c r="N2313" s="248"/>
      <c r="O2313" s="248"/>
      <c r="P2313" s="248"/>
      <c r="Q2313" s="248"/>
      <c r="R2313" s="248"/>
      <c r="S2313" s="248"/>
      <c r="T2313" s="249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0" t="s">
        <v>221</v>
      </c>
      <c r="AU2313" s="250" t="s">
        <v>88</v>
      </c>
      <c r="AV2313" s="14" t="s">
        <v>88</v>
      </c>
      <c r="AW2313" s="14" t="s">
        <v>39</v>
      </c>
      <c r="AX2313" s="14" t="s">
        <v>78</v>
      </c>
      <c r="AY2313" s="250" t="s">
        <v>210</v>
      </c>
    </row>
    <row r="2314" s="13" customFormat="1">
      <c r="A2314" s="13"/>
      <c r="B2314" s="229"/>
      <c r="C2314" s="230"/>
      <c r="D2314" s="231" t="s">
        <v>221</v>
      </c>
      <c r="E2314" s="232" t="s">
        <v>32</v>
      </c>
      <c r="F2314" s="233" t="s">
        <v>2635</v>
      </c>
      <c r="G2314" s="230"/>
      <c r="H2314" s="232" t="s">
        <v>32</v>
      </c>
      <c r="I2314" s="234"/>
      <c r="J2314" s="230"/>
      <c r="K2314" s="230"/>
      <c r="L2314" s="235"/>
      <c r="M2314" s="236"/>
      <c r="N2314" s="237"/>
      <c r="O2314" s="237"/>
      <c r="P2314" s="237"/>
      <c r="Q2314" s="237"/>
      <c r="R2314" s="237"/>
      <c r="S2314" s="237"/>
      <c r="T2314" s="238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39" t="s">
        <v>221</v>
      </c>
      <c r="AU2314" s="239" t="s">
        <v>88</v>
      </c>
      <c r="AV2314" s="13" t="s">
        <v>86</v>
      </c>
      <c r="AW2314" s="13" t="s">
        <v>39</v>
      </c>
      <c r="AX2314" s="13" t="s">
        <v>78</v>
      </c>
      <c r="AY2314" s="239" t="s">
        <v>210</v>
      </c>
    </row>
    <row r="2315" s="13" customFormat="1">
      <c r="A2315" s="13"/>
      <c r="B2315" s="229"/>
      <c r="C2315" s="230"/>
      <c r="D2315" s="231" t="s">
        <v>221</v>
      </c>
      <c r="E2315" s="232" t="s">
        <v>32</v>
      </c>
      <c r="F2315" s="233" t="s">
        <v>2636</v>
      </c>
      <c r="G2315" s="230"/>
      <c r="H2315" s="232" t="s">
        <v>32</v>
      </c>
      <c r="I2315" s="234"/>
      <c r="J2315" s="230"/>
      <c r="K2315" s="230"/>
      <c r="L2315" s="235"/>
      <c r="M2315" s="236"/>
      <c r="N2315" s="237"/>
      <c r="O2315" s="237"/>
      <c r="P2315" s="237"/>
      <c r="Q2315" s="237"/>
      <c r="R2315" s="237"/>
      <c r="S2315" s="237"/>
      <c r="T2315" s="238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9" t="s">
        <v>221</v>
      </c>
      <c r="AU2315" s="239" t="s">
        <v>88</v>
      </c>
      <c r="AV2315" s="13" t="s">
        <v>86</v>
      </c>
      <c r="AW2315" s="13" t="s">
        <v>39</v>
      </c>
      <c r="AX2315" s="13" t="s">
        <v>78</v>
      </c>
      <c r="AY2315" s="239" t="s">
        <v>210</v>
      </c>
    </row>
    <row r="2316" s="13" customFormat="1">
      <c r="A2316" s="13"/>
      <c r="B2316" s="229"/>
      <c r="C2316" s="230"/>
      <c r="D2316" s="231" t="s">
        <v>221</v>
      </c>
      <c r="E2316" s="232" t="s">
        <v>32</v>
      </c>
      <c r="F2316" s="233" t="s">
        <v>2605</v>
      </c>
      <c r="G2316" s="230"/>
      <c r="H2316" s="232" t="s">
        <v>32</v>
      </c>
      <c r="I2316" s="234"/>
      <c r="J2316" s="230"/>
      <c r="K2316" s="230"/>
      <c r="L2316" s="235"/>
      <c r="M2316" s="236"/>
      <c r="N2316" s="237"/>
      <c r="O2316" s="237"/>
      <c r="P2316" s="237"/>
      <c r="Q2316" s="237"/>
      <c r="R2316" s="237"/>
      <c r="S2316" s="237"/>
      <c r="T2316" s="238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9" t="s">
        <v>221</v>
      </c>
      <c r="AU2316" s="239" t="s">
        <v>88</v>
      </c>
      <c r="AV2316" s="13" t="s">
        <v>86</v>
      </c>
      <c r="AW2316" s="13" t="s">
        <v>39</v>
      </c>
      <c r="AX2316" s="13" t="s">
        <v>78</v>
      </c>
      <c r="AY2316" s="239" t="s">
        <v>210</v>
      </c>
    </row>
    <row r="2317" s="13" customFormat="1">
      <c r="A2317" s="13"/>
      <c r="B2317" s="229"/>
      <c r="C2317" s="230"/>
      <c r="D2317" s="231" t="s">
        <v>221</v>
      </c>
      <c r="E2317" s="232" t="s">
        <v>32</v>
      </c>
      <c r="F2317" s="233" t="s">
        <v>2637</v>
      </c>
      <c r="G2317" s="230"/>
      <c r="H2317" s="232" t="s">
        <v>32</v>
      </c>
      <c r="I2317" s="234"/>
      <c r="J2317" s="230"/>
      <c r="K2317" s="230"/>
      <c r="L2317" s="235"/>
      <c r="M2317" s="236"/>
      <c r="N2317" s="237"/>
      <c r="O2317" s="237"/>
      <c r="P2317" s="237"/>
      <c r="Q2317" s="237"/>
      <c r="R2317" s="237"/>
      <c r="S2317" s="237"/>
      <c r="T2317" s="238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9" t="s">
        <v>221</v>
      </c>
      <c r="AU2317" s="239" t="s">
        <v>88</v>
      </c>
      <c r="AV2317" s="13" t="s">
        <v>86</v>
      </c>
      <c r="AW2317" s="13" t="s">
        <v>39</v>
      </c>
      <c r="AX2317" s="13" t="s">
        <v>78</v>
      </c>
      <c r="AY2317" s="239" t="s">
        <v>210</v>
      </c>
    </row>
    <row r="2318" s="13" customFormat="1">
      <c r="A2318" s="13"/>
      <c r="B2318" s="229"/>
      <c r="C2318" s="230"/>
      <c r="D2318" s="231" t="s">
        <v>221</v>
      </c>
      <c r="E2318" s="232" t="s">
        <v>32</v>
      </c>
      <c r="F2318" s="233" t="s">
        <v>2638</v>
      </c>
      <c r="G2318" s="230"/>
      <c r="H2318" s="232" t="s">
        <v>32</v>
      </c>
      <c r="I2318" s="234"/>
      <c r="J2318" s="230"/>
      <c r="K2318" s="230"/>
      <c r="L2318" s="235"/>
      <c r="M2318" s="236"/>
      <c r="N2318" s="237"/>
      <c r="O2318" s="237"/>
      <c r="P2318" s="237"/>
      <c r="Q2318" s="237"/>
      <c r="R2318" s="237"/>
      <c r="S2318" s="237"/>
      <c r="T2318" s="238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9" t="s">
        <v>221</v>
      </c>
      <c r="AU2318" s="239" t="s">
        <v>88</v>
      </c>
      <c r="AV2318" s="13" t="s">
        <v>86</v>
      </c>
      <c r="AW2318" s="13" t="s">
        <v>39</v>
      </c>
      <c r="AX2318" s="13" t="s">
        <v>78</v>
      </c>
      <c r="AY2318" s="239" t="s">
        <v>210</v>
      </c>
    </row>
    <row r="2319" s="13" customFormat="1">
      <c r="A2319" s="13"/>
      <c r="B2319" s="229"/>
      <c r="C2319" s="230"/>
      <c r="D2319" s="231" t="s">
        <v>221</v>
      </c>
      <c r="E2319" s="232" t="s">
        <v>32</v>
      </c>
      <c r="F2319" s="233" t="s">
        <v>2639</v>
      </c>
      <c r="G2319" s="230"/>
      <c r="H2319" s="232" t="s">
        <v>32</v>
      </c>
      <c r="I2319" s="234"/>
      <c r="J2319" s="230"/>
      <c r="K2319" s="230"/>
      <c r="L2319" s="235"/>
      <c r="M2319" s="236"/>
      <c r="N2319" s="237"/>
      <c r="O2319" s="237"/>
      <c r="P2319" s="237"/>
      <c r="Q2319" s="237"/>
      <c r="R2319" s="237"/>
      <c r="S2319" s="237"/>
      <c r="T2319" s="238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9" t="s">
        <v>221</v>
      </c>
      <c r="AU2319" s="239" t="s">
        <v>88</v>
      </c>
      <c r="AV2319" s="13" t="s">
        <v>86</v>
      </c>
      <c r="AW2319" s="13" t="s">
        <v>39</v>
      </c>
      <c r="AX2319" s="13" t="s">
        <v>78</v>
      </c>
      <c r="AY2319" s="239" t="s">
        <v>210</v>
      </c>
    </row>
    <row r="2320" s="13" customFormat="1">
      <c r="A2320" s="13"/>
      <c r="B2320" s="229"/>
      <c r="C2320" s="230"/>
      <c r="D2320" s="231" t="s">
        <v>221</v>
      </c>
      <c r="E2320" s="232" t="s">
        <v>32</v>
      </c>
      <c r="F2320" s="233" t="s">
        <v>2640</v>
      </c>
      <c r="G2320" s="230"/>
      <c r="H2320" s="232" t="s">
        <v>32</v>
      </c>
      <c r="I2320" s="234"/>
      <c r="J2320" s="230"/>
      <c r="K2320" s="230"/>
      <c r="L2320" s="235"/>
      <c r="M2320" s="236"/>
      <c r="N2320" s="237"/>
      <c r="O2320" s="237"/>
      <c r="P2320" s="237"/>
      <c r="Q2320" s="237"/>
      <c r="R2320" s="237"/>
      <c r="S2320" s="237"/>
      <c r="T2320" s="238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9" t="s">
        <v>221</v>
      </c>
      <c r="AU2320" s="239" t="s">
        <v>88</v>
      </c>
      <c r="AV2320" s="13" t="s">
        <v>86</v>
      </c>
      <c r="AW2320" s="13" t="s">
        <v>39</v>
      </c>
      <c r="AX2320" s="13" t="s">
        <v>78</v>
      </c>
      <c r="AY2320" s="239" t="s">
        <v>210</v>
      </c>
    </row>
    <row r="2321" s="13" customFormat="1">
      <c r="A2321" s="13"/>
      <c r="B2321" s="229"/>
      <c r="C2321" s="230"/>
      <c r="D2321" s="231" t="s">
        <v>221</v>
      </c>
      <c r="E2321" s="232" t="s">
        <v>32</v>
      </c>
      <c r="F2321" s="233" t="s">
        <v>2641</v>
      </c>
      <c r="G2321" s="230"/>
      <c r="H2321" s="232" t="s">
        <v>32</v>
      </c>
      <c r="I2321" s="234"/>
      <c r="J2321" s="230"/>
      <c r="K2321" s="230"/>
      <c r="L2321" s="235"/>
      <c r="M2321" s="236"/>
      <c r="N2321" s="237"/>
      <c r="O2321" s="237"/>
      <c r="P2321" s="237"/>
      <c r="Q2321" s="237"/>
      <c r="R2321" s="237"/>
      <c r="S2321" s="237"/>
      <c r="T2321" s="238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9" t="s">
        <v>221</v>
      </c>
      <c r="AU2321" s="239" t="s">
        <v>88</v>
      </c>
      <c r="AV2321" s="13" t="s">
        <v>86</v>
      </c>
      <c r="AW2321" s="13" t="s">
        <v>39</v>
      </c>
      <c r="AX2321" s="13" t="s">
        <v>78</v>
      </c>
      <c r="AY2321" s="239" t="s">
        <v>210</v>
      </c>
    </row>
    <row r="2322" s="13" customFormat="1">
      <c r="A2322" s="13"/>
      <c r="B2322" s="229"/>
      <c r="C2322" s="230"/>
      <c r="D2322" s="231" t="s">
        <v>221</v>
      </c>
      <c r="E2322" s="232" t="s">
        <v>32</v>
      </c>
      <c r="F2322" s="233" t="s">
        <v>2642</v>
      </c>
      <c r="G2322" s="230"/>
      <c r="H2322" s="232" t="s">
        <v>32</v>
      </c>
      <c r="I2322" s="234"/>
      <c r="J2322" s="230"/>
      <c r="K2322" s="230"/>
      <c r="L2322" s="235"/>
      <c r="M2322" s="236"/>
      <c r="N2322" s="237"/>
      <c r="O2322" s="237"/>
      <c r="P2322" s="237"/>
      <c r="Q2322" s="237"/>
      <c r="R2322" s="237"/>
      <c r="S2322" s="237"/>
      <c r="T2322" s="238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9" t="s">
        <v>221</v>
      </c>
      <c r="AU2322" s="239" t="s">
        <v>88</v>
      </c>
      <c r="AV2322" s="13" t="s">
        <v>86</v>
      </c>
      <c r="AW2322" s="13" t="s">
        <v>39</v>
      </c>
      <c r="AX2322" s="13" t="s">
        <v>78</v>
      </c>
      <c r="AY2322" s="239" t="s">
        <v>210</v>
      </c>
    </row>
    <row r="2323" s="13" customFormat="1">
      <c r="A2323" s="13"/>
      <c r="B2323" s="229"/>
      <c r="C2323" s="230"/>
      <c r="D2323" s="231" t="s">
        <v>221</v>
      </c>
      <c r="E2323" s="232" t="s">
        <v>32</v>
      </c>
      <c r="F2323" s="233" t="s">
        <v>2623</v>
      </c>
      <c r="G2323" s="230"/>
      <c r="H2323" s="232" t="s">
        <v>32</v>
      </c>
      <c r="I2323" s="234"/>
      <c r="J2323" s="230"/>
      <c r="K2323" s="230"/>
      <c r="L2323" s="235"/>
      <c r="M2323" s="236"/>
      <c r="N2323" s="237"/>
      <c r="O2323" s="237"/>
      <c r="P2323" s="237"/>
      <c r="Q2323" s="237"/>
      <c r="R2323" s="237"/>
      <c r="S2323" s="237"/>
      <c r="T2323" s="238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9" t="s">
        <v>221</v>
      </c>
      <c r="AU2323" s="239" t="s">
        <v>88</v>
      </c>
      <c r="AV2323" s="13" t="s">
        <v>86</v>
      </c>
      <c r="AW2323" s="13" t="s">
        <v>39</v>
      </c>
      <c r="AX2323" s="13" t="s">
        <v>78</v>
      </c>
      <c r="AY2323" s="239" t="s">
        <v>210</v>
      </c>
    </row>
    <row r="2324" s="13" customFormat="1">
      <c r="A2324" s="13"/>
      <c r="B2324" s="229"/>
      <c r="C2324" s="230"/>
      <c r="D2324" s="231" t="s">
        <v>221</v>
      </c>
      <c r="E2324" s="232" t="s">
        <v>32</v>
      </c>
      <c r="F2324" s="233" t="s">
        <v>2643</v>
      </c>
      <c r="G2324" s="230"/>
      <c r="H2324" s="232" t="s">
        <v>32</v>
      </c>
      <c r="I2324" s="234"/>
      <c r="J2324" s="230"/>
      <c r="K2324" s="230"/>
      <c r="L2324" s="235"/>
      <c r="M2324" s="236"/>
      <c r="N2324" s="237"/>
      <c r="O2324" s="237"/>
      <c r="P2324" s="237"/>
      <c r="Q2324" s="237"/>
      <c r="R2324" s="237"/>
      <c r="S2324" s="237"/>
      <c r="T2324" s="238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9" t="s">
        <v>221</v>
      </c>
      <c r="AU2324" s="239" t="s">
        <v>88</v>
      </c>
      <c r="AV2324" s="13" t="s">
        <v>86</v>
      </c>
      <c r="AW2324" s="13" t="s">
        <v>39</v>
      </c>
      <c r="AX2324" s="13" t="s">
        <v>78</v>
      </c>
      <c r="AY2324" s="239" t="s">
        <v>210</v>
      </c>
    </row>
    <row r="2325" s="13" customFormat="1">
      <c r="A2325" s="13"/>
      <c r="B2325" s="229"/>
      <c r="C2325" s="230"/>
      <c r="D2325" s="231" t="s">
        <v>221</v>
      </c>
      <c r="E2325" s="232" t="s">
        <v>32</v>
      </c>
      <c r="F2325" s="233" t="s">
        <v>2644</v>
      </c>
      <c r="G2325" s="230"/>
      <c r="H2325" s="232" t="s">
        <v>32</v>
      </c>
      <c r="I2325" s="234"/>
      <c r="J2325" s="230"/>
      <c r="K2325" s="230"/>
      <c r="L2325" s="235"/>
      <c r="M2325" s="236"/>
      <c r="N2325" s="237"/>
      <c r="O2325" s="237"/>
      <c r="P2325" s="237"/>
      <c r="Q2325" s="237"/>
      <c r="R2325" s="237"/>
      <c r="S2325" s="237"/>
      <c r="T2325" s="238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9" t="s">
        <v>221</v>
      </c>
      <c r="AU2325" s="239" t="s">
        <v>88</v>
      </c>
      <c r="AV2325" s="13" t="s">
        <v>86</v>
      </c>
      <c r="AW2325" s="13" t="s">
        <v>39</v>
      </c>
      <c r="AX2325" s="13" t="s">
        <v>78</v>
      </c>
      <c r="AY2325" s="239" t="s">
        <v>210</v>
      </c>
    </row>
    <row r="2326" s="15" customFormat="1">
      <c r="A2326" s="15"/>
      <c r="B2326" s="251"/>
      <c r="C2326" s="252"/>
      <c r="D2326" s="231" t="s">
        <v>221</v>
      </c>
      <c r="E2326" s="253" t="s">
        <v>32</v>
      </c>
      <c r="F2326" s="254" t="s">
        <v>224</v>
      </c>
      <c r="G2326" s="252"/>
      <c r="H2326" s="255">
        <v>1</v>
      </c>
      <c r="I2326" s="256"/>
      <c r="J2326" s="252"/>
      <c r="K2326" s="252"/>
      <c r="L2326" s="257"/>
      <c r="M2326" s="258"/>
      <c r="N2326" s="259"/>
      <c r="O2326" s="259"/>
      <c r="P2326" s="259"/>
      <c r="Q2326" s="259"/>
      <c r="R2326" s="259"/>
      <c r="S2326" s="259"/>
      <c r="T2326" s="260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1" t="s">
        <v>221</v>
      </c>
      <c r="AU2326" s="261" t="s">
        <v>88</v>
      </c>
      <c r="AV2326" s="15" t="s">
        <v>96</v>
      </c>
      <c r="AW2326" s="15" t="s">
        <v>39</v>
      </c>
      <c r="AX2326" s="15" t="s">
        <v>86</v>
      </c>
      <c r="AY2326" s="261" t="s">
        <v>210</v>
      </c>
    </row>
    <row r="2327" s="2" customFormat="1" ht="16.5" customHeight="1">
      <c r="A2327" s="42"/>
      <c r="B2327" s="43"/>
      <c r="C2327" s="211" t="s">
        <v>2645</v>
      </c>
      <c r="D2327" s="211" t="s">
        <v>213</v>
      </c>
      <c r="E2327" s="212" t="s">
        <v>2646</v>
      </c>
      <c r="F2327" s="213" t="s">
        <v>2647</v>
      </c>
      <c r="G2327" s="214" t="s">
        <v>1921</v>
      </c>
      <c r="H2327" s="215">
        <v>2</v>
      </c>
      <c r="I2327" s="216"/>
      <c r="J2327" s="217">
        <f>ROUND(I2327*H2327,2)</f>
        <v>0</v>
      </c>
      <c r="K2327" s="213" t="s">
        <v>1167</v>
      </c>
      <c r="L2327" s="48"/>
      <c r="M2327" s="218" t="s">
        <v>32</v>
      </c>
      <c r="N2327" s="219" t="s">
        <v>49</v>
      </c>
      <c r="O2327" s="88"/>
      <c r="P2327" s="220">
        <f>O2327*H2327</f>
        <v>0</v>
      </c>
      <c r="Q2327" s="220">
        <v>0</v>
      </c>
      <c r="R2327" s="220">
        <f>Q2327*H2327</f>
        <v>0</v>
      </c>
      <c r="S2327" s="220">
        <v>0</v>
      </c>
      <c r="T2327" s="221">
        <f>S2327*H2327</f>
        <v>0</v>
      </c>
      <c r="U2327" s="42"/>
      <c r="V2327" s="42"/>
      <c r="W2327" s="42"/>
      <c r="X2327" s="42"/>
      <c r="Y2327" s="42"/>
      <c r="Z2327" s="42"/>
      <c r="AA2327" s="42"/>
      <c r="AB2327" s="42"/>
      <c r="AC2327" s="42"/>
      <c r="AD2327" s="42"/>
      <c r="AE2327" s="42"/>
      <c r="AR2327" s="222" t="s">
        <v>404</v>
      </c>
      <c r="AT2327" s="222" t="s">
        <v>213</v>
      </c>
      <c r="AU2327" s="222" t="s">
        <v>88</v>
      </c>
      <c r="AY2327" s="20" t="s">
        <v>210</v>
      </c>
      <c r="BE2327" s="223">
        <f>IF(N2327="základní",J2327,0)</f>
        <v>0</v>
      </c>
      <c r="BF2327" s="223">
        <f>IF(N2327="snížená",J2327,0)</f>
        <v>0</v>
      </c>
      <c r="BG2327" s="223">
        <f>IF(N2327="zákl. přenesená",J2327,0)</f>
        <v>0</v>
      </c>
      <c r="BH2327" s="223">
        <f>IF(N2327="sníž. přenesená",J2327,0)</f>
        <v>0</v>
      </c>
      <c r="BI2327" s="223">
        <f>IF(N2327="nulová",J2327,0)</f>
        <v>0</v>
      </c>
      <c r="BJ2327" s="20" t="s">
        <v>86</v>
      </c>
      <c r="BK2327" s="223">
        <f>ROUND(I2327*H2327,2)</f>
        <v>0</v>
      </c>
      <c r="BL2327" s="20" t="s">
        <v>404</v>
      </c>
      <c r="BM2327" s="222" t="s">
        <v>2648</v>
      </c>
    </row>
    <row r="2328" s="14" customFormat="1">
      <c r="A2328" s="14"/>
      <c r="B2328" s="240"/>
      <c r="C2328" s="241"/>
      <c r="D2328" s="231" t="s">
        <v>221</v>
      </c>
      <c r="E2328" s="242" t="s">
        <v>32</v>
      </c>
      <c r="F2328" s="243" t="s">
        <v>88</v>
      </c>
      <c r="G2328" s="241"/>
      <c r="H2328" s="244">
        <v>2</v>
      </c>
      <c r="I2328" s="245"/>
      <c r="J2328" s="241"/>
      <c r="K2328" s="241"/>
      <c r="L2328" s="246"/>
      <c r="M2328" s="247"/>
      <c r="N2328" s="248"/>
      <c r="O2328" s="248"/>
      <c r="P2328" s="248"/>
      <c r="Q2328" s="248"/>
      <c r="R2328" s="248"/>
      <c r="S2328" s="248"/>
      <c r="T2328" s="249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0" t="s">
        <v>221</v>
      </c>
      <c r="AU2328" s="250" t="s">
        <v>88</v>
      </c>
      <c r="AV2328" s="14" t="s">
        <v>88</v>
      </c>
      <c r="AW2328" s="14" t="s">
        <v>39</v>
      </c>
      <c r="AX2328" s="14" t="s">
        <v>78</v>
      </c>
      <c r="AY2328" s="250" t="s">
        <v>210</v>
      </c>
    </row>
    <row r="2329" s="13" customFormat="1">
      <c r="A2329" s="13"/>
      <c r="B2329" s="229"/>
      <c r="C2329" s="230"/>
      <c r="D2329" s="231" t="s">
        <v>221</v>
      </c>
      <c r="E2329" s="232" t="s">
        <v>32</v>
      </c>
      <c r="F2329" s="233" t="s">
        <v>2635</v>
      </c>
      <c r="G2329" s="230"/>
      <c r="H2329" s="232" t="s">
        <v>32</v>
      </c>
      <c r="I2329" s="234"/>
      <c r="J2329" s="230"/>
      <c r="K2329" s="230"/>
      <c r="L2329" s="235"/>
      <c r="M2329" s="236"/>
      <c r="N2329" s="237"/>
      <c r="O2329" s="237"/>
      <c r="P2329" s="237"/>
      <c r="Q2329" s="237"/>
      <c r="R2329" s="237"/>
      <c r="S2329" s="237"/>
      <c r="T2329" s="238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9" t="s">
        <v>221</v>
      </c>
      <c r="AU2329" s="239" t="s">
        <v>88</v>
      </c>
      <c r="AV2329" s="13" t="s">
        <v>86</v>
      </c>
      <c r="AW2329" s="13" t="s">
        <v>39</v>
      </c>
      <c r="AX2329" s="13" t="s">
        <v>78</v>
      </c>
      <c r="AY2329" s="239" t="s">
        <v>210</v>
      </c>
    </row>
    <row r="2330" s="13" customFormat="1">
      <c r="A2330" s="13"/>
      <c r="B2330" s="229"/>
      <c r="C2330" s="230"/>
      <c r="D2330" s="231" t="s">
        <v>221</v>
      </c>
      <c r="E2330" s="232" t="s">
        <v>32</v>
      </c>
      <c r="F2330" s="233" t="s">
        <v>2636</v>
      </c>
      <c r="G2330" s="230"/>
      <c r="H2330" s="232" t="s">
        <v>32</v>
      </c>
      <c r="I2330" s="234"/>
      <c r="J2330" s="230"/>
      <c r="K2330" s="230"/>
      <c r="L2330" s="235"/>
      <c r="M2330" s="236"/>
      <c r="N2330" s="237"/>
      <c r="O2330" s="237"/>
      <c r="P2330" s="237"/>
      <c r="Q2330" s="237"/>
      <c r="R2330" s="237"/>
      <c r="S2330" s="237"/>
      <c r="T2330" s="238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9" t="s">
        <v>221</v>
      </c>
      <c r="AU2330" s="239" t="s">
        <v>88</v>
      </c>
      <c r="AV2330" s="13" t="s">
        <v>86</v>
      </c>
      <c r="AW2330" s="13" t="s">
        <v>39</v>
      </c>
      <c r="AX2330" s="13" t="s">
        <v>78</v>
      </c>
      <c r="AY2330" s="239" t="s">
        <v>210</v>
      </c>
    </row>
    <row r="2331" s="13" customFormat="1">
      <c r="A2331" s="13"/>
      <c r="B2331" s="229"/>
      <c r="C2331" s="230"/>
      <c r="D2331" s="231" t="s">
        <v>221</v>
      </c>
      <c r="E2331" s="232" t="s">
        <v>32</v>
      </c>
      <c r="F2331" s="233" t="s">
        <v>2605</v>
      </c>
      <c r="G2331" s="230"/>
      <c r="H2331" s="232" t="s">
        <v>32</v>
      </c>
      <c r="I2331" s="234"/>
      <c r="J2331" s="230"/>
      <c r="K2331" s="230"/>
      <c r="L2331" s="235"/>
      <c r="M2331" s="236"/>
      <c r="N2331" s="237"/>
      <c r="O2331" s="237"/>
      <c r="P2331" s="237"/>
      <c r="Q2331" s="237"/>
      <c r="R2331" s="237"/>
      <c r="S2331" s="237"/>
      <c r="T2331" s="238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9" t="s">
        <v>221</v>
      </c>
      <c r="AU2331" s="239" t="s">
        <v>88</v>
      </c>
      <c r="AV2331" s="13" t="s">
        <v>86</v>
      </c>
      <c r="AW2331" s="13" t="s">
        <v>39</v>
      </c>
      <c r="AX2331" s="13" t="s">
        <v>78</v>
      </c>
      <c r="AY2331" s="239" t="s">
        <v>210</v>
      </c>
    </row>
    <row r="2332" s="13" customFormat="1">
      <c r="A2332" s="13"/>
      <c r="B2332" s="229"/>
      <c r="C2332" s="230"/>
      <c r="D2332" s="231" t="s">
        <v>221</v>
      </c>
      <c r="E2332" s="232" t="s">
        <v>32</v>
      </c>
      <c r="F2332" s="233" t="s">
        <v>2649</v>
      </c>
      <c r="G2332" s="230"/>
      <c r="H2332" s="232" t="s">
        <v>32</v>
      </c>
      <c r="I2332" s="234"/>
      <c r="J2332" s="230"/>
      <c r="K2332" s="230"/>
      <c r="L2332" s="235"/>
      <c r="M2332" s="236"/>
      <c r="N2332" s="237"/>
      <c r="O2332" s="237"/>
      <c r="P2332" s="237"/>
      <c r="Q2332" s="237"/>
      <c r="R2332" s="237"/>
      <c r="S2332" s="237"/>
      <c r="T2332" s="238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9" t="s">
        <v>221</v>
      </c>
      <c r="AU2332" s="239" t="s">
        <v>88</v>
      </c>
      <c r="AV2332" s="13" t="s">
        <v>86</v>
      </c>
      <c r="AW2332" s="13" t="s">
        <v>39</v>
      </c>
      <c r="AX2332" s="13" t="s">
        <v>78</v>
      </c>
      <c r="AY2332" s="239" t="s">
        <v>210</v>
      </c>
    </row>
    <row r="2333" s="13" customFormat="1">
      <c r="A2333" s="13"/>
      <c r="B2333" s="229"/>
      <c r="C2333" s="230"/>
      <c r="D2333" s="231" t="s">
        <v>221</v>
      </c>
      <c r="E2333" s="232" t="s">
        <v>32</v>
      </c>
      <c r="F2333" s="233" t="s">
        <v>2650</v>
      </c>
      <c r="G2333" s="230"/>
      <c r="H2333" s="232" t="s">
        <v>32</v>
      </c>
      <c r="I2333" s="234"/>
      <c r="J2333" s="230"/>
      <c r="K2333" s="230"/>
      <c r="L2333" s="235"/>
      <c r="M2333" s="236"/>
      <c r="N2333" s="237"/>
      <c r="O2333" s="237"/>
      <c r="P2333" s="237"/>
      <c r="Q2333" s="237"/>
      <c r="R2333" s="237"/>
      <c r="S2333" s="237"/>
      <c r="T2333" s="238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9" t="s">
        <v>221</v>
      </c>
      <c r="AU2333" s="239" t="s">
        <v>88</v>
      </c>
      <c r="AV2333" s="13" t="s">
        <v>86</v>
      </c>
      <c r="AW2333" s="13" t="s">
        <v>39</v>
      </c>
      <c r="AX2333" s="13" t="s">
        <v>78</v>
      </c>
      <c r="AY2333" s="239" t="s">
        <v>210</v>
      </c>
    </row>
    <row r="2334" s="13" customFormat="1">
      <c r="A2334" s="13"/>
      <c r="B2334" s="229"/>
      <c r="C2334" s="230"/>
      <c r="D2334" s="231" t="s">
        <v>221</v>
      </c>
      <c r="E2334" s="232" t="s">
        <v>32</v>
      </c>
      <c r="F2334" s="233" t="s">
        <v>2651</v>
      </c>
      <c r="G2334" s="230"/>
      <c r="H2334" s="232" t="s">
        <v>32</v>
      </c>
      <c r="I2334" s="234"/>
      <c r="J2334" s="230"/>
      <c r="K2334" s="230"/>
      <c r="L2334" s="235"/>
      <c r="M2334" s="236"/>
      <c r="N2334" s="237"/>
      <c r="O2334" s="237"/>
      <c r="P2334" s="237"/>
      <c r="Q2334" s="237"/>
      <c r="R2334" s="237"/>
      <c r="S2334" s="237"/>
      <c r="T2334" s="238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9" t="s">
        <v>221</v>
      </c>
      <c r="AU2334" s="239" t="s">
        <v>88</v>
      </c>
      <c r="AV2334" s="13" t="s">
        <v>86</v>
      </c>
      <c r="AW2334" s="13" t="s">
        <v>39</v>
      </c>
      <c r="AX2334" s="13" t="s">
        <v>78</v>
      </c>
      <c r="AY2334" s="239" t="s">
        <v>210</v>
      </c>
    </row>
    <row r="2335" s="13" customFormat="1">
      <c r="A2335" s="13"/>
      <c r="B2335" s="229"/>
      <c r="C2335" s="230"/>
      <c r="D2335" s="231" t="s">
        <v>221</v>
      </c>
      <c r="E2335" s="232" t="s">
        <v>32</v>
      </c>
      <c r="F2335" s="233" t="s">
        <v>2642</v>
      </c>
      <c r="G2335" s="230"/>
      <c r="H2335" s="232" t="s">
        <v>32</v>
      </c>
      <c r="I2335" s="234"/>
      <c r="J2335" s="230"/>
      <c r="K2335" s="230"/>
      <c r="L2335" s="235"/>
      <c r="M2335" s="236"/>
      <c r="N2335" s="237"/>
      <c r="O2335" s="237"/>
      <c r="P2335" s="237"/>
      <c r="Q2335" s="237"/>
      <c r="R2335" s="237"/>
      <c r="S2335" s="237"/>
      <c r="T2335" s="238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9" t="s">
        <v>221</v>
      </c>
      <c r="AU2335" s="239" t="s">
        <v>88</v>
      </c>
      <c r="AV2335" s="13" t="s">
        <v>86</v>
      </c>
      <c r="AW2335" s="13" t="s">
        <v>39</v>
      </c>
      <c r="AX2335" s="13" t="s">
        <v>78</v>
      </c>
      <c r="AY2335" s="239" t="s">
        <v>210</v>
      </c>
    </row>
    <row r="2336" s="13" customFormat="1">
      <c r="A2336" s="13"/>
      <c r="B2336" s="229"/>
      <c r="C2336" s="230"/>
      <c r="D2336" s="231" t="s">
        <v>221</v>
      </c>
      <c r="E2336" s="232" t="s">
        <v>32</v>
      </c>
      <c r="F2336" s="233" t="s">
        <v>2623</v>
      </c>
      <c r="G2336" s="230"/>
      <c r="H2336" s="232" t="s">
        <v>32</v>
      </c>
      <c r="I2336" s="234"/>
      <c r="J2336" s="230"/>
      <c r="K2336" s="230"/>
      <c r="L2336" s="235"/>
      <c r="M2336" s="236"/>
      <c r="N2336" s="237"/>
      <c r="O2336" s="237"/>
      <c r="P2336" s="237"/>
      <c r="Q2336" s="237"/>
      <c r="R2336" s="237"/>
      <c r="S2336" s="237"/>
      <c r="T2336" s="238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9" t="s">
        <v>221</v>
      </c>
      <c r="AU2336" s="239" t="s">
        <v>88</v>
      </c>
      <c r="AV2336" s="13" t="s">
        <v>86</v>
      </c>
      <c r="AW2336" s="13" t="s">
        <v>39</v>
      </c>
      <c r="AX2336" s="13" t="s">
        <v>78</v>
      </c>
      <c r="AY2336" s="239" t="s">
        <v>210</v>
      </c>
    </row>
    <row r="2337" s="13" customFormat="1">
      <c r="A2337" s="13"/>
      <c r="B2337" s="229"/>
      <c r="C2337" s="230"/>
      <c r="D2337" s="231" t="s">
        <v>221</v>
      </c>
      <c r="E2337" s="232" t="s">
        <v>32</v>
      </c>
      <c r="F2337" s="233" t="s">
        <v>2652</v>
      </c>
      <c r="G2337" s="230"/>
      <c r="H2337" s="232" t="s">
        <v>32</v>
      </c>
      <c r="I2337" s="234"/>
      <c r="J2337" s="230"/>
      <c r="K2337" s="230"/>
      <c r="L2337" s="235"/>
      <c r="M2337" s="236"/>
      <c r="N2337" s="237"/>
      <c r="O2337" s="237"/>
      <c r="P2337" s="237"/>
      <c r="Q2337" s="237"/>
      <c r="R2337" s="237"/>
      <c r="S2337" s="237"/>
      <c r="T2337" s="238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9" t="s">
        <v>221</v>
      </c>
      <c r="AU2337" s="239" t="s">
        <v>88</v>
      </c>
      <c r="AV2337" s="13" t="s">
        <v>86</v>
      </c>
      <c r="AW2337" s="13" t="s">
        <v>39</v>
      </c>
      <c r="AX2337" s="13" t="s">
        <v>78</v>
      </c>
      <c r="AY2337" s="239" t="s">
        <v>210</v>
      </c>
    </row>
    <row r="2338" s="13" customFormat="1">
      <c r="A2338" s="13"/>
      <c r="B2338" s="229"/>
      <c r="C2338" s="230"/>
      <c r="D2338" s="231" t="s">
        <v>221</v>
      </c>
      <c r="E2338" s="232" t="s">
        <v>32</v>
      </c>
      <c r="F2338" s="233" t="s">
        <v>2653</v>
      </c>
      <c r="G2338" s="230"/>
      <c r="H2338" s="232" t="s">
        <v>32</v>
      </c>
      <c r="I2338" s="234"/>
      <c r="J2338" s="230"/>
      <c r="K2338" s="230"/>
      <c r="L2338" s="235"/>
      <c r="M2338" s="236"/>
      <c r="N2338" s="237"/>
      <c r="O2338" s="237"/>
      <c r="P2338" s="237"/>
      <c r="Q2338" s="237"/>
      <c r="R2338" s="237"/>
      <c r="S2338" s="237"/>
      <c r="T2338" s="238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9" t="s">
        <v>221</v>
      </c>
      <c r="AU2338" s="239" t="s">
        <v>88</v>
      </c>
      <c r="AV2338" s="13" t="s">
        <v>86</v>
      </c>
      <c r="AW2338" s="13" t="s">
        <v>39</v>
      </c>
      <c r="AX2338" s="13" t="s">
        <v>78</v>
      </c>
      <c r="AY2338" s="239" t="s">
        <v>210</v>
      </c>
    </row>
    <row r="2339" s="15" customFormat="1">
      <c r="A2339" s="15"/>
      <c r="B2339" s="251"/>
      <c r="C2339" s="252"/>
      <c r="D2339" s="231" t="s">
        <v>221</v>
      </c>
      <c r="E2339" s="253" t="s">
        <v>32</v>
      </c>
      <c r="F2339" s="254" t="s">
        <v>224</v>
      </c>
      <c r="G2339" s="252"/>
      <c r="H2339" s="255">
        <v>2</v>
      </c>
      <c r="I2339" s="256"/>
      <c r="J2339" s="252"/>
      <c r="K2339" s="252"/>
      <c r="L2339" s="257"/>
      <c r="M2339" s="258"/>
      <c r="N2339" s="259"/>
      <c r="O2339" s="259"/>
      <c r="P2339" s="259"/>
      <c r="Q2339" s="259"/>
      <c r="R2339" s="259"/>
      <c r="S2339" s="259"/>
      <c r="T2339" s="260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61" t="s">
        <v>221</v>
      </c>
      <c r="AU2339" s="261" t="s">
        <v>88</v>
      </c>
      <c r="AV2339" s="15" t="s">
        <v>96</v>
      </c>
      <c r="AW2339" s="15" t="s">
        <v>39</v>
      </c>
      <c r="AX2339" s="15" t="s">
        <v>86</v>
      </c>
      <c r="AY2339" s="261" t="s">
        <v>210</v>
      </c>
    </row>
    <row r="2340" s="2" customFormat="1" ht="16.5" customHeight="1">
      <c r="A2340" s="42"/>
      <c r="B2340" s="43"/>
      <c r="C2340" s="211" t="s">
        <v>2654</v>
      </c>
      <c r="D2340" s="211" t="s">
        <v>213</v>
      </c>
      <c r="E2340" s="212" t="s">
        <v>2655</v>
      </c>
      <c r="F2340" s="213" t="s">
        <v>2656</v>
      </c>
      <c r="G2340" s="214" t="s">
        <v>1921</v>
      </c>
      <c r="H2340" s="215">
        <v>2</v>
      </c>
      <c r="I2340" s="216"/>
      <c r="J2340" s="217">
        <f>ROUND(I2340*H2340,2)</f>
        <v>0</v>
      </c>
      <c r="K2340" s="213" t="s">
        <v>1167</v>
      </c>
      <c r="L2340" s="48"/>
      <c r="M2340" s="218" t="s">
        <v>32</v>
      </c>
      <c r="N2340" s="219" t="s">
        <v>49</v>
      </c>
      <c r="O2340" s="88"/>
      <c r="P2340" s="220">
        <f>O2340*H2340</f>
        <v>0</v>
      </c>
      <c r="Q2340" s="220">
        <v>0</v>
      </c>
      <c r="R2340" s="220">
        <f>Q2340*H2340</f>
        <v>0</v>
      </c>
      <c r="S2340" s="220">
        <v>0</v>
      </c>
      <c r="T2340" s="221">
        <f>S2340*H2340</f>
        <v>0</v>
      </c>
      <c r="U2340" s="42"/>
      <c r="V2340" s="42"/>
      <c r="W2340" s="42"/>
      <c r="X2340" s="42"/>
      <c r="Y2340" s="42"/>
      <c r="Z2340" s="42"/>
      <c r="AA2340" s="42"/>
      <c r="AB2340" s="42"/>
      <c r="AC2340" s="42"/>
      <c r="AD2340" s="42"/>
      <c r="AE2340" s="42"/>
      <c r="AR2340" s="222" t="s">
        <v>404</v>
      </c>
      <c r="AT2340" s="222" t="s">
        <v>213</v>
      </c>
      <c r="AU2340" s="222" t="s">
        <v>88</v>
      </c>
      <c r="AY2340" s="20" t="s">
        <v>210</v>
      </c>
      <c r="BE2340" s="223">
        <f>IF(N2340="základní",J2340,0)</f>
        <v>0</v>
      </c>
      <c r="BF2340" s="223">
        <f>IF(N2340="snížená",J2340,0)</f>
        <v>0</v>
      </c>
      <c r="BG2340" s="223">
        <f>IF(N2340="zákl. přenesená",J2340,0)</f>
        <v>0</v>
      </c>
      <c r="BH2340" s="223">
        <f>IF(N2340="sníž. přenesená",J2340,0)</f>
        <v>0</v>
      </c>
      <c r="BI2340" s="223">
        <f>IF(N2340="nulová",J2340,0)</f>
        <v>0</v>
      </c>
      <c r="BJ2340" s="20" t="s">
        <v>86</v>
      </c>
      <c r="BK2340" s="223">
        <f>ROUND(I2340*H2340,2)</f>
        <v>0</v>
      </c>
      <c r="BL2340" s="20" t="s">
        <v>404</v>
      </c>
      <c r="BM2340" s="222" t="s">
        <v>2657</v>
      </c>
    </row>
    <row r="2341" s="13" customFormat="1">
      <c r="A2341" s="13"/>
      <c r="B2341" s="229"/>
      <c r="C2341" s="230"/>
      <c r="D2341" s="231" t="s">
        <v>221</v>
      </c>
      <c r="E2341" s="232" t="s">
        <v>32</v>
      </c>
      <c r="F2341" s="233" t="s">
        <v>2635</v>
      </c>
      <c r="G2341" s="230"/>
      <c r="H2341" s="232" t="s">
        <v>32</v>
      </c>
      <c r="I2341" s="234"/>
      <c r="J2341" s="230"/>
      <c r="K2341" s="230"/>
      <c r="L2341" s="235"/>
      <c r="M2341" s="236"/>
      <c r="N2341" s="237"/>
      <c r="O2341" s="237"/>
      <c r="P2341" s="237"/>
      <c r="Q2341" s="237"/>
      <c r="R2341" s="237"/>
      <c r="S2341" s="237"/>
      <c r="T2341" s="238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9" t="s">
        <v>221</v>
      </c>
      <c r="AU2341" s="239" t="s">
        <v>88</v>
      </c>
      <c r="AV2341" s="13" t="s">
        <v>86</v>
      </c>
      <c r="AW2341" s="13" t="s">
        <v>39</v>
      </c>
      <c r="AX2341" s="13" t="s">
        <v>78</v>
      </c>
      <c r="AY2341" s="239" t="s">
        <v>210</v>
      </c>
    </row>
    <row r="2342" s="13" customFormat="1">
      <c r="A2342" s="13"/>
      <c r="B2342" s="229"/>
      <c r="C2342" s="230"/>
      <c r="D2342" s="231" t="s">
        <v>221</v>
      </c>
      <c r="E2342" s="232" t="s">
        <v>32</v>
      </c>
      <c r="F2342" s="233" t="s">
        <v>2636</v>
      </c>
      <c r="G2342" s="230"/>
      <c r="H2342" s="232" t="s">
        <v>32</v>
      </c>
      <c r="I2342" s="234"/>
      <c r="J2342" s="230"/>
      <c r="K2342" s="230"/>
      <c r="L2342" s="235"/>
      <c r="M2342" s="236"/>
      <c r="N2342" s="237"/>
      <c r="O2342" s="237"/>
      <c r="P2342" s="237"/>
      <c r="Q2342" s="237"/>
      <c r="R2342" s="237"/>
      <c r="S2342" s="237"/>
      <c r="T2342" s="238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9" t="s">
        <v>221</v>
      </c>
      <c r="AU2342" s="239" t="s">
        <v>88</v>
      </c>
      <c r="AV2342" s="13" t="s">
        <v>86</v>
      </c>
      <c r="AW2342" s="13" t="s">
        <v>39</v>
      </c>
      <c r="AX2342" s="13" t="s">
        <v>78</v>
      </c>
      <c r="AY2342" s="239" t="s">
        <v>210</v>
      </c>
    </row>
    <row r="2343" s="13" customFormat="1">
      <c r="A2343" s="13"/>
      <c r="B2343" s="229"/>
      <c r="C2343" s="230"/>
      <c r="D2343" s="231" t="s">
        <v>221</v>
      </c>
      <c r="E2343" s="232" t="s">
        <v>32</v>
      </c>
      <c r="F2343" s="233" t="s">
        <v>2605</v>
      </c>
      <c r="G2343" s="230"/>
      <c r="H2343" s="232" t="s">
        <v>32</v>
      </c>
      <c r="I2343" s="234"/>
      <c r="J2343" s="230"/>
      <c r="K2343" s="230"/>
      <c r="L2343" s="235"/>
      <c r="M2343" s="236"/>
      <c r="N2343" s="237"/>
      <c r="O2343" s="237"/>
      <c r="P2343" s="237"/>
      <c r="Q2343" s="237"/>
      <c r="R2343" s="237"/>
      <c r="S2343" s="237"/>
      <c r="T2343" s="238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39" t="s">
        <v>221</v>
      </c>
      <c r="AU2343" s="239" t="s">
        <v>88</v>
      </c>
      <c r="AV2343" s="13" t="s">
        <v>86</v>
      </c>
      <c r="AW2343" s="13" t="s">
        <v>39</v>
      </c>
      <c r="AX2343" s="13" t="s">
        <v>78</v>
      </c>
      <c r="AY2343" s="239" t="s">
        <v>210</v>
      </c>
    </row>
    <row r="2344" s="13" customFormat="1">
      <c r="A2344" s="13"/>
      <c r="B2344" s="229"/>
      <c r="C2344" s="230"/>
      <c r="D2344" s="231" t="s">
        <v>221</v>
      </c>
      <c r="E2344" s="232" t="s">
        <v>32</v>
      </c>
      <c r="F2344" s="233" t="s">
        <v>2649</v>
      </c>
      <c r="G2344" s="230"/>
      <c r="H2344" s="232" t="s">
        <v>32</v>
      </c>
      <c r="I2344" s="234"/>
      <c r="J2344" s="230"/>
      <c r="K2344" s="230"/>
      <c r="L2344" s="235"/>
      <c r="M2344" s="236"/>
      <c r="N2344" s="237"/>
      <c r="O2344" s="237"/>
      <c r="P2344" s="237"/>
      <c r="Q2344" s="237"/>
      <c r="R2344" s="237"/>
      <c r="S2344" s="237"/>
      <c r="T2344" s="238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9" t="s">
        <v>221</v>
      </c>
      <c r="AU2344" s="239" t="s">
        <v>88</v>
      </c>
      <c r="AV2344" s="13" t="s">
        <v>86</v>
      </c>
      <c r="AW2344" s="13" t="s">
        <v>39</v>
      </c>
      <c r="AX2344" s="13" t="s">
        <v>78</v>
      </c>
      <c r="AY2344" s="239" t="s">
        <v>210</v>
      </c>
    </row>
    <row r="2345" s="13" customFormat="1">
      <c r="A2345" s="13"/>
      <c r="B2345" s="229"/>
      <c r="C2345" s="230"/>
      <c r="D2345" s="231" t="s">
        <v>221</v>
      </c>
      <c r="E2345" s="232" t="s">
        <v>32</v>
      </c>
      <c r="F2345" s="233" t="s">
        <v>2658</v>
      </c>
      <c r="G2345" s="230"/>
      <c r="H2345" s="232" t="s">
        <v>32</v>
      </c>
      <c r="I2345" s="234"/>
      <c r="J2345" s="230"/>
      <c r="K2345" s="230"/>
      <c r="L2345" s="235"/>
      <c r="M2345" s="236"/>
      <c r="N2345" s="237"/>
      <c r="O2345" s="237"/>
      <c r="P2345" s="237"/>
      <c r="Q2345" s="237"/>
      <c r="R2345" s="237"/>
      <c r="S2345" s="237"/>
      <c r="T2345" s="238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9" t="s">
        <v>221</v>
      </c>
      <c r="AU2345" s="239" t="s">
        <v>88</v>
      </c>
      <c r="AV2345" s="13" t="s">
        <v>86</v>
      </c>
      <c r="AW2345" s="13" t="s">
        <v>39</v>
      </c>
      <c r="AX2345" s="13" t="s">
        <v>78</v>
      </c>
      <c r="AY2345" s="239" t="s">
        <v>210</v>
      </c>
    </row>
    <row r="2346" s="13" customFormat="1">
      <c r="A2346" s="13"/>
      <c r="B2346" s="229"/>
      <c r="C2346" s="230"/>
      <c r="D2346" s="231" t="s">
        <v>221</v>
      </c>
      <c r="E2346" s="232" t="s">
        <v>32</v>
      </c>
      <c r="F2346" s="233" t="s">
        <v>2659</v>
      </c>
      <c r="G2346" s="230"/>
      <c r="H2346" s="232" t="s">
        <v>32</v>
      </c>
      <c r="I2346" s="234"/>
      <c r="J2346" s="230"/>
      <c r="K2346" s="230"/>
      <c r="L2346" s="235"/>
      <c r="M2346" s="236"/>
      <c r="N2346" s="237"/>
      <c r="O2346" s="237"/>
      <c r="P2346" s="237"/>
      <c r="Q2346" s="237"/>
      <c r="R2346" s="237"/>
      <c r="S2346" s="237"/>
      <c r="T2346" s="238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9" t="s">
        <v>221</v>
      </c>
      <c r="AU2346" s="239" t="s">
        <v>88</v>
      </c>
      <c r="AV2346" s="13" t="s">
        <v>86</v>
      </c>
      <c r="AW2346" s="13" t="s">
        <v>39</v>
      </c>
      <c r="AX2346" s="13" t="s">
        <v>78</v>
      </c>
      <c r="AY2346" s="239" t="s">
        <v>210</v>
      </c>
    </row>
    <row r="2347" s="13" customFormat="1">
      <c r="A2347" s="13"/>
      <c r="B2347" s="229"/>
      <c r="C2347" s="230"/>
      <c r="D2347" s="231" t="s">
        <v>221</v>
      </c>
      <c r="E2347" s="232" t="s">
        <v>32</v>
      </c>
      <c r="F2347" s="233" t="s">
        <v>2642</v>
      </c>
      <c r="G2347" s="230"/>
      <c r="H2347" s="232" t="s">
        <v>32</v>
      </c>
      <c r="I2347" s="234"/>
      <c r="J2347" s="230"/>
      <c r="K2347" s="230"/>
      <c r="L2347" s="235"/>
      <c r="M2347" s="236"/>
      <c r="N2347" s="237"/>
      <c r="O2347" s="237"/>
      <c r="P2347" s="237"/>
      <c r="Q2347" s="237"/>
      <c r="R2347" s="237"/>
      <c r="S2347" s="237"/>
      <c r="T2347" s="238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9" t="s">
        <v>221</v>
      </c>
      <c r="AU2347" s="239" t="s">
        <v>88</v>
      </c>
      <c r="AV2347" s="13" t="s">
        <v>86</v>
      </c>
      <c r="AW2347" s="13" t="s">
        <v>39</v>
      </c>
      <c r="AX2347" s="13" t="s">
        <v>78</v>
      </c>
      <c r="AY2347" s="239" t="s">
        <v>210</v>
      </c>
    </row>
    <row r="2348" s="13" customFormat="1">
      <c r="A2348" s="13"/>
      <c r="B2348" s="229"/>
      <c r="C2348" s="230"/>
      <c r="D2348" s="231" t="s">
        <v>221</v>
      </c>
      <c r="E2348" s="232" t="s">
        <v>32</v>
      </c>
      <c r="F2348" s="233" t="s">
        <v>2623</v>
      </c>
      <c r="G2348" s="230"/>
      <c r="H2348" s="232" t="s">
        <v>32</v>
      </c>
      <c r="I2348" s="234"/>
      <c r="J2348" s="230"/>
      <c r="K2348" s="230"/>
      <c r="L2348" s="235"/>
      <c r="M2348" s="236"/>
      <c r="N2348" s="237"/>
      <c r="O2348" s="237"/>
      <c r="P2348" s="237"/>
      <c r="Q2348" s="237"/>
      <c r="R2348" s="237"/>
      <c r="S2348" s="237"/>
      <c r="T2348" s="238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9" t="s">
        <v>221</v>
      </c>
      <c r="AU2348" s="239" t="s">
        <v>88</v>
      </c>
      <c r="AV2348" s="13" t="s">
        <v>86</v>
      </c>
      <c r="AW2348" s="13" t="s">
        <v>39</v>
      </c>
      <c r="AX2348" s="13" t="s">
        <v>78</v>
      </c>
      <c r="AY2348" s="239" t="s">
        <v>210</v>
      </c>
    </row>
    <row r="2349" s="13" customFormat="1">
      <c r="A2349" s="13"/>
      <c r="B2349" s="229"/>
      <c r="C2349" s="230"/>
      <c r="D2349" s="231" t="s">
        <v>221</v>
      </c>
      <c r="E2349" s="232" t="s">
        <v>32</v>
      </c>
      <c r="F2349" s="233" t="s">
        <v>2652</v>
      </c>
      <c r="G2349" s="230"/>
      <c r="H2349" s="232" t="s">
        <v>32</v>
      </c>
      <c r="I2349" s="234"/>
      <c r="J2349" s="230"/>
      <c r="K2349" s="230"/>
      <c r="L2349" s="235"/>
      <c r="M2349" s="236"/>
      <c r="N2349" s="237"/>
      <c r="O2349" s="237"/>
      <c r="P2349" s="237"/>
      <c r="Q2349" s="237"/>
      <c r="R2349" s="237"/>
      <c r="S2349" s="237"/>
      <c r="T2349" s="238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39" t="s">
        <v>221</v>
      </c>
      <c r="AU2349" s="239" t="s">
        <v>88</v>
      </c>
      <c r="AV2349" s="13" t="s">
        <v>86</v>
      </c>
      <c r="AW2349" s="13" t="s">
        <v>39</v>
      </c>
      <c r="AX2349" s="13" t="s">
        <v>78</v>
      </c>
      <c r="AY2349" s="239" t="s">
        <v>210</v>
      </c>
    </row>
    <row r="2350" s="13" customFormat="1">
      <c r="A2350" s="13"/>
      <c r="B2350" s="229"/>
      <c r="C2350" s="230"/>
      <c r="D2350" s="231" t="s">
        <v>221</v>
      </c>
      <c r="E2350" s="232" t="s">
        <v>32</v>
      </c>
      <c r="F2350" s="233" t="s">
        <v>2653</v>
      </c>
      <c r="G2350" s="230"/>
      <c r="H2350" s="232" t="s">
        <v>32</v>
      </c>
      <c r="I2350" s="234"/>
      <c r="J2350" s="230"/>
      <c r="K2350" s="230"/>
      <c r="L2350" s="235"/>
      <c r="M2350" s="236"/>
      <c r="N2350" s="237"/>
      <c r="O2350" s="237"/>
      <c r="P2350" s="237"/>
      <c r="Q2350" s="237"/>
      <c r="R2350" s="237"/>
      <c r="S2350" s="237"/>
      <c r="T2350" s="238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9" t="s">
        <v>221</v>
      </c>
      <c r="AU2350" s="239" t="s">
        <v>88</v>
      </c>
      <c r="AV2350" s="13" t="s">
        <v>86</v>
      </c>
      <c r="AW2350" s="13" t="s">
        <v>39</v>
      </c>
      <c r="AX2350" s="13" t="s">
        <v>78</v>
      </c>
      <c r="AY2350" s="239" t="s">
        <v>210</v>
      </c>
    </row>
    <row r="2351" s="14" customFormat="1">
      <c r="A2351" s="14"/>
      <c r="B2351" s="240"/>
      <c r="C2351" s="241"/>
      <c r="D2351" s="231" t="s">
        <v>221</v>
      </c>
      <c r="E2351" s="242" t="s">
        <v>32</v>
      </c>
      <c r="F2351" s="243" t="s">
        <v>88</v>
      </c>
      <c r="G2351" s="241"/>
      <c r="H2351" s="244">
        <v>2</v>
      </c>
      <c r="I2351" s="245"/>
      <c r="J2351" s="241"/>
      <c r="K2351" s="241"/>
      <c r="L2351" s="246"/>
      <c r="M2351" s="247"/>
      <c r="N2351" s="248"/>
      <c r="O2351" s="248"/>
      <c r="P2351" s="248"/>
      <c r="Q2351" s="248"/>
      <c r="R2351" s="248"/>
      <c r="S2351" s="248"/>
      <c r="T2351" s="249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0" t="s">
        <v>221</v>
      </c>
      <c r="AU2351" s="250" t="s">
        <v>88</v>
      </c>
      <c r="AV2351" s="14" t="s">
        <v>88</v>
      </c>
      <c r="AW2351" s="14" t="s">
        <v>39</v>
      </c>
      <c r="AX2351" s="14" t="s">
        <v>86</v>
      </c>
      <c r="AY2351" s="250" t="s">
        <v>210</v>
      </c>
    </row>
    <row r="2352" s="2" customFormat="1" ht="16.5" customHeight="1">
      <c r="A2352" s="42"/>
      <c r="B2352" s="43"/>
      <c r="C2352" s="211" t="s">
        <v>2660</v>
      </c>
      <c r="D2352" s="211" t="s">
        <v>213</v>
      </c>
      <c r="E2352" s="212" t="s">
        <v>2661</v>
      </c>
      <c r="F2352" s="213" t="s">
        <v>2647</v>
      </c>
      <c r="G2352" s="214" t="s">
        <v>32</v>
      </c>
      <c r="H2352" s="215">
        <v>1</v>
      </c>
      <c r="I2352" s="216"/>
      <c r="J2352" s="217">
        <f>ROUND(I2352*H2352,2)</f>
        <v>0</v>
      </c>
      <c r="K2352" s="213" t="s">
        <v>1167</v>
      </c>
      <c r="L2352" s="48"/>
      <c r="M2352" s="218" t="s">
        <v>32</v>
      </c>
      <c r="N2352" s="219" t="s">
        <v>49</v>
      </c>
      <c r="O2352" s="88"/>
      <c r="P2352" s="220">
        <f>O2352*H2352</f>
        <v>0</v>
      </c>
      <c r="Q2352" s="220">
        <v>0</v>
      </c>
      <c r="R2352" s="220">
        <f>Q2352*H2352</f>
        <v>0</v>
      </c>
      <c r="S2352" s="220">
        <v>0</v>
      </c>
      <c r="T2352" s="221">
        <f>S2352*H2352</f>
        <v>0</v>
      </c>
      <c r="U2352" s="42"/>
      <c r="V2352" s="42"/>
      <c r="W2352" s="42"/>
      <c r="X2352" s="42"/>
      <c r="Y2352" s="42"/>
      <c r="Z2352" s="42"/>
      <c r="AA2352" s="42"/>
      <c r="AB2352" s="42"/>
      <c r="AC2352" s="42"/>
      <c r="AD2352" s="42"/>
      <c r="AE2352" s="42"/>
      <c r="AR2352" s="222" t="s">
        <v>404</v>
      </c>
      <c r="AT2352" s="222" t="s">
        <v>213</v>
      </c>
      <c r="AU2352" s="222" t="s">
        <v>88</v>
      </c>
      <c r="AY2352" s="20" t="s">
        <v>210</v>
      </c>
      <c r="BE2352" s="223">
        <f>IF(N2352="základní",J2352,0)</f>
        <v>0</v>
      </c>
      <c r="BF2352" s="223">
        <f>IF(N2352="snížená",J2352,0)</f>
        <v>0</v>
      </c>
      <c r="BG2352" s="223">
        <f>IF(N2352="zákl. přenesená",J2352,0)</f>
        <v>0</v>
      </c>
      <c r="BH2352" s="223">
        <f>IF(N2352="sníž. přenesená",J2352,0)</f>
        <v>0</v>
      </c>
      <c r="BI2352" s="223">
        <f>IF(N2352="nulová",J2352,0)</f>
        <v>0</v>
      </c>
      <c r="BJ2352" s="20" t="s">
        <v>86</v>
      </c>
      <c r="BK2352" s="223">
        <f>ROUND(I2352*H2352,2)</f>
        <v>0</v>
      </c>
      <c r="BL2352" s="20" t="s">
        <v>404</v>
      </c>
      <c r="BM2352" s="222" t="s">
        <v>2662</v>
      </c>
    </row>
    <row r="2353" s="13" customFormat="1">
      <c r="A2353" s="13"/>
      <c r="B2353" s="229"/>
      <c r="C2353" s="230"/>
      <c r="D2353" s="231" t="s">
        <v>221</v>
      </c>
      <c r="E2353" s="232" t="s">
        <v>32</v>
      </c>
      <c r="F2353" s="233" t="s">
        <v>2635</v>
      </c>
      <c r="G2353" s="230"/>
      <c r="H2353" s="232" t="s">
        <v>32</v>
      </c>
      <c r="I2353" s="234"/>
      <c r="J2353" s="230"/>
      <c r="K2353" s="230"/>
      <c r="L2353" s="235"/>
      <c r="M2353" s="236"/>
      <c r="N2353" s="237"/>
      <c r="O2353" s="237"/>
      <c r="P2353" s="237"/>
      <c r="Q2353" s="237"/>
      <c r="R2353" s="237"/>
      <c r="S2353" s="237"/>
      <c r="T2353" s="238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9" t="s">
        <v>221</v>
      </c>
      <c r="AU2353" s="239" t="s">
        <v>88</v>
      </c>
      <c r="AV2353" s="13" t="s">
        <v>86</v>
      </c>
      <c r="AW2353" s="13" t="s">
        <v>39</v>
      </c>
      <c r="AX2353" s="13" t="s">
        <v>78</v>
      </c>
      <c r="AY2353" s="239" t="s">
        <v>210</v>
      </c>
    </row>
    <row r="2354" s="13" customFormat="1">
      <c r="A2354" s="13"/>
      <c r="B2354" s="229"/>
      <c r="C2354" s="230"/>
      <c r="D2354" s="231" t="s">
        <v>221</v>
      </c>
      <c r="E2354" s="232" t="s">
        <v>32</v>
      </c>
      <c r="F2354" s="233" t="s">
        <v>2636</v>
      </c>
      <c r="G2354" s="230"/>
      <c r="H2354" s="232" t="s">
        <v>32</v>
      </c>
      <c r="I2354" s="234"/>
      <c r="J2354" s="230"/>
      <c r="K2354" s="230"/>
      <c r="L2354" s="235"/>
      <c r="M2354" s="236"/>
      <c r="N2354" s="237"/>
      <c r="O2354" s="237"/>
      <c r="P2354" s="237"/>
      <c r="Q2354" s="237"/>
      <c r="R2354" s="237"/>
      <c r="S2354" s="237"/>
      <c r="T2354" s="238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9" t="s">
        <v>221</v>
      </c>
      <c r="AU2354" s="239" t="s">
        <v>88</v>
      </c>
      <c r="AV2354" s="13" t="s">
        <v>86</v>
      </c>
      <c r="AW2354" s="13" t="s">
        <v>39</v>
      </c>
      <c r="AX2354" s="13" t="s">
        <v>78</v>
      </c>
      <c r="AY2354" s="239" t="s">
        <v>210</v>
      </c>
    </row>
    <row r="2355" s="13" customFormat="1">
      <c r="A2355" s="13"/>
      <c r="B2355" s="229"/>
      <c r="C2355" s="230"/>
      <c r="D2355" s="231" t="s">
        <v>221</v>
      </c>
      <c r="E2355" s="232" t="s">
        <v>32</v>
      </c>
      <c r="F2355" s="233" t="s">
        <v>2605</v>
      </c>
      <c r="G2355" s="230"/>
      <c r="H2355" s="232" t="s">
        <v>32</v>
      </c>
      <c r="I2355" s="234"/>
      <c r="J2355" s="230"/>
      <c r="K2355" s="230"/>
      <c r="L2355" s="235"/>
      <c r="M2355" s="236"/>
      <c r="N2355" s="237"/>
      <c r="O2355" s="237"/>
      <c r="P2355" s="237"/>
      <c r="Q2355" s="237"/>
      <c r="R2355" s="237"/>
      <c r="S2355" s="237"/>
      <c r="T2355" s="238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9" t="s">
        <v>221</v>
      </c>
      <c r="AU2355" s="239" t="s">
        <v>88</v>
      </c>
      <c r="AV2355" s="13" t="s">
        <v>86</v>
      </c>
      <c r="AW2355" s="13" t="s">
        <v>39</v>
      </c>
      <c r="AX2355" s="13" t="s">
        <v>78</v>
      </c>
      <c r="AY2355" s="239" t="s">
        <v>210</v>
      </c>
    </row>
    <row r="2356" s="13" customFormat="1">
      <c r="A2356" s="13"/>
      <c r="B2356" s="229"/>
      <c r="C2356" s="230"/>
      <c r="D2356" s="231" t="s">
        <v>221</v>
      </c>
      <c r="E2356" s="232" t="s">
        <v>32</v>
      </c>
      <c r="F2356" s="233" t="s">
        <v>2649</v>
      </c>
      <c r="G2356" s="230"/>
      <c r="H2356" s="232" t="s">
        <v>32</v>
      </c>
      <c r="I2356" s="234"/>
      <c r="J2356" s="230"/>
      <c r="K2356" s="230"/>
      <c r="L2356" s="235"/>
      <c r="M2356" s="236"/>
      <c r="N2356" s="237"/>
      <c r="O2356" s="237"/>
      <c r="P2356" s="237"/>
      <c r="Q2356" s="237"/>
      <c r="R2356" s="237"/>
      <c r="S2356" s="237"/>
      <c r="T2356" s="238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9" t="s">
        <v>221</v>
      </c>
      <c r="AU2356" s="239" t="s">
        <v>88</v>
      </c>
      <c r="AV2356" s="13" t="s">
        <v>86</v>
      </c>
      <c r="AW2356" s="13" t="s">
        <v>39</v>
      </c>
      <c r="AX2356" s="13" t="s">
        <v>78</v>
      </c>
      <c r="AY2356" s="239" t="s">
        <v>210</v>
      </c>
    </row>
    <row r="2357" s="13" customFormat="1">
      <c r="A2357" s="13"/>
      <c r="B2357" s="229"/>
      <c r="C2357" s="230"/>
      <c r="D2357" s="231" t="s">
        <v>221</v>
      </c>
      <c r="E2357" s="232" t="s">
        <v>32</v>
      </c>
      <c r="F2357" s="233" t="s">
        <v>2663</v>
      </c>
      <c r="G2357" s="230"/>
      <c r="H2357" s="232" t="s">
        <v>32</v>
      </c>
      <c r="I2357" s="234"/>
      <c r="J2357" s="230"/>
      <c r="K2357" s="230"/>
      <c r="L2357" s="235"/>
      <c r="M2357" s="236"/>
      <c r="N2357" s="237"/>
      <c r="O2357" s="237"/>
      <c r="P2357" s="237"/>
      <c r="Q2357" s="237"/>
      <c r="R2357" s="237"/>
      <c r="S2357" s="237"/>
      <c r="T2357" s="238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9" t="s">
        <v>221</v>
      </c>
      <c r="AU2357" s="239" t="s">
        <v>88</v>
      </c>
      <c r="AV2357" s="13" t="s">
        <v>86</v>
      </c>
      <c r="AW2357" s="13" t="s">
        <v>39</v>
      </c>
      <c r="AX2357" s="13" t="s">
        <v>78</v>
      </c>
      <c r="AY2357" s="239" t="s">
        <v>210</v>
      </c>
    </row>
    <row r="2358" s="13" customFormat="1">
      <c r="A2358" s="13"/>
      <c r="B2358" s="229"/>
      <c r="C2358" s="230"/>
      <c r="D2358" s="231" t="s">
        <v>221</v>
      </c>
      <c r="E2358" s="232" t="s">
        <v>32</v>
      </c>
      <c r="F2358" s="233" t="s">
        <v>2651</v>
      </c>
      <c r="G2358" s="230"/>
      <c r="H2358" s="232" t="s">
        <v>32</v>
      </c>
      <c r="I2358" s="234"/>
      <c r="J2358" s="230"/>
      <c r="K2358" s="230"/>
      <c r="L2358" s="235"/>
      <c r="M2358" s="236"/>
      <c r="N2358" s="237"/>
      <c r="O2358" s="237"/>
      <c r="P2358" s="237"/>
      <c r="Q2358" s="237"/>
      <c r="R2358" s="237"/>
      <c r="S2358" s="237"/>
      <c r="T2358" s="238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9" t="s">
        <v>221</v>
      </c>
      <c r="AU2358" s="239" t="s">
        <v>88</v>
      </c>
      <c r="AV2358" s="13" t="s">
        <v>86</v>
      </c>
      <c r="AW2358" s="13" t="s">
        <v>39</v>
      </c>
      <c r="AX2358" s="13" t="s">
        <v>78</v>
      </c>
      <c r="AY2358" s="239" t="s">
        <v>210</v>
      </c>
    </row>
    <row r="2359" s="13" customFormat="1">
      <c r="A2359" s="13"/>
      <c r="B2359" s="229"/>
      <c r="C2359" s="230"/>
      <c r="D2359" s="231" t="s">
        <v>221</v>
      </c>
      <c r="E2359" s="232" t="s">
        <v>32</v>
      </c>
      <c r="F2359" s="233" t="s">
        <v>2642</v>
      </c>
      <c r="G2359" s="230"/>
      <c r="H2359" s="232" t="s">
        <v>32</v>
      </c>
      <c r="I2359" s="234"/>
      <c r="J2359" s="230"/>
      <c r="K2359" s="230"/>
      <c r="L2359" s="235"/>
      <c r="M2359" s="236"/>
      <c r="N2359" s="237"/>
      <c r="O2359" s="237"/>
      <c r="P2359" s="237"/>
      <c r="Q2359" s="237"/>
      <c r="R2359" s="237"/>
      <c r="S2359" s="237"/>
      <c r="T2359" s="238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9" t="s">
        <v>221</v>
      </c>
      <c r="AU2359" s="239" t="s">
        <v>88</v>
      </c>
      <c r="AV2359" s="13" t="s">
        <v>86</v>
      </c>
      <c r="AW2359" s="13" t="s">
        <v>39</v>
      </c>
      <c r="AX2359" s="13" t="s">
        <v>78</v>
      </c>
      <c r="AY2359" s="239" t="s">
        <v>210</v>
      </c>
    </row>
    <row r="2360" s="13" customFormat="1">
      <c r="A2360" s="13"/>
      <c r="B2360" s="229"/>
      <c r="C2360" s="230"/>
      <c r="D2360" s="231" t="s">
        <v>221</v>
      </c>
      <c r="E2360" s="232" t="s">
        <v>32</v>
      </c>
      <c r="F2360" s="233" t="s">
        <v>2664</v>
      </c>
      <c r="G2360" s="230"/>
      <c r="H2360" s="232" t="s">
        <v>32</v>
      </c>
      <c r="I2360" s="234"/>
      <c r="J2360" s="230"/>
      <c r="K2360" s="230"/>
      <c r="L2360" s="235"/>
      <c r="M2360" s="236"/>
      <c r="N2360" s="237"/>
      <c r="O2360" s="237"/>
      <c r="P2360" s="237"/>
      <c r="Q2360" s="237"/>
      <c r="R2360" s="237"/>
      <c r="S2360" s="237"/>
      <c r="T2360" s="238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9" t="s">
        <v>221</v>
      </c>
      <c r="AU2360" s="239" t="s">
        <v>88</v>
      </c>
      <c r="AV2360" s="13" t="s">
        <v>86</v>
      </c>
      <c r="AW2360" s="13" t="s">
        <v>39</v>
      </c>
      <c r="AX2360" s="13" t="s">
        <v>78</v>
      </c>
      <c r="AY2360" s="239" t="s">
        <v>210</v>
      </c>
    </row>
    <row r="2361" s="13" customFormat="1">
      <c r="A2361" s="13"/>
      <c r="B2361" s="229"/>
      <c r="C2361" s="230"/>
      <c r="D2361" s="231" t="s">
        <v>221</v>
      </c>
      <c r="E2361" s="232" t="s">
        <v>32</v>
      </c>
      <c r="F2361" s="233" t="s">
        <v>2623</v>
      </c>
      <c r="G2361" s="230"/>
      <c r="H2361" s="232" t="s">
        <v>32</v>
      </c>
      <c r="I2361" s="234"/>
      <c r="J2361" s="230"/>
      <c r="K2361" s="230"/>
      <c r="L2361" s="235"/>
      <c r="M2361" s="236"/>
      <c r="N2361" s="237"/>
      <c r="O2361" s="237"/>
      <c r="P2361" s="237"/>
      <c r="Q2361" s="237"/>
      <c r="R2361" s="237"/>
      <c r="S2361" s="237"/>
      <c r="T2361" s="238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9" t="s">
        <v>221</v>
      </c>
      <c r="AU2361" s="239" t="s">
        <v>88</v>
      </c>
      <c r="AV2361" s="13" t="s">
        <v>86</v>
      </c>
      <c r="AW2361" s="13" t="s">
        <v>39</v>
      </c>
      <c r="AX2361" s="13" t="s">
        <v>78</v>
      </c>
      <c r="AY2361" s="239" t="s">
        <v>210</v>
      </c>
    </row>
    <row r="2362" s="13" customFormat="1">
      <c r="A2362" s="13"/>
      <c r="B2362" s="229"/>
      <c r="C2362" s="230"/>
      <c r="D2362" s="231" t="s">
        <v>221</v>
      </c>
      <c r="E2362" s="232" t="s">
        <v>32</v>
      </c>
      <c r="F2362" s="233" t="s">
        <v>2652</v>
      </c>
      <c r="G2362" s="230"/>
      <c r="H2362" s="232" t="s">
        <v>32</v>
      </c>
      <c r="I2362" s="234"/>
      <c r="J2362" s="230"/>
      <c r="K2362" s="230"/>
      <c r="L2362" s="235"/>
      <c r="M2362" s="236"/>
      <c r="N2362" s="237"/>
      <c r="O2362" s="237"/>
      <c r="P2362" s="237"/>
      <c r="Q2362" s="237"/>
      <c r="R2362" s="237"/>
      <c r="S2362" s="237"/>
      <c r="T2362" s="238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9" t="s">
        <v>221</v>
      </c>
      <c r="AU2362" s="239" t="s">
        <v>88</v>
      </c>
      <c r="AV2362" s="13" t="s">
        <v>86</v>
      </c>
      <c r="AW2362" s="13" t="s">
        <v>39</v>
      </c>
      <c r="AX2362" s="13" t="s">
        <v>78</v>
      </c>
      <c r="AY2362" s="239" t="s">
        <v>210</v>
      </c>
    </row>
    <row r="2363" s="13" customFormat="1">
      <c r="A2363" s="13"/>
      <c r="B2363" s="229"/>
      <c r="C2363" s="230"/>
      <c r="D2363" s="231" t="s">
        <v>221</v>
      </c>
      <c r="E2363" s="232" t="s">
        <v>32</v>
      </c>
      <c r="F2363" s="233" t="s">
        <v>2653</v>
      </c>
      <c r="G2363" s="230"/>
      <c r="H2363" s="232" t="s">
        <v>32</v>
      </c>
      <c r="I2363" s="234"/>
      <c r="J2363" s="230"/>
      <c r="K2363" s="230"/>
      <c r="L2363" s="235"/>
      <c r="M2363" s="236"/>
      <c r="N2363" s="237"/>
      <c r="O2363" s="237"/>
      <c r="P2363" s="237"/>
      <c r="Q2363" s="237"/>
      <c r="R2363" s="237"/>
      <c r="S2363" s="237"/>
      <c r="T2363" s="238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9" t="s">
        <v>221</v>
      </c>
      <c r="AU2363" s="239" t="s">
        <v>88</v>
      </c>
      <c r="AV2363" s="13" t="s">
        <v>86</v>
      </c>
      <c r="AW2363" s="13" t="s">
        <v>39</v>
      </c>
      <c r="AX2363" s="13" t="s">
        <v>78</v>
      </c>
      <c r="AY2363" s="239" t="s">
        <v>210</v>
      </c>
    </row>
    <row r="2364" s="14" customFormat="1">
      <c r="A2364" s="14"/>
      <c r="B2364" s="240"/>
      <c r="C2364" s="241"/>
      <c r="D2364" s="231" t="s">
        <v>221</v>
      </c>
      <c r="E2364" s="242" t="s">
        <v>32</v>
      </c>
      <c r="F2364" s="243" t="s">
        <v>86</v>
      </c>
      <c r="G2364" s="241"/>
      <c r="H2364" s="244">
        <v>1</v>
      </c>
      <c r="I2364" s="245"/>
      <c r="J2364" s="241"/>
      <c r="K2364" s="241"/>
      <c r="L2364" s="246"/>
      <c r="M2364" s="247"/>
      <c r="N2364" s="248"/>
      <c r="O2364" s="248"/>
      <c r="P2364" s="248"/>
      <c r="Q2364" s="248"/>
      <c r="R2364" s="248"/>
      <c r="S2364" s="248"/>
      <c r="T2364" s="249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0" t="s">
        <v>221</v>
      </c>
      <c r="AU2364" s="250" t="s">
        <v>88</v>
      </c>
      <c r="AV2364" s="14" t="s">
        <v>88</v>
      </c>
      <c r="AW2364" s="14" t="s">
        <v>39</v>
      </c>
      <c r="AX2364" s="14" t="s">
        <v>86</v>
      </c>
      <c r="AY2364" s="250" t="s">
        <v>210</v>
      </c>
    </row>
    <row r="2365" s="2" customFormat="1" ht="16.5" customHeight="1">
      <c r="A2365" s="42"/>
      <c r="B2365" s="43"/>
      <c r="C2365" s="211" t="s">
        <v>2665</v>
      </c>
      <c r="D2365" s="211" t="s">
        <v>213</v>
      </c>
      <c r="E2365" s="212" t="s">
        <v>2666</v>
      </c>
      <c r="F2365" s="213" t="s">
        <v>2667</v>
      </c>
      <c r="G2365" s="214" t="s">
        <v>1921</v>
      </c>
      <c r="H2365" s="215">
        <v>4</v>
      </c>
      <c r="I2365" s="216"/>
      <c r="J2365" s="217">
        <f>ROUND(I2365*H2365,2)</f>
        <v>0</v>
      </c>
      <c r="K2365" s="213" t="s">
        <v>1167</v>
      </c>
      <c r="L2365" s="48"/>
      <c r="M2365" s="218" t="s">
        <v>32</v>
      </c>
      <c r="N2365" s="219" t="s">
        <v>49</v>
      </c>
      <c r="O2365" s="88"/>
      <c r="P2365" s="220">
        <f>O2365*H2365</f>
        <v>0</v>
      </c>
      <c r="Q2365" s="220">
        <v>0</v>
      </c>
      <c r="R2365" s="220">
        <f>Q2365*H2365</f>
        <v>0</v>
      </c>
      <c r="S2365" s="220">
        <v>0</v>
      </c>
      <c r="T2365" s="221">
        <f>S2365*H2365</f>
        <v>0</v>
      </c>
      <c r="U2365" s="42"/>
      <c r="V2365" s="42"/>
      <c r="W2365" s="42"/>
      <c r="X2365" s="42"/>
      <c r="Y2365" s="42"/>
      <c r="Z2365" s="42"/>
      <c r="AA2365" s="42"/>
      <c r="AB2365" s="42"/>
      <c r="AC2365" s="42"/>
      <c r="AD2365" s="42"/>
      <c r="AE2365" s="42"/>
      <c r="AR2365" s="222" t="s">
        <v>404</v>
      </c>
      <c r="AT2365" s="222" t="s">
        <v>213</v>
      </c>
      <c r="AU2365" s="222" t="s">
        <v>88</v>
      </c>
      <c r="AY2365" s="20" t="s">
        <v>210</v>
      </c>
      <c r="BE2365" s="223">
        <f>IF(N2365="základní",J2365,0)</f>
        <v>0</v>
      </c>
      <c r="BF2365" s="223">
        <f>IF(N2365="snížená",J2365,0)</f>
        <v>0</v>
      </c>
      <c r="BG2365" s="223">
        <f>IF(N2365="zákl. přenesená",J2365,0)</f>
        <v>0</v>
      </c>
      <c r="BH2365" s="223">
        <f>IF(N2365="sníž. přenesená",J2365,0)</f>
        <v>0</v>
      </c>
      <c r="BI2365" s="223">
        <f>IF(N2365="nulová",J2365,0)</f>
        <v>0</v>
      </c>
      <c r="BJ2365" s="20" t="s">
        <v>86</v>
      </c>
      <c r="BK2365" s="223">
        <f>ROUND(I2365*H2365,2)</f>
        <v>0</v>
      </c>
      <c r="BL2365" s="20" t="s">
        <v>404</v>
      </c>
      <c r="BM2365" s="222" t="s">
        <v>2668</v>
      </c>
    </row>
    <row r="2366" s="13" customFormat="1">
      <c r="A2366" s="13"/>
      <c r="B2366" s="229"/>
      <c r="C2366" s="230"/>
      <c r="D2366" s="231" t="s">
        <v>221</v>
      </c>
      <c r="E2366" s="232" t="s">
        <v>32</v>
      </c>
      <c r="F2366" s="233" t="s">
        <v>2669</v>
      </c>
      <c r="G2366" s="230"/>
      <c r="H2366" s="232" t="s">
        <v>32</v>
      </c>
      <c r="I2366" s="234"/>
      <c r="J2366" s="230"/>
      <c r="K2366" s="230"/>
      <c r="L2366" s="235"/>
      <c r="M2366" s="236"/>
      <c r="N2366" s="237"/>
      <c r="O2366" s="237"/>
      <c r="P2366" s="237"/>
      <c r="Q2366" s="237"/>
      <c r="R2366" s="237"/>
      <c r="S2366" s="237"/>
      <c r="T2366" s="238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9" t="s">
        <v>221</v>
      </c>
      <c r="AU2366" s="239" t="s">
        <v>88</v>
      </c>
      <c r="AV2366" s="13" t="s">
        <v>86</v>
      </c>
      <c r="AW2366" s="13" t="s">
        <v>39</v>
      </c>
      <c r="AX2366" s="13" t="s">
        <v>78</v>
      </c>
      <c r="AY2366" s="239" t="s">
        <v>210</v>
      </c>
    </row>
    <row r="2367" s="13" customFormat="1">
      <c r="A2367" s="13"/>
      <c r="B2367" s="229"/>
      <c r="C2367" s="230"/>
      <c r="D2367" s="231" t="s">
        <v>221</v>
      </c>
      <c r="E2367" s="232" t="s">
        <v>32</v>
      </c>
      <c r="F2367" s="233" t="s">
        <v>2636</v>
      </c>
      <c r="G2367" s="230"/>
      <c r="H2367" s="232" t="s">
        <v>32</v>
      </c>
      <c r="I2367" s="234"/>
      <c r="J2367" s="230"/>
      <c r="K2367" s="230"/>
      <c r="L2367" s="235"/>
      <c r="M2367" s="236"/>
      <c r="N2367" s="237"/>
      <c r="O2367" s="237"/>
      <c r="P2367" s="237"/>
      <c r="Q2367" s="237"/>
      <c r="R2367" s="237"/>
      <c r="S2367" s="237"/>
      <c r="T2367" s="238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9" t="s">
        <v>221</v>
      </c>
      <c r="AU2367" s="239" t="s">
        <v>88</v>
      </c>
      <c r="AV2367" s="13" t="s">
        <v>86</v>
      </c>
      <c r="AW2367" s="13" t="s">
        <v>39</v>
      </c>
      <c r="AX2367" s="13" t="s">
        <v>78</v>
      </c>
      <c r="AY2367" s="239" t="s">
        <v>210</v>
      </c>
    </row>
    <row r="2368" s="13" customFormat="1">
      <c r="A2368" s="13"/>
      <c r="B2368" s="229"/>
      <c r="C2368" s="230"/>
      <c r="D2368" s="231" t="s">
        <v>221</v>
      </c>
      <c r="E2368" s="232" t="s">
        <v>32</v>
      </c>
      <c r="F2368" s="233" t="s">
        <v>2605</v>
      </c>
      <c r="G2368" s="230"/>
      <c r="H2368" s="232" t="s">
        <v>32</v>
      </c>
      <c r="I2368" s="234"/>
      <c r="J2368" s="230"/>
      <c r="K2368" s="230"/>
      <c r="L2368" s="235"/>
      <c r="M2368" s="236"/>
      <c r="N2368" s="237"/>
      <c r="O2368" s="237"/>
      <c r="P2368" s="237"/>
      <c r="Q2368" s="237"/>
      <c r="R2368" s="237"/>
      <c r="S2368" s="237"/>
      <c r="T2368" s="238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9" t="s">
        <v>221</v>
      </c>
      <c r="AU2368" s="239" t="s">
        <v>88</v>
      </c>
      <c r="AV2368" s="13" t="s">
        <v>86</v>
      </c>
      <c r="AW2368" s="13" t="s">
        <v>39</v>
      </c>
      <c r="AX2368" s="13" t="s">
        <v>78</v>
      </c>
      <c r="AY2368" s="239" t="s">
        <v>210</v>
      </c>
    </row>
    <row r="2369" s="13" customFormat="1">
      <c r="A2369" s="13"/>
      <c r="B2369" s="229"/>
      <c r="C2369" s="230"/>
      <c r="D2369" s="231" t="s">
        <v>221</v>
      </c>
      <c r="E2369" s="232" t="s">
        <v>32</v>
      </c>
      <c r="F2369" s="233" t="s">
        <v>2649</v>
      </c>
      <c r="G2369" s="230"/>
      <c r="H2369" s="232" t="s">
        <v>32</v>
      </c>
      <c r="I2369" s="234"/>
      <c r="J2369" s="230"/>
      <c r="K2369" s="230"/>
      <c r="L2369" s="235"/>
      <c r="M2369" s="236"/>
      <c r="N2369" s="237"/>
      <c r="O2369" s="237"/>
      <c r="P2369" s="237"/>
      <c r="Q2369" s="237"/>
      <c r="R2369" s="237"/>
      <c r="S2369" s="237"/>
      <c r="T2369" s="238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9" t="s">
        <v>221</v>
      </c>
      <c r="AU2369" s="239" t="s">
        <v>88</v>
      </c>
      <c r="AV2369" s="13" t="s">
        <v>86</v>
      </c>
      <c r="AW2369" s="13" t="s">
        <v>39</v>
      </c>
      <c r="AX2369" s="13" t="s">
        <v>78</v>
      </c>
      <c r="AY2369" s="239" t="s">
        <v>210</v>
      </c>
    </row>
    <row r="2370" s="13" customFormat="1">
      <c r="A2370" s="13"/>
      <c r="B2370" s="229"/>
      <c r="C2370" s="230"/>
      <c r="D2370" s="231" t="s">
        <v>221</v>
      </c>
      <c r="E2370" s="232" t="s">
        <v>32</v>
      </c>
      <c r="F2370" s="233" t="s">
        <v>2650</v>
      </c>
      <c r="G2370" s="230"/>
      <c r="H2370" s="232" t="s">
        <v>32</v>
      </c>
      <c r="I2370" s="234"/>
      <c r="J2370" s="230"/>
      <c r="K2370" s="230"/>
      <c r="L2370" s="235"/>
      <c r="M2370" s="236"/>
      <c r="N2370" s="237"/>
      <c r="O2370" s="237"/>
      <c r="P2370" s="237"/>
      <c r="Q2370" s="237"/>
      <c r="R2370" s="237"/>
      <c r="S2370" s="237"/>
      <c r="T2370" s="238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9" t="s">
        <v>221</v>
      </c>
      <c r="AU2370" s="239" t="s">
        <v>88</v>
      </c>
      <c r="AV2370" s="13" t="s">
        <v>86</v>
      </c>
      <c r="AW2370" s="13" t="s">
        <v>39</v>
      </c>
      <c r="AX2370" s="13" t="s">
        <v>78</v>
      </c>
      <c r="AY2370" s="239" t="s">
        <v>210</v>
      </c>
    </row>
    <row r="2371" s="13" customFormat="1">
      <c r="A2371" s="13"/>
      <c r="B2371" s="229"/>
      <c r="C2371" s="230"/>
      <c r="D2371" s="231" t="s">
        <v>221</v>
      </c>
      <c r="E2371" s="232" t="s">
        <v>32</v>
      </c>
      <c r="F2371" s="233" t="s">
        <v>2670</v>
      </c>
      <c r="G2371" s="230"/>
      <c r="H2371" s="232" t="s">
        <v>32</v>
      </c>
      <c r="I2371" s="234"/>
      <c r="J2371" s="230"/>
      <c r="K2371" s="230"/>
      <c r="L2371" s="235"/>
      <c r="M2371" s="236"/>
      <c r="N2371" s="237"/>
      <c r="O2371" s="237"/>
      <c r="P2371" s="237"/>
      <c r="Q2371" s="237"/>
      <c r="R2371" s="237"/>
      <c r="S2371" s="237"/>
      <c r="T2371" s="238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9" t="s">
        <v>221</v>
      </c>
      <c r="AU2371" s="239" t="s">
        <v>88</v>
      </c>
      <c r="AV2371" s="13" t="s">
        <v>86</v>
      </c>
      <c r="AW2371" s="13" t="s">
        <v>39</v>
      </c>
      <c r="AX2371" s="13" t="s">
        <v>78</v>
      </c>
      <c r="AY2371" s="239" t="s">
        <v>210</v>
      </c>
    </row>
    <row r="2372" s="13" customFormat="1">
      <c r="A2372" s="13"/>
      <c r="B2372" s="229"/>
      <c r="C2372" s="230"/>
      <c r="D2372" s="231" t="s">
        <v>221</v>
      </c>
      <c r="E2372" s="232" t="s">
        <v>32</v>
      </c>
      <c r="F2372" s="233" t="s">
        <v>2636</v>
      </c>
      <c r="G2372" s="230"/>
      <c r="H2372" s="232" t="s">
        <v>32</v>
      </c>
      <c r="I2372" s="234"/>
      <c r="J2372" s="230"/>
      <c r="K2372" s="230"/>
      <c r="L2372" s="235"/>
      <c r="M2372" s="236"/>
      <c r="N2372" s="237"/>
      <c r="O2372" s="237"/>
      <c r="P2372" s="237"/>
      <c r="Q2372" s="237"/>
      <c r="R2372" s="237"/>
      <c r="S2372" s="237"/>
      <c r="T2372" s="238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9" t="s">
        <v>221</v>
      </c>
      <c r="AU2372" s="239" t="s">
        <v>88</v>
      </c>
      <c r="AV2372" s="13" t="s">
        <v>86</v>
      </c>
      <c r="AW2372" s="13" t="s">
        <v>39</v>
      </c>
      <c r="AX2372" s="13" t="s">
        <v>78</v>
      </c>
      <c r="AY2372" s="239" t="s">
        <v>210</v>
      </c>
    </row>
    <row r="2373" s="13" customFormat="1">
      <c r="A2373" s="13"/>
      <c r="B2373" s="229"/>
      <c r="C2373" s="230"/>
      <c r="D2373" s="231" t="s">
        <v>221</v>
      </c>
      <c r="E2373" s="232" t="s">
        <v>32</v>
      </c>
      <c r="F2373" s="233" t="s">
        <v>2671</v>
      </c>
      <c r="G2373" s="230"/>
      <c r="H2373" s="232" t="s">
        <v>32</v>
      </c>
      <c r="I2373" s="234"/>
      <c r="J2373" s="230"/>
      <c r="K2373" s="230"/>
      <c r="L2373" s="235"/>
      <c r="M2373" s="236"/>
      <c r="N2373" s="237"/>
      <c r="O2373" s="237"/>
      <c r="P2373" s="237"/>
      <c r="Q2373" s="237"/>
      <c r="R2373" s="237"/>
      <c r="S2373" s="237"/>
      <c r="T2373" s="238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9" t="s">
        <v>221</v>
      </c>
      <c r="AU2373" s="239" t="s">
        <v>88</v>
      </c>
      <c r="AV2373" s="13" t="s">
        <v>86</v>
      </c>
      <c r="AW2373" s="13" t="s">
        <v>39</v>
      </c>
      <c r="AX2373" s="13" t="s">
        <v>78</v>
      </c>
      <c r="AY2373" s="239" t="s">
        <v>210</v>
      </c>
    </row>
    <row r="2374" s="13" customFormat="1">
      <c r="A2374" s="13"/>
      <c r="B2374" s="229"/>
      <c r="C2374" s="230"/>
      <c r="D2374" s="231" t="s">
        <v>221</v>
      </c>
      <c r="E2374" s="232" t="s">
        <v>32</v>
      </c>
      <c r="F2374" s="233" t="s">
        <v>2672</v>
      </c>
      <c r="G2374" s="230"/>
      <c r="H2374" s="232" t="s">
        <v>32</v>
      </c>
      <c r="I2374" s="234"/>
      <c r="J2374" s="230"/>
      <c r="K2374" s="230"/>
      <c r="L2374" s="235"/>
      <c r="M2374" s="236"/>
      <c r="N2374" s="237"/>
      <c r="O2374" s="237"/>
      <c r="P2374" s="237"/>
      <c r="Q2374" s="237"/>
      <c r="R2374" s="237"/>
      <c r="S2374" s="237"/>
      <c r="T2374" s="238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9" t="s">
        <v>221</v>
      </c>
      <c r="AU2374" s="239" t="s">
        <v>88</v>
      </c>
      <c r="AV2374" s="13" t="s">
        <v>86</v>
      </c>
      <c r="AW2374" s="13" t="s">
        <v>39</v>
      </c>
      <c r="AX2374" s="13" t="s">
        <v>78</v>
      </c>
      <c r="AY2374" s="239" t="s">
        <v>210</v>
      </c>
    </row>
    <row r="2375" s="13" customFormat="1">
      <c r="A2375" s="13"/>
      <c r="B2375" s="229"/>
      <c r="C2375" s="230"/>
      <c r="D2375" s="231" t="s">
        <v>221</v>
      </c>
      <c r="E2375" s="232" t="s">
        <v>32</v>
      </c>
      <c r="F2375" s="233" t="s">
        <v>2673</v>
      </c>
      <c r="G2375" s="230"/>
      <c r="H2375" s="232" t="s">
        <v>32</v>
      </c>
      <c r="I2375" s="234"/>
      <c r="J2375" s="230"/>
      <c r="K2375" s="230"/>
      <c r="L2375" s="235"/>
      <c r="M2375" s="236"/>
      <c r="N2375" s="237"/>
      <c r="O2375" s="237"/>
      <c r="P2375" s="237"/>
      <c r="Q2375" s="237"/>
      <c r="R2375" s="237"/>
      <c r="S2375" s="237"/>
      <c r="T2375" s="238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9" t="s">
        <v>221</v>
      </c>
      <c r="AU2375" s="239" t="s">
        <v>88</v>
      </c>
      <c r="AV2375" s="13" t="s">
        <v>86</v>
      </c>
      <c r="AW2375" s="13" t="s">
        <v>39</v>
      </c>
      <c r="AX2375" s="13" t="s">
        <v>78</v>
      </c>
      <c r="AY2375" s="239" t="s">
        <v>210</v>
      </c>
    </row>
    <row r="2376" s="13" customFormat="1">
      <c r="A2376" s="13"/>
      <c r="B2376" s="229"/>
      <c r="C2376" s="230"/>
      <c r="D2376" s="231" t="s">
        <v>221</v>
      </c>
      <c r="E2376" s="232" t="s">
        <v>32</v>
      </c>
      <c r="F2376" s="233" t="s">
        <v>2674</v>
      </c>
      <c r="G2376" s="230"/>
      <c r="H2376" s="232" t="s">
        <v>32</v>
      </c>
      <c r="I2376" s="234"/>
      <c r="J2376" s="230"/>
      <c r="K2376" s="230"/>
      <c r="L2376" s="235"/>
      <c r="M2376" s="236"/>
      <c r="N2376" s="237"/>
      <c r="O2376" s="237"/>
      <c r="P2376" s="237"/>
      <c r="Q2376" s="237"/>
      <c r="R2376" s="237"/>
      <c r="S2376" s="237"/>
      <c r="T2376" s="238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9" t="s">
        <v>221</v>
      </c>
      <c r="AU2376" s="239" t="s">
        <v>88</v>
      </c>
      <c r="AV2376" s="13" t="s">
        <v>86</v>
      </c>
      <c r="AW2376" s="13" t="s">
        <v>39</v>
      </c>
      <c r="AX2376" s="13" t="s">
        <v>78</v>
      </c>
      <c r="AY2376" s="239" t="s">
        <v>210</v>
      </c>
    </row>
    <row r="2377" s="13" customFormat="1">
      <c r="A2377" s="13"/>
      <c r="B2377" s="229"/>
      <c r="C2377" s="230"/>
      <c r="D2377" s="231" t="s">
        <v>221</v>
      </c>
      <c r="E2377" s="232" t="s">
        <v>32</v>
      </c>
      <c r="F2377" s="233" t="s">
        <v>2675</v>
      </c>
      <c r="G2377" s="230"/>
      <c r="H2377" s="232" t="s">
        <v>32</v>
      </c>
      <c r="I2377" s="234"/>
      <c r="J2377" s="230"/>
      <c r="K2377" s="230"/>
      <c r="L2377" s="235"/>
      <c r="M2377" s="236"/>
      <c r="N2377" s="237"/>
      <c r="O2377" s="237"/>
      <c r="P2377" s="237"/>
      <c r="Q2377" s="237"/>
      <c r="R2377" s="237"/>
      <c r="S2377" s="237"/>
      <c r="T2377" s="238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9" t="s">
        <v>221</v>
      </c>
      <c r="AU2377" s="239" t="s">
        <v>88</v>
      </c>
      <c r="AV2377" s="13" t="s">
        <v>86</v>
      </c>
      <c r="AW2377" s="13" t="s">
        <v>39</v>
      </c>
      <c r="AX2377" s="13" t="s">
        <v>78</v>
      </c>
      <c r="AY2377" s="239" t="s">
        <v>210</v>
      </c>
    </row>
    <row r="2378" s="13" customFormat="1">
      <c r="A2378" s="13"/>
      <c r="B2378" s="229"/>
      <c r="C2378" s="230"/>
      <c r="D2378" s="231" t="s">
        <v>221</v>
      </c>
      <c r="E2378" s="232" t="s">
        <v>32</v>
      </c>
      <c r="F2378" s="233" t="s">
        <v>2676</v>
      </c>
      <c r="G2378" s="230"/>
      <c r="H2378" s="232" t="s">
        <v>32</v>
      </c>
      <c r="I2378" s="234"/>
      <c r="J2378" s="230"/>
      <c r="K2378" s="230"/>
      <c r="L2378" s="235"/>
      <c r="M2378" s="236"/>
      <c r="N2378" s="237"/>
      <c r="O2378" s="237"/>
      <c r="P2378" s="237"/>
      <c r="Q2378" s="237"/>
      <c r="R2378" s="237"/>
      <c r="S2378" s="237"/>
      <c r="T2378" s="238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39" t="s">
        <v>221</v>
      </c>
      <c r="AU2378" s="239" t="s">
        <v>88</v>
      </c>
      <c r="AV2378" s="13" t="s">
        <v>86</v>
      </c>
      <c r="AW2378" s="13" t="s">
        <v>39</v>
      </c>
      <c r="AX2378" s="13" t="s">
        <v>78</v>
      </c>
      <c r="AY2378" s="239" t="s">
        <v>210</v>
      </c>
    </row>
    <row r="2379" s="13" customFormat="1">
      <c r="A2379" s="13"/>
      <c r="B2379" s="229"/>
      <c r="C2379" s="230"/>
      <c r="D2379" s="231" t="s">
        <v>221</v>
      </c>
      <c r="E2379" s="232" t="s">
        <v>32</v>
      </c>
      <c r="F2379" s="233" t="s">
        <v>2677</v>
      </c>
      <c r="G2379" s="230"/>
      <c r="H2379" s="232" t="s">
        <v>32</v>
      </c>
      <c r="I2379" s="234"/>
      <c r="J2379" s="230"/>
      <c r="K2379" s="230"/>
      <c r="L2379" s="235"/>
      <c r="M2379" s="236"/>
      <c r="N2379" s="237"/>
      <c r="O2379" s="237"/>
      <c r="P2379" s="237"/>
      <c r="Q2379" s="237"/>
      <c r="R2379" s="237"/>
      <c r="S2379" s="237"/>
      <c r="T2379" s="238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9" t="s">
        <v>221</v>
      </c>
      <c r="AU2379" s="239" t="s">
        <v>88</v>
      </c>
      <c r="AV2379" s="13" t="s">
        <v>86</v>
      </c>
      <c r="AW2379" s="13" t="s">
        <v>39</v>
      </c>
      <c r="AX2379" s="13" t="s">
        <v>78</v>
      </c>
      <c r="AY2379" s="239" t="s">
        <v>210</v>
      </c>
    </row>
    <row r="2380" s="13" customFormat="1">
      <c r="A2380" s="13"/>
      <c r="B2380" s="229"/>
      <c r="C2380" s="230"/>
      <c r="D2380" s="231" t="s">
        <v>221</v>
      </c>
      <c r="E2380" s="232" t="s">
        <v>32</v>
      </c>
      <c r="F2380" s="233" t="s">
        <v>2678</v>
      </c>
      <c r="G2380" s="230"/>
      <c r="H2380" s="232" t="s">
        <v>32</v>
      </c>
      <c r="I2380" s="234"/>
      <c r="J2380" s="230"/>
      <c r="K2380" s="230"/>
      <c r="L2380" s="235"/>
      <c r="M2380" s="236"/>
      <c r="N2380" s="237"/>
      <c r="O2380" s="237"/>
      <c r="P2380" s="237"/>
      <c r="Q2380" s="237"/>
      <c r="R2380" s="237"/>
      <c r="S2380" s="237"/>
      <c r="T2380" s="238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9" t="s">
        <v>221</v>
      </c>
      <c r="AU2380" s="239" t="s">
        <v>88</v>
      </c>
      <c r="AV2380" s="13" t="s">
        <v>86</v>
      </c>
      <c r="AW2380" s="13" t="s">
        <v>39</v>
      </c>
      <c r="AX2380" s="13" t="s">
        <v>78</v>
      </c>
      <c r="AY2380" s="239" t="s">
        <v>210</v>
      </c>
    </row>
    <row r="2381" s="13" customFormat="1">
      <c r="A2381" s="13"/>
      <c r="B2381" s="229"/>
      <c r="C2381" s="230"/>
      <c r="D2381" s="231" t="s">
        <v>221</v>
      </c>
      <c r="E2381" s="232" t="s">
        <v>32</v>
      </c>
      <c r="F2381" s="233" t="s">
        <v>2679</v>
      </c>
      <c r="G2381" s="230"/>
      <c r="H2381" s="232" t="s">
        <v>32</v>
      </c>
      <c r="I2381" s="234"/>
      <c r="J2381" s="230"/>
      <c r="K2381" s="230"/>
      <c r="L2381" s="235"/>
      <c r="M2381" s="236"/>
      <c r="N2381" s="237"/>
      <c r="O2381" s="237"/>
      <c r="P2381" s="237"/>
      <c r="Q2381" s="237"/>
      <c r="R2381" s="237"/>
      <c r="S2381" s="237"/>
      <c r="T2381" s="238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9" t="s">
        <v>221</v>
      </c>
      <c r="AU2381" s="239" t="s">
        <v>88</v>
      </c>
      <c r="AV2381" s="13" t="s">
        <v>86</v>
      </c>
      <c r="AW2381" s="13" t="s">
        <v>39</v>
      </c>
      <c r="AX2381" s="13" t="s">
        <v>78</v>
      </c>
      <c r="AY2381" s="239" t="s">
        <v>210</v>
      </c>
    </row>
    <row r="2382" s="13" customFormat="1">
      <c r="A2382" s="13"/>
      <c r="B2382" s="229"/>
      <c r="C2382" s="230"/>
      <c r="D2382" s="231" t="s">
        <v>221</v>
      </c>
      <c r="E2382" s="232" t="s">
        <v>32</v>
      </c>
      <c r="F2382" s="233" t="s">
        <v>2680</v>
      </c>
      <c r="G2382" s="230"/>
      <c r="H2382" s="232" t="s">
        <v>32</v>
      </c>
      <c r="I2382" s="234"/>
      <c r="J2382" s="230"/>
      <c r="K2382" s="230"/>
      <c r="L2382" s="235"/>
      <c r="M2382" s="236"/>
      <c r="N2382" s="237"/>
      <c r="O2382" s="237"/>
      <c r="P2382" s="237"/>
      <c r="Q2382" s="237"/>
      <c r="R2382" s="237"/>
      <c r="S2382" s="237"/>
      <c r="T2382" s="238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9" t="s">
        <v>221</v>
      </c>
      <c r="AU2382" s="239" t="s">
        <v>88</v>
      </c>
      <c r="AV2382" s="13" t="s">
        <v>86</v>
      </c>
      <c r="AW2382" s="13" t="s">
        <v>39</v>
      </c>
      <c r="AX2382" s="13" t="s">
        <v>78</v>
      </c>
      <c r="AY2382" s="239" t="s">
        <v>210</v>
      </c>
    </row>
    <row r="2383" s="14" customFormat="1">
      <c r="A2383" s="14"/>
      <c r="B2383" s="240"/>
      <c r="C2383" s="241"/>
      <c r="D2383" s="231" t="s">
        <v>221</v>
      </c>
      <c r="E2383" s="242" t="s">
        <v>32</v>
      </c>
      <c r="F2383" s="243" t="s">
        <v>96</v>
      </c>
      <c r="G2383" s="241"/>
      <c r="H2383" s="244">
        <v>4</v>
      </c>
      <c r="I2383" s="245"/>
      <c r="J2383" s="241"/>
      <c r="K2383" s="241"/>
      <c r="L2383" s="246"/>
      <c r="M2383" s="247"/>
      <c r="N2383" s="248"/>
      <c r="O2383" s="248"/>
      <c r="P2383" s="248"/>
      <c r="Q2383" s="248"/>
      <c r="R2383" s="248"/>
      <c r="S2383" s="248"/>
      <c r="T2383" s="249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0" t="s">
        <v>221</v>
      </c>
      <c r="AU2383" s="250" t="s">
        <v>88</v>
      </c>
      <c r="AV2383" s="14" t="s">
        <v>88</v>
      </c>
      <c r="AW2383" s="14" t="s">
        <v>39</v>
      </c>
      <c r="AX2383" s="14" t="s">
        <v>86</v>
      </c>
      <c r="AY2383" s="250" t="s">
        <v>210</v>
      </c>
    </row>
    <row r="2384" s="2" customFormat="1" ht="16.5" customHeight="1">
      <c r="A2384" s="42"/>
      <c r="B2384" s="43"/>
      <c r="C2384" s="211" t="s">
        <v>2681</v>
      </c>
      <c r="D2384" s="211" t="s">
        <v>213</v>
      </c>
      <c r="E2384" s="212" t="s">
        <v>2682</v>
      </c>
      <c r="F2384" s="213" t="s">
        <v>2683</v>
      </c>
      <c r="G2384" s="214" t="s">
        <v>1921</v>
      </c>
      <c r="H2384" s="215">
        <v>1</v>
      </c>
      <c r="I2384" s="216"/>
      <c r="J2384" s="217">
        <f>ROUND(I2384*H2384,2)</f>
        <v>0</v>
      </c>
      <c r="K2384" s="213" t="s">
        <v>1167</v>
      </c>
      <c r="L2384" s="48"/>
      <c r="M2384" s="218" t="s">
        <v>32</v>
      </c>
      <c r="N2384" s="219" t="s">
        <v>49</v>
      </c>
      <c r="O2384" s="88"/>
      <c r="P2384" s="220">
        <f>O2384*H2384</f>
        <v>0</v>
      </c>
      <c r="Q2384" s="220">
        <v>0</v>
      </c>
      <c r="R2384" s="220">
        <f>Q2384*H2384</f>
        <v>0</v>
      </c>
      <c r="S2384" s="220">
        <v>0</v>
      </c>
      <c r="T2384" s="221">
        <f>S2384*H2384</f>
        <v>0</v>
      </c>
      <c r="U2384" s="42"/>
      <c r="V2384" s="42"/>
      <c r="W2384" s="42"/>
      <c r="X2384" s="42"/>
      <c r="Y2384" s="42"/>
      <c r="Z2384" s="42"/>
      <c r="AA2384" s="42"/>
      <c r="AB2384" s="42"/>
      <c r="AC2384" s="42"/>
      <c r="AD2384" s="42"/>
      <c r="AE2384" s="42"/>
      <c r="AR2384" s="222" t="s">
        <v>404</v>
      </c>
      <c r="AT2384" s="222" t="s">
        <v>213</v>
      </c>
      <c r="AU2384" s="222" t="s">
        <v>88</v>
      </c>
      <c r="AY2384" s="20" t="s">
        <v>210</v>
      </c>
      <c r="BE2384" s="223">
        <f>IF(N2384="základní",J2384,0)</f>
        <v>0</v>
      </c>
      <c r="BF2384" s="223">
        <f>IF(N2384="snížená",J2384,0)</f>
        <v>0</v>
      </c>
      <c r="BG2384" s="223">
        <f>IF(N2384="zákl. přenesená",J2384,0)</f>
        <v>0</v>
      </c>
      <c r="BH2384" s="223">
        <f>IF(N2384="sníž. přenesená",J2384,0)</f>
        <v>0</v>
      </c>
      <c r="BI2384" s="223">
        <f>IF(N2384="nulová",J2384,0)</f>
        <v>0</v>
      </c>
      <c r="BJ2384" s="20" t="s">
        <v>86</v>
      </c>
      <c r="BK2384" s="223">
        <f>ROUND(I2384*H2384,2)</f>
        <v>0</v>
      </c>
      <c r="BL2384" s="20" t="s">
        <v>404</v>
      </c>
      <c r="BM2384" s="222" t="s">
        <v>2684</v>
      </c>
    </row>
    <row r="2385" s="13" customFormat="1">
      <c r="A2385" s="13"/>
      <c r="B2385" s="229"/>
      <c r="C2385" s="230"/>
      <c r="D2385" s="231" t="s">
        <v>221</v>
      </c>
      <c r="E2385" s="232" t="s">
        <v>32</v>
      </c>
      <c r="F2385" s="233" t="s">
        <v>2600</v>
      </c>
      <c r="G2385" s="230"/>
      <c r="H2385" s="232" t="s">
        <v>32</v>
      </c>
      <c r="I2385" s="234"/>
      <c r="J2385" s="230"/>
      <c r="K2385" s="230"/>
      <c r="L2385" s="235"/>
      <c r="M2385" s="236"/>
      <c r="N2385" s="237"/>
      <c r="O2385" s="237"/>
      <c r="P2385" s="237"/>
      <c r="Q2385" s="237"/>
      <c r="R2385" s="237"/>
      <c r="S2385" s="237"/>
      <c r="T2385" s="238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9" t="s">
        <v>221</v>
      </c>
      <c r="AU2385" s="239" t="s">
        <v>88</v>
      </c>
      <c r="AV2385" s="13" t="s">
        <v>86</v>
      </c>
      <c r="AW2385" s="13" t="s">
        <v>39</v>
      </c>
      <c r="AX2385" s="13" t="s">
        <v>78</v>
      </c>
      <c r="AY2385" s="239" t="s">
        <v>210</v>
      </c>
    </row>
    <row r="2386" s="13" customFormat="1">
      <c r="A2386" s="13"/>
      <c r="B2386" s="229"/>
      <c r="C2386" s="230"/>
      <c r="D2386" s="231" t="s">
        <v>221</v>
      </c>
      <c r="E2386" s="232" t="s">
        <v>32</v>
      </c>
      <c r="F2386" s="233" t="s">
        <v>2685</v>
      </c>
      <c r="G2386" s="230"/>
      <c r="H2386" s="232" t="s">
        <v>32</v>
      </c>
      <c r="I2386" s="234"/>
      <c r="J2386" s="230"/>
      <c r="K2386" s="230"/>
      <c r="L2386" s="235"/>
      <c r="M2386" s="236"/>
      <c r="N2386" s="237"/>
      <c r="O2386" s="237"/>
      <c r="P2386" s="237"/>
      <c r="Q2386" s="237"/>
      <c r="R2386" s="237"/>
      <c r="S2386" s="237"/>
      <c r="T2386" s="238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9" t="s">
        <v>221</v>
      </c>
      <c r="AU2386" s="239" t="s">
        <v>88</v>
      </c>
      <c r="AV2386" s="13" t="s">
        <v>86</v>
      </c>
      <c r="AW2386" s="13" t="s">
        <v>39</v>
      </c>
      <c r="AX2386" s="13" t="s">
        <v>78</v>
      </c>
      <c r="AY2386" s="239" t="s">
        <v>210</v>
      </c>
    </row>
    <row r="2387" s="13" customFormat="1">
      <c r="A2387" s="13"/>
      <c r="B2387" s="229"/>
      <c r="C2387" s="230"/>
      <c r="D2387" s="231" t="s">
        <v>221</v>
      </c>
      <c r="E2387" s="232" t="s">
        <v>32</v>
      </c>
      <c r="F2387" s="233" t="s">
        <v>2603</v>
      </c>
      <c r="G2387" s="230"/>
      <c r="H2387" s="232" t="s">
        <v>32</v>
      </c>
      <c r="I2387" s="234"/>
      <c r="J2387" s="230"/>
      <c r="K2387" s="230"/>
      <c r="L2387" s="235"/>
      <c r="M2387" s="236"/>
      <c r="N2387" s="237"/>
      <c r="O2387" s="237"/>
      <c r="P2387" s="237"/>
      <c r="Q2387" s="237"/>
      <c r="R2387" s="237"/>
      <c r="S2387" s="237"/>
      <c r="T2387" s="238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9" t="s">
        <v>221</v>
      </c>
      <c r="AU2387" s="239" t="s">
        <v>88</v>
      </c>
      <c r="AV2387" s="13" t="s">
        <v>86</v>
      </c>
      <c r="AW2387" s="13" t="s">
        <v>39</v>
      </c>
      <c r="AX2387" s="13" t="s">
        <v>78</v>
      </c>
      <c r="AY2387" s="239" t="s">
        <v>210</v>
      </c>
    </row>
    <row r="2388" s="13" customFormat="1">
      <c r="A2388" s="13"/>
      <c r="B2388" s="229"/>
      <c r="C2388" s="230"/>
      <c r="D2388" s="231" t="s">
        <v>221</v>
      </c>
      <c r="E2388" s="232" t="s">
        <v>32</v>
      </c>
      <c r="F2388" s="233" t="s">
        <v>2686</v>
      </c>
      <c r="G2388" s="230"/>
      <c r="H2388" s="232" t="s">
        <v>32</v>
      </c>
      <c r="I2388" s="234"/>
      <c r="J2388" s="230"/>
      <c r="K2388" s="230"/>
      <c r="L2388" s="235"/>
      <c r="M2388" s="236"/>
      <c r="N2388" s="237"/>
      <c r="O2388" s="237"/>
      <c r="P2388" s="237"/>
      <c r="Q2388" s="237"/>
      <c r="R2388" s="237"/>
      <c r="S2388" s="237"/>
      <c r="T2388" s="238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9" t="s">
        <v>221</v>
      </c>
      <c r="AU2388" s="239" t="s">
        <v>88</v>
      </c>
      <c r="AV2388" s="13" t="s">
        <v>86</v>
      </c>
      <c r="AW2388" s="13" t="s">
        <v>39</v>
      </c>
      <c r="AX2388" s="13" t="s">
        <v>78</v>
      </c>
      <c r="AY2388" s="239" t="s">
        <v>210</v>
      </c>
    </row>
    <row r="2389" s="13" customFormat="1">
      <c r="A2389" s="13"/>
      <c r="B2389" s="229"/>
      <c r="C2389" s="230"/>
      <c r="D2389" s="231" t="s">
        <v>221</v>
      </c>
      <c r="E2389" s="232" t="s">
        <v>32</v>
      </c>
      <c r="F2389" s="233" t="s">
        <v>2687</v>
      </c>
      <c r="G2389" s="230"/>
      <c r="H2389" s="232" t="s">
        <v>32</v>
      </c>
      <c r="I2389" s="234"/>
      <c r="J2389" s="230"/>
      <c r="K2389" s="230"/>
      <c r="L2389" s="235"/>
      <c r="M2389" s="236"/>
      <c r="N2389" s="237"/>
      <c r="O2389" s="237"/>
      <c r="P2389" s="237"/>
      <c r="Q2389" s="237"/>
      <c r="R2389" s="237"/>
      <c r="S2389" s="237"/>
      <c r="T2389" s="238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9" t="s">
        <v>221</v>
      </c>
      <c r="AU2389" s="239" t="s">
        <v>88</v>
      </c>
      <c r="AV2389" s="13" t="s">
        <v>86</v>
      </c>
      <c r="AW2389" s="13" t="s">
        <v>39</v>
      </c>
      <c r="AX2389" s="13" t="s">
        <v>78</v>
      </c>
      <c r="AY2389" s="239" t="s">
        <v>210</v>
      </c>
    </row>
    <row r="2390" s="13" customFormat="1">
      <c r="A2390" s="13"/>
      <c r="B2390" s="229"/>
      <c r="C2390" s="230"/>
      <c r="D2390" s="231" t="s">
        <v>221</v>
      </c>
      <c r="E2390" s="232" t="s">
        <v>32</v>
      </c>
      <c r="F2390" s="233" t="s">
        <v>2605</v>
      </c>
      <c r="G2390" s="230"/>
      <c r="H2390" s="232" t="s">
        <v>32</v>
      </c>
      <c r="I2390" s="234"/>
      <c r="J2390" s="230"/>
      <c r="K2390" s="230"/>
      <c r="L2390" s="235"/>
      <c r="M2390" s="236"/>
      <c r="N2390" s="237"/>
      <c r="O2390" s="237"/>
      <c r="P2390" s="237"/>
      <c r="Q2390" s="237"/>
      <c r="R2390" s="237"/>
      <c r="S2390" s="237"/>
      <c r="T2390" s="238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9" t="s">
        <v>221</v>
      </c>
      <c r="AU2390" s="239" t="s">
        <v>88</v>
      </c>
      <c r="AV2390" s="13" t="s">
        <v>86</v>
      </c>
      <c r="AW2390" s="13" t="s">
        <v>39</v>
      </c>
      <c r="AX2390" s="13" t="s">
        <v>78</v>
      </c>
      <c r="AY2390" s="239" t="s">
        <v>210</v>
      </c>
    </row>
    <row r="2391" s="13" customFormat="1">
      <c r="A2391" s="13"/>
      <c r="B2391" s="229"/>
      <c r="C2391" s="230"/>
      <c r="D2391" s="231" t="s">
        <v>221</v>
      </c>
      <c r="E2391" s="232" t="s">
        <v>32</v>
      </c>
      <c r="F2391" s="233" t="s">
        <v>2688</v>
      </c>
      <c r="G2391" s="230"/>
      <c r="H2391" s="232" t="s">
        <v>32</v>
      </c>
      <c r="I2391" s="234"/>
      <c r="J2391" s="230"/>
      <c r="K2391" s="230"/>
      <c r="L2391" s="235"/>
      <c r="M2391" s="236"/>
      <c r="N2391" s="237"/>
      <c r="O2391" s="237"/>
      <c r="P2391" s="237"/>
      <c r="Q2391" s="237"/>
      <c r="R2391" s="237"/>
      <c r="S2391" s="237"/>
      <c r="T2391" s="238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9" t="s">
        <v>221</v>
      </c>
      <c r="AU2391" s="239" t="s">
        <v>88</v>
      </c>
      <c r="AV2391" s="13" t="s">
        <v>86</v>
      </c>
      <c r="AW2391" s="13" t="s">
        <v>39</v>
      </c>
      <c r="AX2391" s="13" t="s">
        <v>78</v>
      </c>
      <c r="AY2391" s="239" t="s">
        <v>210</v>
      </c>
    </row>
    <row r="2392" s="13" customFormat="1">
      <c r="A2392" s="13"/>
      <c r="B2392" s="229"/>
      <c r="C2392" s="230"/>
      <c r="D2392" s="231" t="s">
        <v>221</v>
      </c>
      <c r="E2392" s="232" t="s">
        <v>32</v>
      </c>
      <c r="F2392" s="233" t="s">
        <v>2663</v>
      </c>
      <c r="G2392" s="230"/>
      <c r="H2392" s="232" t="s">
        <v>32</v>
      </c>
      <c r="I2392" s="234"/>
      <c r="J2392" s="230"/>
      <c r="K2392" s="230"/>
      <c r="L2392" s="235"/>
      <c r="M2392" s="236"/>
      <c r="N2392" s="237"/>
      <c r="O2392" s="237"/>
      <c r="P2392" s="237"/>
      <c r="Q2392" s="237"/>
      <c r="R2392" s="237"/>
      <c r="S2392" s="237"/>
      <c r="T2392" s="238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9" t="s">
        <v>221</v>
      </c>
      <c r="AU2392" s="239" t="s">
        <v>88</v>
      </c>
      <c r="AV2392" s="13" t="s">
        <v>86</v>
      </c>
      <c r="AW2392" s="13" t="s">
        <v>39</v>
      </c>
      <c r="AX2392" s="13" t="s">
        <v>78</v>
      </c>
      <c r="AY2392" s="239" t="s">
        <v>210</v>
      </c>
    </row>
    <row r="2393" s="13" customFormat="1">
      <c r="A2393" s="13"/>
      <c r="B2393" s="229"/>
      <c r="C2393" s="230"/>
      <c r="D2393" s="231" t="s">
        <v>221</v>
      </c>
      <c r="E2393" s="232" t="s">
        <v>32</v>
      </c>
      <c r="F2393" s="233" t="s">
        <v>2608</v>
      </c>
      <c r="G2393" s="230"/>
      <c r="H2393" s="232" t="s">
        <v>32</v>
      </c>
      <c r="I2393" s="234"/>
      <c r="J2393" s="230"/>
      <c r="K2393" s="230"/>
      <c r="L2393" s="235"/>
      <c r="M2393" s="236"/>
      <c r="N2393" s="237"/>
      <c r="O2393" s="237"/>
      <c r="P2393" s="237"/>
      <c r="Q2393" s="237"/>
      <c r="R2393" s="237"/>
      <c r="S2393" s="237"/>
      <c r="T2393" s="238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9" t="s">
        <v>221</v>
      </c>
      <c r="AU2393" s="239" t="s">
        <v>88</v>
      </c>
      <c r="AV2393" s="13" t="s">
        <v>86</v>
      </c>
      <c r="AW2393" s="13" t="s">
        <v>39</v>
      </c>
      <c r="AX2393" s="13" t="s">
        <v>78</v>
      </c>
      <c r="AY2393" s="239" t="s">
        <v>210</v>
      </c>
    </row>
    <row r="2394" s="13" customFormat="1">
      <c r="A2394" s="13"/>
      <c r="B2394" s="229"/>
      <c r="C2394" s="230"/>
      <c r="D2394" s="231" t="s">
        <v>221</v>
      </c>
      <c r="E2394" s="232" t="s">
        <v>32</v>
      </c>
      <c r="F2394" s="233" t="s">
        <v>2609</v>
      </c>
      <c r="G2394" s="230"/>
      <c r="H2394" s="232" t="s">
        <v>32</v>
      </c>
      <c r="I2394" s="234"/>
      <c r="J2394" s="230"/>
      <c r="K2394" s="230"/>
      <c r="L2394" s="235"/>
      <c r="M2394" s="236"/>
      <c r="N2394" s="237"/>
      <c r="O2394" s="237"/>
      <c r="P2394" s="237"/>
      <c r="Q2394" s="237"/>
      <c r="R2394" s="237"/>
      <c r="S2394" s="237"/>
      <c r="T2394" s="238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9" t="s">
        <v>221</v>
      </c>
      <c r="AU2394" s="239" t="s">
        <v>88</v>
      </c>
      <c r="AV2394" s="13" t="s">
        <v>86</v>
      </c>
      <c r="AW2394" s="13" t="s">
        <v>39</v>
      </c>
      <c r="AX2394" s="13" t="s">
        <v>78</v>
      </c>
      <c r="AY2394" s="239" t="s">
        <v>210</v>
      </c>
    </row>
    <row r="2395" s="13" customFormat="1">
      <c r="A2395" s="13"/>
      <c r="B2395" s="229"/>
      <c r="C2395" s="230"/>
      <c r="D2395" s="231" t="s">
        <v>221</v>
      </c>
      <c r="E2395" s="232" t="s">
        <v>32</v>
      </c>
      <c r="F2395" s="233" t="s">
        <v>2610</v>
      </c>
      <c r="G2395" s="230"/>
      <c r="H2395" s="232" t="s">
        <v>32</v>
      </c>
      <c r="I2395" s="234"/>
      <c r="J2395" s="230"/>
      <c r="K2395" s="230"/>
      <c r="L2395" s="235"/>
      <c r="M2395" s="236"/>
      <c r="N2395" s="237"/>
      <c r="O2395" s="237"/>
      <c r="P2395" s="237"/>
      <c r="Q2395" s="237"/>
      <c r="R2395" s="237"/>
      <c r="S2395" s="237"/>
      <c r="T2395" s="238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9" t="s">
        <v>221</v>
      </c>
      <c r="AU2395" s="239" t="s">
        <v>88</v>
      </c>
      <c r="AV2395" s="13" t="s">
        <v>86</v>
      </c>
      <c r="AW2395" s="13" t="s">
        <v>39</v>
      </c>
      <c r="AX2395" s="13" t="s">
        <v>78</v>
      </c>
      <c r="AY2395" s="239" t="s">
        <v>210</v>
      </c>
    </row>
    <row r="2396" s="13" customFormat="1">
      <c r="A2396" s="13"/>
      <c r="B2396" s="229"/>
      <c r="C2396" s="230"/>
      <c r="D2396" s="231" t="s">
        <v>221</v>
      </c>
      <c r="E2396" s="232" t="s">
        <v>32</v>
      </c>
      <c r="F2396" s="233" t="s">
        <v>2689</v>
      </c>
      <c r="G2396" s="230"/>
      <c r="H2396" s="232" t="s">
        <v>32</v>
      </c>
      <c r="I2396" s="234"/>
      <c r="J2396" s="230"/>
      <c r="K2396" s="230"/>
      <c r="L2396" s="235"/>
      <c r="M2396" s="236"/>
      <c r="N2396" s="237"/>
      <c r="O2396" s="237"/>
      <c r="P2396" s="237"/>
      <c r="Q2396" s="237"/>
      <c r="R2396" s="237"/>
      <c r="S2396" s="237"/>
      <c r="T2396" s="238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9" t="s">
        <v>221</v>
      </c>
      <c r="AU2396" s="239" t="s">
        <v>88</v>
      </c>
      <c r="AV2396" s="13" t="s">
        <v>86</v>
      </c>
      <c r="AW2396" s="13" t="s">
        <v>39</v>
      </c>
      <c r="AX2396" s="13" t="s">
        <v>78</v>
      </c>
      <c r="AY2396" s="239" t="s">
        <v>210</v>
      </c>
    </row>
    <row r="2397" s="14" customFormat="1">
      <c r="A2397" s="14"/>
      <c r="B2397" s="240"/>
      <c r="C2397" s="241"/>
      <c r="D2397" s="231" t="s">
        <v>221</v>
      </c>
      <c r="E2397" s="242" t="s">
        <v>32</v>
      </c>
      <c r="F2397" s="243" t="s">
        <v>86</v>
      </c>
      <c r="G2397" s="241"/>
      <c r="H2397" s="244">
        <v>1</v>
      </c>
      <c r="I2397" s="245"/>
      <c r="J2397" s="241"/>
      <c r="K2397" s="241"/>
      <c r="L2397" s="246"/>
      <c r="M2397" s="247"/>
      <c r="N2397" s="248"/>
      <c r="O2397" s="248"/>
      <c r="P2397" s="248"/>
      <c r="Q2397" s="248"/>
      <c r="R2397" s="248"/>
      <c r="S2397" s="248"/>
      <c r="T2397" s="249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0" t="s">
        <v>221</v>
      </c>
      <c r="AU2397" s="250" t="s">
        <v>88</v>
      </c>
      <c r="AV2397" s="14" t="s">
        <v>88</v>
      </c>
      <c r="AW2397" s="14" t="s">
        <v>39</v>
      </c>
      <c r="AX2397" s="14" t="s">
        <v>86</v>
      </c>
      <c r="AY2397" s="250" t="s">
        <v>210</v>
      </c>
    </row>
    <row r="2398" s="2" customFormat="1" ht="16.5" customHeight="1">
      <c r="A2398" s="42"/>
      <c r="B2398" s="43"/>
      <c r="C2398" s="211" t="s">
        <v>2690</v>
      </c>
      <c r="D2398" s="211" t="s">
        <v>213</v>
      </c>
      <c r="E2398" s="212" t="s">
        <v>2691</v>
      </c>
      <c r="F2398" s="213" t="s">
        <v>2692</v>
      </c>
      <c r="G2398" s="214" t="s">
        <v>1921</v>
      </c>
      <c r="H2398" s="215">
        <v>1</v>
      </c>
      <c r="I2398" s="216"/>
      <c r="J2398" s="217">
        <f>ROUND(I2398*H2398,2)</f>
        <v>0</v>
      </c>
      <c r="K2398" s="213" t="s">
        <v>1167</v>
      </c>
      <c r="L2398" s="48"/>
      <c r="M2398" s="218" t="s">
        <v>32</v>
      </c>
      <c r="N2398" s="219" t="s">
        <v>49</v>
      </c>
      <c r="O2398" s="88"/>
      <c r="P2398" s="220">
        <f>O2398*H2398</f>
        <v>0</v>
      </c>
      <c r="Q2398" s="220">
        <v>0</v>
      </c>
      <c r="R2398" s="220">
        <f>Q2398*H2398</f>
        <v>0</v>
      </c>
      <c r="S2398" s="220">
        <v>0</v>
      </c>
      <c r="T2398" s="221">
        <f>S2398*H2398</f>
        <v>0</v>
      </c>
      <c r="U2398" s="42"/>
      <c r="V2398" s="42"/>
      <c r="W2398" s="42"/>
      <c r="X2398" s="42"/>
      <c r="Y2398" s="42"/>
      <c r="Z2398" s="42"/>
      <c r="AA2398" s="42"/>
      <c r="AB2398" s="42"/>
      <c r="AC2398" s="42"/>
      <c r="AD2398" s="42"/>
      <c r="AE2398" s="42"/>
      <c r="AR2398" s="222" t="s">
        <v>404</v>
      </c>
      <c r="AT2398" s="222" t="s">
        <v>213</v>
      </c>
      <c r="AU2398" s="222" t="s">
        <v>88</v>
      </c>
      <c r="AY2398" s="20" t="s">
        <v>210</v>
      </c>
      <c r="BE2398" s="223">
        <f>IF(N2398="základní",J2398,0)</f>
        <v>0</v>
      </c>
      <c r="BF2398" s="223">
        <f>IF(N2398="snížená",J2398,0)</f>
        <v>0</v>
      </c>
      <c r="BG2398" s="223">
        <f>IF(N2398="zákl. přenesená",J2398,0)</f>
        <v>0</v>
      </c>
      <c r="BH2398" s="223">
        <f>IF(N2398="sníž. přenesená",J2398,0)</f>
        <v>0</v>
      </c>
      <c r="BI2398" s="223">
        <f>IF(N2398="nulová",J2398,0)</f>
        <v>0</v>
      </c>
      <c r="BJ2398" s="20" t="s">
        <v>86</v>
      </c>
      <c r="BK2398" s="223">
        <f>ROUND(I2398*H2398,2)</f>
        <v>0</v>
      </c>
      <c r="BL2398" s="20" t="s">
        <v>404</v>
      </c>
      <c r="BM2398" s="222" t="s">
        <v>2693</v>
      </c>
    </row>
    <row r="2399" s="13" customFormat="1">
      <c r="A2399" s="13"/>
      <c r="B2399" s="229"/>
      <c r="C2399" s="230"/>
      <c r="D2399" s="231" t="s">
        <v>221</v>
      </c>
      <c r="E2399" s="232" t="s">
        <v>32</v>
      </c>
      <c r="F2399" s="233" t="s">
        <v>2600</v>
      </c>
      <c r="G2399" s="230"/>
      <c r="H2399" s="232" t="s">
        <v>32</v>
      </c>
      <c r="I2399" s="234"/>
      <c r="J2399" s="230"/>
      <c r="K2399" s="230"/>
      <c r="L2399" s="235"/>
      <c r="M2399" s="236"/>
      <c r="N2399" s="237"/>
      <c r="O2399" s="237"/>
      <c r="P2399" s="237"/>
      <c r="Q2399" s="237"/>
      <c r="R2399" s="237"/>
      <c r="S2399" s="237"/>
      <c r="T2399" s="238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9" t="s">
        <v>221</v>
      </c>
      <c r="AU2399" s="239" t="s">
        <v>88</v>
      </c>
      <c r="AV2399" s="13" t="s">
        <v>86</v>
      </c>
      <c r="AW2399" s="13" t="s">
        <v>39</v>
      </c>
      <c r="AX2399" s="13" t="s">
        <v>78</v>
      </c>
      <c r="AY2399" s="239" t="s">
        <v>210</v>
      </c>
    </row>
    <row r="2400" s="13" customFormat="1">
      <c r="A2400" s="13"/>
      <c r="B2400" s="229"/>
      <c r="C2400" s="230"/>
      <c r="D2400" s="231" t="s">
        <v>221</v>
      </c>
      <c r="E2400" s="232" t="s">
        <v>32</v>
      </c>
      <c r="F2400" s="233" t="s">
        <v>2636</v>
      </c>
      <c r="G2400" s="230"/>
      <c r="H2400" s="232" t="s">
        <v>32</v>
      </c>
      <c r="I2400" s="234"/>
      <c r="J2400" s="230"/>
      <c r="K2400" s="230"/>
      <c r="L2400" s="235"/>
      <c r="M2400" s="236"/>
      <c r="N2400" s="237"/>
      <c r="O2400" s="237"/>
      <c r="P2400" s="237"/>
      <c r="Q2400" s="237"/>
      <c r="R2400" s="237"/>
      <c r="S2400" s="237"/>
      <c r="T2400" s="238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9" t="s">
        <v>221</v>
      </c>
      <c r="AU2400" s="239" t="s">
        <v>88</v>
      </c>
      <c r="AV2400" s="13" t="s">
        <v>86</v>
      </c>
      <c r="AW2400" s="13" t="s">
        <v>39</v>
      </c>
      <c r="AX2400" s="13" t="s">
        <v>78</v>
      </c>
      <c r="AY2400" s="239" t="s">
        <v>210</v>
      </c>
    </row>
    <row r="2401" s="13" customFormat="1">
      <c r="A2401" s="13"/>
      <c r="B2401" s="229"/>
      <c r="C2401" s="230"/>
      <c r="D2401" s="231" t="s">
        <v>221</v>
      </c>
      <c r="E2401" s="232" t="s">
        <v>32</v>
      </c>
      <c r="F2401" s="233" t="s">
        <v>2603</v>
      </c>
      <c r="G2401" s="230"/>
      <c r="H2401" s="232" t="s">
        <v>32</v>
      </c>
      <c r="I2401" s="234"/>
      <c r="J2401" s="230"/>
      <c r="K2401" s="230"/>
      <c r="L2401" s="235"/>
      <c r="M2401" s="236"/>
      <c r="N2401" s="237"/>
      <c r="O2401" s="237"/>
      <c r="P2401" s="237"/>
      <c r="Q2401" s="237"/>
      <c r="R2401" s="237"/>
      <c r="S2401" s="237"/>
      <c r="T2401" s="238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9" t="s">
        <v>221</v>
      </c>
      <c r="AU2401" s="239" t="s">
        <v>88</v>
      </c>
      <c r="AV2401" s="13" t="s">
        <v>86</v>
      </c>
      <c r="AW2401" s="13" t="s">
        <v>39</v>
      </c>
      <c r="AX2401" s="13" t="s">
        <v>78</v>
      </c>
      <c r="AY2401" s="239" t="s">
        <v>210</v>
      </c>
    </row>
    <row r="2402" s="13" customFormat="1">
      <c r="A2402" s="13"/>
      <c r="B2402" s="229"/>
      <c r="C2402" s="230"/>
      <c r="D2402" s="231" t="s">
        <v>221</v>
      </c>
      <c r="E2402" s="232" t="s">
        <v>32</v>
      </c>
      <c r="F2402" s="233" t="s">
        <v>2604</v>
      </c>
      <c r="G2402" s="230"/>
      <c r="H2402" s="232" t="s">
        <v>32</v>
      </c>
      <c r="I2402" s="234"/>
      <c r="J2402" s="230"/>
      <c r="K2402" s="230"/>
      <c r="L2402" s="235"/>
      <c r="M2402" s="236"/>
      <c r="N2402" s="237"/>
      <c r="O2402" s="237"/>
      <c r="P2402" s="237"/>
      <c r="Q2402" s="237"/>
      <c r="R2402" s="237"/>
      <c r="S2402" s="237"/>
      <c r="T2402" s="238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9" t="s">
        <v>221</v>
      </c>
      <c r="AU2402" s="239" t="s">
        <v>88</v>
      </c>
      <c r="AV2402" s="13" t="s">
        <v>86</v>
      </c>
      <c r="AW2402" s="13" t="s">
        <v>39</v>
      </c>
      <c r="AX2402" s="13" t="s">
        <v>78</v>
      </c>
      <c r="AY2402" s="239" t="s">
        <v>210</v>
      </c>
    </row>
    <row r="2403" s="13" customFormat="1">
      <c r="A2403" s="13"/>
      <c r="B2403" s="229"/>
      <c r="C2403" s="230"/>
      <c r="D2403" s="231" t="s">
        <v>221</v>
      </c>
      <c r="E2403" s="232" t="s">
        <v>32</v>
      </c>
      <c r="F2403" s="233" t="s">
        <v>2605</v>
      </c>
      <c r="G2403" s="230"/>
      <c r="H2403" s="232" t="s">
        <v>32</v>
      </c>
      <c r="I2403" s="234"/>
      <c r="J2403" s="230"/>
      <c r="K2403" s="230"/>
      <c r="L2403" s="235"/>
      <c r="M2403" s="236"/>
      <c r="N2403" s="237"/>
      <c r="O2403" s="237"/>
      <c r="P2403" s="237"/>
      <c r="Q2403" s="237"/>
      <c r="R2403" s="237"/>
      <c r="S2403" s="237"/>
      <c r="T2403" s="238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9" t="s">
        <v>221</v>
      </c>
      <c r="AU2403" s="239" t="s">
        <v>88</v>
      </c>
      <c r="AV2403" s="13" t="s">
        <v>86</v>
      </c>
      <c r="AW2403" s="13" t="s">
        <v>39</v>
      </c>
      <c r="AX2403" s="13" t="s">
        <v>78</v>
      </c>
      <c r="AY2403" s="239" t="s">
        <v>210</v>
      </c>
    </row>
    <row r="2404" s="13" customFormat="1">
      <c r="A2404" s="13"/>
      <c r="B2404" s="229"/>
      <c r="C2404" s="230"/>
      <c r="D2404" s="231" t="s">
        <v>221</v>
      </c>
      <c r="E2404" s="232" t="s">
        <v>32</v>
      </c>
      <c r="F2404" s="233" t="s">
        <v>2606</v>
      </c>
      <c r="G2404" s="230"/>
      <c r="H2404" s="232" t="s">
        <v>32</v>
      </c>
      <c r="I2404" s="234"/>
      <c r="J2404" s="230"/>
      <c r="K2404" s="230"/>
      <c r="L2404" s="235"/>
      <c r="M2404" s="236"/>
      <c r="N2404" s="237"/>
      <c r="O2404" s="237"/>
      <c r="P2404" s="237"/>
      <c r="Q2404" s="237"/>
      <c r="R2404" s="237"/>
      <c r="S2404" s="237"/>
      <c r="T2404" s="238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9" t="s">
        <v>221</v>
      </c>
      <c r="AU2404" s="239" t="s">
        <v>88</v>
      </c>
      <c r="AV2404" s="13" t="s">
        <v>86</v>
      </c>
      <c r="AW2404" s="13" t="s">
        <v>39</v>
      </c>
      <c r="AX2404" s="13" t="s">
        <v>78</v>
      </c>
      <c r="AY2404" s="239" t="s">
        <v>210</v>
      </c>
    </row>
    <row r="2405" s="13" customFormat="1">
      <c r="A2405" s="13"/>
      <c r="B2405" s="229"/>
      <c r="C2405" s="230"/>
      <c r="D2405" s="231" t="s">
        <v>221</v>
      </c>
      <c r="E2405" s="232" t="s">
        <v>32</v>
      </c>
      <c r="F2405" s="233" t="s">
        <v>2694</v>
      </c>
      <c r="G2405" s="230"/>
      <c r="H2405" s="232" t="s">
        <v>32</v>
      </c>
      <c r="I2405" s="234"/>
      <c r="J2405" s="230"/>
      <c r="K2405" s="230"/>
      <c r="L2405" s="235"/>
      <c r="M2405" s="236"/>
      <c r="N2405" s="237"/>
      <c r="O2405" s="237"/>
      <c r="P2405" s="237"/>
      <c r="Q2405" s="237"/>
      <c r="R2405" s="237"/>
      <c r="S2405" s="237"/>
      <c r="T2405" s="238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9" t="s">
        <v>221</v>
      </c>
      <c r="AU2405" s="239" t="s">
        <v>88</v>
      </c>
      <c r="AV2405" s="13" t="s">
        <v>86</v>
      </c>
      <c r="AW2405" s="13" t="s">
        <v>39</v>
      </c>
      <c r="AX2405" s="13" t="s">
        <v>78</v>
      </c>
      <c r="AY2405" s="239" t="s">
        <v>210</v>
      </c>
    </row>
    <row r="2406" s="13" customFormat="1">
      <c r="A2406" s="13"/>
      <c r="B2406" s="229"/>
      <c r="C2406" s="230"/>
      <c r="D2406" s="231" t="s">
        <v>221</v>
      </c>
      <c r="E2406" s="232" t="s">
        <v>32</v>
      </c>
      <c r="F2406" s="233" t="s">
        <v>2608</v>
      </c>
      <c r="G2406" s="230"/>
      <c r="H2406" s="232" t="s">
        <v>32</v>
      </c>
      <c r="I2406" s="234"/>
      <c r="J2406" s="230"/>
      <c r="K2406" s="230"/>
      <c r="L2406" s="235"/>
      <c r="M2406" s="236"/>
      <c r="N2406" s="237"/>
      <c r="O2406" s="237"/>
      <c r="P2406" s="237"/>
      <c r="Q2406" s="237"/>
      <c r="R2406" s="237"/>
      <c r="S2406" s="237"/>
      <c r="T2406" s="238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9" t="s">
        <v>221</v>
      </c>
      <c r="AU2406" s="239" t="s">
        <v>88</v>
      </c>
      <c r="AV2406" s="13" t="s">
        <v>86</v>
      </c>
      <c r="AW2406" s="13" t="s">
        <v>39</v>
      </c>
      <c r="AX2406" s="13" t="s">
        <v>78</v>
      </c>
      <c r="AY2406" s="239" t="s">
        <v>210</v>
      </c>
    </row>
    <row r="2407" s="13" customFormat="1">
      <c r="A2407" s="13"/>
      <c r="B2407" s="229"/>
      <c r="C2407" s="230"/>
      <c r="D2407" s="231" t="s">
        <v>221</v>
      </c>
      <c r="E2407" s="232" t="s">
        <v>32</v>
      </c>
      <c r="F2407" s="233" t="s">
        <v>2609</v>
      </c>
      <c r="G2407" s="230"/>
      <c r="H2407" s="232" t="s">
        <v>32</v>
      </c>
      <c r="I2407" s="234"/>
      <c r="J2407" s="230"/>
      <c r="K2407" s="230"/>
      <c r="L2407" s="235"/>
      <c r="M2407" s="236"/>
      <c r="N2407" s="237"/>
      <c r="O2407" s="237"/>
      <c r="P2407" s="237"/>
      <c r="Q2407" s="237"/>
      <c r="R2407" s="237"/>
      <c r="S2407" s="237"/>
      <c r="T2407" s="238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9" t="s">
        <v>221</v>
      </c>
      <c r="AU2407" s="239" t="s">
        <v>88</v>
      </c>
      <c r="AV2407" s="13" t="s">
        <v>86</v>
      </c>
      <c r="AW2407" s="13" t="s">
        <v>39</v>
      </c>
      <c r="AX2407" s="13" t="s">
        <v>78</v>
      </c>
      <c r="AY2407" s="239" t="s">
        <v>210</v>
      </c>
    </row>
    <row r="2408" s="13" customFormat="1">
      <c r="A2408" s="13"/>
      <c r="B2408" s="229"/>
      <c r="C2408" s="230"/>
      <c r="D2408" s="231" t="s">
        <v>221</v>
      </c>
      <c r="E2408" s="232" t="s">
        <v>32</v>
      </c>
      <c r="F2408" s="233" t="s">
        <v>2695</v>
      </c>
      <c r="G2408" s="230"/>
      <c r="H2408" s="232" t="s">
        <v>32</v>
      </c>
      <c r="I2408" s="234"/>
      <c r="J2408" s="230"/>
      <c r="K2408" s="230"/>
      <c r="L2408" s="235"/>
      <c r="M2408" s="236"/>
      <c r="N2408" s="237"/>
      <c r="O2408" s="237"/>
      <c r="P2408" s="237"/>
      <c r="Q2408" s="237"/>
      <c r="R2408" s="237"/>
      <c r="S2408" s="237"/>
      <c r="T2408" s="238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9" t="s">
        <v>221</v>
      </c>
      <c r="AU2408" s="239" t="s">
        <v>88</v>
      </c>
      <c r="AV2408" s="13" t="s">
        <v>86</v>
      </c>
      <c r="AW2408" s="13" t="s">
        <v>39</v>
      </c>
      <c r="AX2408" s="13" t="s">
        <v>78</v>
      </c>
      <c r="AY2408" s="239" t="s">
        <v>210</v>
      </c>
    </row>
    <row r="2409" s="13" customFormat="1">
      <c r="A2409" s="13"/>
      <c r="B2409" s="229"/>
      <c r="C2409" s="230"/>
      <c r="D2409" s="231" t="s">
        <v>221</v>
      </c>
      <c r="E2409" s="232" t="s">
        <v>32</v>
      </c>
      <c r="F2409" s="233" t="s">
        <v>2696</v>
      </c>
      <c r="G2409" s="230"/>
      <c r="H2409" s="232" t="s">
        <v>32</v>
      </c>
      <c r="I2409" s="234"/>
      <c r="J2409" s="230"/>
      <c r="K2409" s="230"/>
      <c r="L2409" s="235"/>
      <c r="M2409" s="236"/>
      <c r="N2409" s="237"/>
      <c r="O2409" s="237"/>
      <c r="P2409" s="237"/>
      <c r="Q2409" s="237"/>
      <c r="R2409" s="237"/>
      <c r="S2409" s="237"/>
      <c r="T2409" s="238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9" t="s">
        <v>221</v>
      </c>
      <c r="AU2409" s="239" t="s">
        <v>88</v>
      </c>
      <c r="AV2409" s="13" t="s">
        <v>86</v>
      </c>
      <c r="AW2409" s="13" t="s">
        <v>39</v>
      </c>
      <c r="AX2409" s="13" t="s">
        <v>78</v>
      </c>
      <c r="AY2409" s="239" t="s">
        <v>210</v>
      </c>
    </row>
    <row r="2410" s="14" customFormat="1">
      <c r="A2410" s="14"/>
      <c r="B2410" s="240"/>
      <c r="C2410" s="241"/>
      <c r="D2410" s="231" t="s">
        <v>221</v>
      </c>
      <c r="E2410" s="242" t="s">
        <v>32</v>
      </c>
      <c r="F2410" s="243" t="s">
        <v>86</v>
      </c>
      <c r="G2410" s="241"/>
      <c r="H2410" s="244">
        <v>1</v>
      </c>
      <c r="I2410" s="245"/>
      <c r="J2410" s="241"/>
      <c r="K2410" s="241"/>
      <c r="L2410" s="246"/>
      <c r="M2410" s="247"/>
      <c r="N2410" s="248"/>
      <c r="O2410" s="248"/>
      <c r="P2410" s="248"/>
      <c r="Q2410" s="248"/>
      <c r="R2410" s="248"/>
      <c r="S2410" s="248"/>
      <c r="T2410" s="249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0" t="s">
        <v>221</v>
      </c>
      <c r="AU2410" s="250" t="s">
        <v>88</v>
      </c>
      <c r="AV2410" s="14" t="s">
        <v>88</v>
      </c>
      <c r="AW2410" s="14" t="s">
        <v>39</v>
      </c>
      <c r="AX2410" s="14" t="s">
        <v>86</v>
      </c>
      <c r="AY2410" s="250" t="s">
        <v>210</v>
      </c>
    </row>
    <row r="2411" s="2" customFormat="1" ht="16.5" customHeight="1">
      <c r="A2411" s="42"/>
      <c r="B2411" s="43"/>
      <c r="C2411" s="211" t="s">
        <v>2697</v>
      </c>
      <c r="D2411" s="211" t="s">
        <v>213</v>
      </c>
      <c r="E2411" s="212" t="s">
        <v>2698</v>
      </c>
      <c r="F2411" s="213" t="s">
        <v>2699</v>
      </c>
      <c r="G2411" s="214" t="s">
        <v>1921</v>
      </c>
      <c r="H2411" s="215">
        <v>2</v>
      </c>
      <c r="I2411" s="216"/>
      <c r="J2411" s="217">
        <f>ROUND(I2411*H2411,2)</f>
        <v>0</v>
      </c>
      <c r="K2411" s="213" t="s">
        <v>1167</v>
      </c>
      <c r="L2411" s="48"/>
      <c r="M2411" s="218" t="s">
        <v>32</v>
      </c>
      <c r="N2411" s="219" t="s">
        <v>49</v>
      </c>
      <c r="O2411" s="88"/>
      <c r="P2411" s="220">
        <f>O2411*H2411</f>
        <v>0</v>
      </c>
      <c r="Q2411" s="220">
        <v>0</v>
      </c>
      <c r="R2411" s="220">
        <f>Q2411*H2411</f>
        <v>0</v>
      </c>
      <c r="S2411" s="220">
        <v>0</v>
      </c>
      <c r="T2411" s="221">
        <f>S2411*H2411</f>
        <v>0</v>
      </c>
      <c r="U2411" s="42"/>
      <c r="V2411" s="42"/>
      <c r="W2411" s="42"/>
      <c r="X2411" s="42"/>
      <c r="Y2411" s="42"/>
      <c r="Z2411" s="42"/>
      <c r="AA2411" s="42"/>
      <c r="AB2411" s="42"/>
      <c r="AC2411" s="42"/>
      <c r="AD2411" s="42"/>
      <c r="AE2411" s="42"/>
      <c r="AR2411" s="222" t="s">
        <v>404</v>
      </c>
      <c r="AT2411" s="222" t="s">
        <v>213</v>
      </c>
      <c r="AU2411" s="222" t="s">
        <v>88</v>
      </c>
      <c r="AY2411" s="20" t="s">
        <v>210</v>
      </c>
      <c r="BE2411" s="223">
        <f>IF(N2411="základní",J2411,0)</f>
        <v>0</v>
      </c>
      <c r="BF2411" s="223">
        <f>IF(N2411="snížená",J2411,0)</f>
        <v>0</v>
      </c>
      <c r="BG2411" s="223">
        <f>IF(N2411="zákl. přenesená",J2411,0)</f>
        <v>0</v>
      </c>
      <c r="BH2411" s="223">
        <f>IF(N2411="sníž. přenesená",J2411,0)</f>
        <v>0</v>
      </c>
      <c r="BI2411" s="223">
        <f>IF(N2411="nulová",J2411,0)</f>
        <v>0</v>
      </c>
      <c r="BJ2411" s="20" t="s">
        <v>86</v>
      </c>
      <c r="BK2411" s="223">
        <f>ROUND(I2411*H2411,2)</f>
        <v>0</v>
      </c>
      <c r="BL2411" s="20" t="s">
        <v>404</v>
      </c>
      <c r="BM2411" s="222" t="s">
        <v>2700</v>
      </c>
    </row>
    <row r="2412" s="13" customFormat="1">
      <c r="A2412" s="13"/>
      <c r="B2412" s="229"/>
      <c r="C2412" s="230"/>
      <c r="D2412" s="231" t="s">
        <v>221</v>
      </c>
      <c r="E2412" s="232" t="s">
        <v>32</v>
      </c>
      <c r="F2412" s="233" t="s">
        <v>2701</v>
      </c>
      <c r="G2412" s="230"/>
      <c r="H2412" s="232" t="s">
        <v>32</v>
      </c>
      <c r="I2412" s="234"/>
      <c r="J2412" s="230"/>
      <c r="K2412" s="230"/>
      <c r="L2412" s="235"/>
      <c r="M2412" s="236"/>
      <c r="N2412" s="237"/>
      <c r="O2412" s="237"/>
      <c r="P2412" s="237"/>
      <c r="Q2412" s="237"/>
      <c r="R2412" s="237"/>
      <c r="S2412" s="237"/>
      <c r="T2412" s="238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39" t="s">
        <v>221</v>
      </c>
      <c r="AU2412" s="239" t="s">
        <v>88</v>
      </c>
      <c r="AV2412" s="13" t="s">
        <v>86</v>
      </c>
      <c r="AW2412" s="13" t="s">
        <v>39</v>
      </c>
      <c r="AX2412" s="13" t="s">
        <v>78</v>
      </c>
      <c r="AY2412" s="239" t="s">
        <v>210</v>
      </c>
    </row>
    <row r="2413" s="13" customFormat="1">
      <c r="A2413" s="13"/>
      <c r="B2413" s="229"/>
      <c r="C2413" s="230"/>
      <c r="D2413" s="231" t="s">
        <v>221</v>
      </c>
      <c r="E2413" s="232" t="s">
        <v>32</v>
      </c>
      <c r="F2413" s="233" t="s">
        <v>2702</v>
      </c>
      <c r="G2413" s="230"/>
      <c r="H2413" s="232" t="s">
        <v>32</v>
      </c>
      <c r="I2413" s="234"/>
      <c r="J2413" s="230"/>
      <c r="K2413" s="230"/>
      <c r="L2413" s="235"/>
      <c r="M2413" s="236"/>
      <c r="N2413" s="237"/>
      <c r="O2413" s="237"/>
      <c r="P2413" s="237"/>
      <c r="Q2413" s="237"/>
      <c r="R2413" s="237"/>
      <c r="S2413" s="237"/>
      <c r="T2413" s="238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9" t="s">
        <v>221</v>
      </c>
      <c r="AU2413" s="239" t="s">
        <v>88</v>
      </c>
      <c r="AV2413" s="13" t="s">
        <v>86</v>
      </c>
      <c r="AW2413" s="13" t="s">
        <v>39</v>
      </c>
      <c r="AX2413" s="13" t="s">
        <v>78</v>
      </c>
      <c r="AY2413" s="239" t="s">
        <v>210</v>
      </c>
    </row>
    <row r="2414" s="13" customFormat="1">
      <c r="A2414" s="13"/>
      <c r="B2414" s="229"/>
      <c r="C2414" s="230"/>
      <c r="D2414" s="231" t="s">
        <v>221</v>
      </c>
      <c r="E2414" s="232" t="s">
        <v>32</v>
      </c>
      <c r="F2414" s="233" t="s">
        <v>2605</v>
      </c>
      <c r="G2414" s="230"/>
      <c r="H2414" s="232" t="s">
        <v>32</v>
      </c>
      <c r="I2414" s="234"/>
      <c r="J2414" s="230"/>
      <c r="K2414" s="230"/>
      <c r="L2414" s="235"/>
      <c r="M2414" s="236"/>
      <c r="N2414" s="237"/>
      <c r="O2414" s="237"/>
      <c r="P2414" s="237"/>
      <c r="Q2414" s="237"/>
      <c r="R2414" s="237"/>
      <c r="S2414" s="237"/>
      <c r="T2414" s="238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9" t="s">
        <v>221</v>
      </c>
      <c r="AU2414" s="239" t="s">
        <v>88</v>
      </c>
      <c r="AV2414" s="13" t="s">
        <v>86</v>
      </c>
      <c r="AW2414" s="13" t="s">
        <v>39</v>
      </c>
      <c r="AX2414" s="13" t="s">
        <v>78</v>
      </c>
      <c r="AY2414" s="239" t="s">
        <v>210</v>
      </c>
    </row>
    <row r="2415" s="13" customFormat="1">
      <c r="A2415" s="13"/>
      <c r="B2415" s="229"/>
      <c r="C2415" s="230"/>
      <c r="D2415" s="231" t="s">
        <v>221</v>
      </c>
      <c r="E2415" s="232" t="s">
        <v>32</v>
      </c>
      <c r="F2415" s="233" t="s">
        <v>2703</v>
      </c>
      <c r="G2415" s="230"/>
      <c r="H2415" s="232" t="s">
        <v>32</v>
      </c>
      <c r="I2415" s="234"/>
      <c r="J2415" s="230"/>
      <c r="K2415" s="230"/>
      <c r="L2415" s="235"/>
      <c r="M2415" s="236"/>
      <c r="N2415" s="237"/>
      <c r="O2415" s="237"/>
      <c r="P2415" s="237"/>
      <c r="Q2415" s="237"/>
      <c r="R2415" s="237"/>
      <c r="S2415" s="237"/>
      <c r="T2415" s="238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9" t="s">
        <v>221</v>
      </c>
      <c r="AU2415" s="239" t="s">
        <v>88</v>
      </c>
      <c r="AV2415" s="13" t="s">
        <v>86</v>
      </c>
      <c r="AW2415" s="13" t="s">
        <v>39</v>
      </c>
      <c r="AX2415" s="13" t="s">
        <v>78</v>
      </c>
      <c r="AY2415" s="239" t="s">
        <v>210</v>
      </c>
    </row>
    <row r="2416" s="13" customFormat="1">
      <c r="A2416" s="13"/>
      <c r="B2416" s="229"/>
      <c r="C2416" s="230"/>
      <c r="D2416" s="231" t="s">
        <v>221</v>
      </c>
      <c r="E2416" s="232" t="s">
        <v>32</v>
      </c>
      <c r="F2416" s="233" t="s">
        <v>2663</v>
      </c>
      <c r="G2416" s="230"/>
      <c r="H2416" s="232" t="s">
        <v>32</v>
      </c>
      <c r="I2416" s="234"/>
      <c r="J2416" s="230"/>
      <c r="K2416" s="230"/>
      <c r="L2416" s="235"/>
      <c r="M2416" s="236"/>
      <c r="N2416" s="237"/>
      <c r="O2416" s="237"/>
      <c r="P2416" s="237"/>
      <c r="Q2416" s="237"/>
      <c r="R2416" s="237"/>
      <c r="S2416" s="237"/>
      <c r="T2416" s="238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9" t="s">
        <v>221</v>
      </c>
      <c r="AU2416" s="239" t="s">
        <v>88</v>
      </c>
      <c r="AV2416" s="13" t="s">
        <v>86</v>
      </c>
      <c r="AW2416" s="13" t="s">
        <v>39</v>
      </c>
      <c r="AX2416" s="13" t="s">
        <v>78</v>
      </c>
      <c r="AY2416" s="239" t="s">
        <v>210</v>
      </c>
    </row>
    <row r="2417" s="13" customFormat="1">
      <c r="A2417" s="13"/>
      <c r="B2417" s="229"/>
      <c r="C2417" s="230"/>
      <c r="D2417" s="231" t="s">
        <v>221</v>
      </c>
      <c r="E2417" s="232" t="s">
        <v>32</v>
      </c>
      <c r="F2417" s="233" t="s">
        <v>2704</v>
      </c>
      <c r="G2417" s="230"/>
      <c r="H2417" s="232" t="s">
        <v>32</v>
      </c>
      <c r="I2417" s="234"/>
      <c r="J2417" s="230"/>
      <c r="K2417" s="230"/>
      <c r="L2417" s="235"/>
      <c r="M2417" s="236"/>
      <c r="N2417" s="237"/>
      <c r="O2417" s="237"/>
      <c r="P2417" s="237"/>
      <c r="Q2417" s="237"/>
      <c r="R2417" s="237"/>
      <c r="S2417" s="237"/>
      <c r="T2417" s="238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9" t="s">
        <v>221</v>
      </c>
      <c r="AU2417" s="239" t="s">
        <v>88</v>
      </c>
      <c r="AV2417" s="13" t="s">
        <v>86</v>
      </c>
      <c r="AW2417" s="13" t="s">
        <v>39</v>
      </c>
      <c r="AX2417" s="13" t="s">
        <v>78</v>
      </c>
      <c r="AY2417" s="239" t="s">
        <v>210</v>
      </c>
    </row>
    <row r="2418" s="13" customFormat="1">
      <c r="A2418" s="13"/>
      <c r="B2418" s="229"/>
      <c r="C2418" s="230"/>
      <c r="D2418" s="231" t="s">
        <v>221</v>
      </c>
      <c r="E2418" s="232" t="s">
        <v>32</v>
      </c>
      <c r="F2418" s="233" t="s">
        <v>2705</v>
      </c>
      <c r="G2418" s="230"/>
      <c r="H2418" s="232" t="s">
        <v>32</v>
      </c>
      <c r="I2418" s="234"/>
      <c r="J2418" s="230"/>
      <c r="K2418" s="230"/>
      <c r="L2418" s="235"/>
      <c r="M2418" s="236"/>
      <c r="N2418" s="237"/>
      <c r="O2418" s="237"/>
      <c r="P2418" s="237"/>
      <c r="Q2418" s="237"/>
      <c r="R2418" s="237"/>
      <c r="S2418" s="237"/>
      <c r="T2418" s="238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9" t="s">
        <v>221</v>
      </c>
      <c r="AU2418" s="239" t="s">
        <v>88</v>
      </c>
      <c r="AV2418" s="13" t="s">
        <v>86</v>
      </c>
      <c r="AW2418" s="13" t="s">
        <v>39</v>
      </c>
      <c r="AX2418" s="13" t="s">
        <v>78</v>
      </c>
      <c r="AY2418" s="239" t="s">
        <v>210</v>
      </c>
    </row>
    <row r="2419" s="13" customFormat="1">
      <c r="A2419" s="13"/>
      <c r="B2419" s="229"/>
      <c r="C2419" s="230"/>
      <c r="D2419" s="231" t="s">
        <v>221</v>
      </c>
      <c r="E2419" s="232" t="s">
        <v>32</v>
      </c>
      <c r="F2419" s="233" t="s">
        <v>2706</v>
      </c>
      <c r="G2419" s="230"/>
      <c r="H2419" s="232" t="s">
        <v>32</v>
      </c>
      <c r="I2419" s="234"/>
      <c r="J2419" s="230"/>
      <c r="K2419" s="230"/>
      <c r="L2419" s="235"/>
      <c r="M2419" s="236"/>
      <c r="N2419" s="237"/>
      <c r="O2419" s="237"/>
      <c r="P2419" s="237"/>
      <c r="Q2419" s="237"/>
      <c r="R2419" s="237"/>
      <c r="S2419" s="237"/>
      <c r="T2419" s="238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9" t="s">
        <v>221</v>
      </c>
      <c r="AU2419" s="239" t="s">
        <v>88</v>
      </c>
      <c r="AV2419" s="13" t="s">
        <v>86</v>
      </c>
      <c r="AW2419" s="13" t="s">
        <v>39</v>
      </c>
      <c r="AX2419" s="13" t="s">
        <v>78</v>
      </c>
      <c r="AY2419" s="239" t="s">
        <v>210</v>
      </c>
    </row>
    <row r="2420" s="14" customFormat="1">
      <c r="A2420" s="14"/>
      <c r="B2420" s="240"/>
      <c r="C2420" s="241"/>
      <c r="D2420" s="231" t="s">
        <v>221</v>
      </c>
      <c r="E2420" s="242" t="s">
        <v>32</v>
      </c>
      <c r="F2420" s="243" t="s">
        <v>88</v>
      </c>
      <c r="G2420" s="241"/>
      <c r="H2420" s="244">
        <v>2</v>
      </c>
      <c r="I2420" s="245"/>
      <c r="J2420" s="241"/>
      <c r="K2420" s="241"/>
      <c r="L2420" s="246"/>
      <c r="M2420" s="247"/>
      <c r="N2420" s="248"/>
      <c r="O2420" s="248"/>
      <c r="P2420" s="248"/>
      <c r="Q2420" s="248"/>
      <c r="R2420" s="248"/>
      <c r="S2420" s="248"/>
      <c r="T2420" s="249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0" t="s">
        <v>221</v>
      </c>
      <c r="AU2420" s="250" t="s">
        <v>88</v>
      </c>
      <c r="AV2420" s="14" t="s">
        <v>88</v>
      </c>
      <c r="AW2420" s="14" t="s">
        <v>39</v>
      </c>
      <c r="AX2420" s="14" t="s">
        <v>86</v>
      </c>
      <c r="AY2420" s="250" t="s">
        <v>210</v>
      </c>
    </row>
    <row r="2421" s="2" customFormat="1" ht="24.15" customHeight="1">
      <c r="A2421" s="42"/>
      <c r="B2421" s="43"/>
      <c r="C2421" s="211" t="s">
        <v>2707</v>
      </c>
      <c r="D2421" s="211" t="s">
        <v>213</v>
      </c>
      <c r="E2421" s="212" t="s">
        <v>2708</v>
      </c>
      <c r="F2421" s="213" t="s">
        <v>2709</v>
      </c>
      <c r="G2421" s="214" t="s">
        <v>1921</v>
      </c>
      <c r="H2421" s="215">
        <v>2</v>
      </c>
      <c r="I2421" s="216"/>
      <c r="J2421" s="217">
        <f>ROUND(I2421*H2421,2)</f>
        <v>0</v>
      </c>
      <c r="K2421" s="213" t="s">
        <v>1167</v>
      </c>
      <c r="L2421" s="48"/>
      <c r="M2421" s="218" t="s">
        <v>32</v>
      </c>
      <c r="N2421" s="219" t="s">
        <v>49</v>
      </c>
      <c r="O2421" s="88"/>
      <c r="P2421" s="220">
        <f>O2421*H2421</f>
        <v>0</v>
      </c>
      <c r="Q2421" s="220">
        <v>0</v>
      </c>
      <c r="R2421" s="220">
        <f>Q2421*H2421</f>
        <v>0</v>
      </c>
      <c r="S2421" s="220">
        <v>0</v>
      </c>
      <c r="T2421" s="221">
        <f>S2421*H2421</f>
        <v>0</v>
      </c>
      <c r="U2421" s="42"/>
      <c r="V2421" s="42"/>
      <c r="W2421" s="42"/>
      <c r="X2421" s="42"/>
      <c r="Y2421" s="42"/>
      <c r="Z2421" s="42"/>
      <c r="AA2421" s="42"/>
      <c r="AB2421" s="42"/>
      <c r="AC2421" s="42"/>
      <c r="AD2421" s="42"/>
      <c r="AE2421" s="42"/>
      <c r="AR2421" s="222" t="s">
        <v>404</v>
      </c>
      <c r="AT2421" s="222" t="s">
        <v>213</v>
      </c>
      <c r="AU2421" s="222" t="s">
        <v>88</v>
      </c>
      <c r="AY2421" s="20" t="s">
        <v>210</v>
      </c>
      <c r="BE2421" s="223">
        <f>IF(N2421="základní",J2421,0)</f>
        <v>0</v>
      </c>
      <c r="BF2421" s="223">
        <f>IF(N2421="snížená",J2421,0)</f>
        <v>0</v>
      </c>
      <c r="BG2421" s="223">
        <f>IF(N2421="zákl. přenesená",J2421,0)</f>
        <v>0</v>
      </c>
      <c r="BH2421" s="223">
        <f>IF(N2421="sníž. přenesená",J2421,0)</f>
        <v>0</v>
      </c>
      <c r="BI2421" s="223">
        <f>IF(N2421="nulová",J2421,0)</f>
        <v>0</v>
      </c>
      <c r="BJ2421" s="20" t="s">
        <v>86</v>
      </c>
      <c r="BK2421" s="223">
        <f>ROUND(I2421*H2421,2)</f>
        <v>0</v>
      </c>
      <c r="BL2421" s="20" t="s">
        <v>404</v>
      </c>
      <c r="BM2421" s="222" t="s">
        <v>2710</v>
      </c>
    </row>
    <row r="2422" s="13" customFormat="1">
      <c r="A2422" s="13"/>
      <c r="B2422" s="229"/>
      <c r="C2422" s="230"/>
      <c r="D2422" s="231" t="s">
        <v>221</v>
      </c>
      <c r="E2422" s="232" t="s">
        <v>32</v>
      </c>
      <c r="F2422" s="233" t="s">
        <v>2711</v>
      </c>
      <c r="G2422" s="230"/>
      <c r="H2422" s="232" t="s">
        <v>32</v>
      </c>
      <c r="I2422" s="234"/>
      <c r="J2422" s="230"/>
      <c r="K2422" s="230"/>
      <c r="L2422" s="235"/>
      <c r="M2422" s="236"/>
      <c r="N2422" s="237"/>
      <c r="O2422" s="237"/>
      <c r="P2422" s="237"/>
      <c r="Q2422" s="237"/>
      <c r="R2422" s="237"/>
      <c r="S2422" s="237"/>
      <c r="T2422" s="238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9" t="s">
        <v>221</v>
      </c>
      <c r="AU2422" s="239" t="s">
        <v>88</v>
      </c>
      <c r="AV2422" s="13" t="s">
        <v>86</v>
      </c>
      <c r="AW2422" s="13" t="s">
        <v>39</v>
      </c>
      <c r="AX2422" s="13" t="s">
        <v>78</v>
      </c>
      <c r="AY2422" s="239" t="s">
        <v>210</v>
      </c>
    </row>
    <row r="2423" s="13" customFormat="1">
      <c r="A2423" s="13"/>
      <c r="B2423" s="229"/>
      <c r="C2423" s="230"/>
      <c r="D2423" s="231" t="s">
        <v>221</v>
      </c>
      <c r="E2423" s="232" t="s">
        <v>32</v>
      </c>
      <c r="F2423" s="233" t="s">
        <v>2712</v>
      </c>
      <c r="G2423" s="230"/>
      <c r="H2423" s="232" t="s">
        <v>32</v>
      </c>
      <c r="I2423" s="234"/>
      <c r="J2423" s="230"/>
      <c r="K2423" s="230"/>
      <c r="L2423" s="235"/>
      <c r="M2423" s="236"/>
      <c r="N2423" s="237"/>
      <c r="O2423" s="237"/>
      <c r="P2423" s="237"/>
      <c r="Q2423" s="237"/>
      <c r="R2423" s="237"/>
      <c r="S2423" s="237"/>
      <c r="T2423" s="238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9" t="s">
        <v>221</v>
      </c>
      <c r="AU2423" s="239" t="s">
        <v>88</v>
      </c>
      <c r="AV2423" s="13" t="s">
        <v>86</v>
      </c>
      <c r="AW2423" s="13" t="s">
        <v>39</v>
      </c>
      <c r="AX2423" s="13" t="s">
        <v>78</v>
      </c>
      <c r="AY2423" s="239" t="s">
        <v>210</v>
      </c>
    </row>
    <row r="2424" s="13" customFormat="1">
      <c r="A2424" s="13"/>
      <c r="B2424" s="229"/>
      <c r="C2424" s="230"/>
      <c r="D2424" s="231" t="s">
        <v>221</v>
      </c>
      <c r="E2424" s="232" t="s">
        <v>32</v>
      </c>
      <c r="F2424" s="233" t="s">
        <v>2713</v>
      </c>
      <c r="G2424" s="230"/>
      <c r="H2424" s="232" t="s">
        <v>32</v>
      </c>
      <c r="I2424" s="234"/>
      <c r="J2424" s="230"/>
      <c r="K2424" s="230"/>
      <c r="L2424" s="235"/>
      <c r="M2424" s="236"/>
      <c r="N2424" s="237"/>
      <c r="O2424" s="237"/>
      <c r="P2424" s="237"/>
      <c r="Q2424" s="237"/>
      <c r="R2424" s="237"/>
      <c r="S2424" s="237"/>
      <c r="T2424" s="238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9" t="s">
        <v>221</v>
      </c>
      <c r="AU2424" s="239" t="s">
        <v>88</v>
      </c>
      <c r="AV2424" s="13" t="s">
        <v>86</v>
      </c>
      <c r="AW2424" s="13" t="s">
        <v>39</v>
      </c>
      <c r="AX2424" s="13" t="s">
        <v>78</v>
      </c>
      <c r="AY2424" s="239" t="s">
        <v>210</v>
      </c>
    </row>
    <row r="2425" s="13" customFormat="1">
      <c r="A2425" s="13"/>
      <c r="B2425" s="229"/>
      <c r="C2425" s="230"/>
      <c r="D2425" s="231" t="s">
        <v>221</v>
      </c>
      <c r="E2425" s="232" t="s">
        <v>32</v>
      </c>
      <c r="F2425" s="233" t="s">
        <v>2714</v>
      </c>
      <c r="G2425" s="230"/>
      <c r="H2425" s="232" t="s">
        <v>32</v>
      </c>
      <c r="I2425" s="234"/>
      <c r="J2425" s="230"/>
      <c r="K2425" s="230"/>
      <c r="L2425" s="235"/>
      <c r="M2425" s="236"/>
      <c r="N2425" s="237"/>
      <c r="O2425" s="237"/>
      <c r="P2425" s="237"/>
      <c r="Q2425" s="237"/>
      <c r="R2425" s="237"/>
      <c r="S2425" s="237"/>
      <c r="T2425" s="238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9" t="s">
        <v>221</v>
      </c>
      <c r="AU2425" s="239" t="s">
        <v>88</v>
      </c>
      <c r="AV2425" s="13" t="s">
        <v>86</v>
      </c>
      <c r="AW2425" s="13" t="s">
        <v>39</v>
      </c>
      <c r="AX2425" s="13" t="s">
        <v>78</v>
      </c>
      <c r="AY2425" s="239" t="s">
        <v>210</v>
      </c>
    </row>
    <row r="2426" s="13" customFormat="1">
      <c r="A2426" s="13"/>
      <c r="B2426" s="229"/>
      <c r="C2426" s="230"/>
      <c r="D2426" s="231" t="s">
        <v>221</v>
      </c>
      <c r="E2426" s="232" t="s">
        <v>32</v>
      </c>
      <c r="F2426" s="233" t="s">
        <v>2605</v>
      </c>
      <c r="G2426" s="230"/>
      <c r="H2426" s="232" t="s">
        <v>32</v>
      </c>
      <c r="I2426" s="234"/>
      <c r="J2426" s="230"/>
      <c r="K2426" s="230"/>
      <c r="L2426" s="235"/>
      <c r="M2426" s="236"/>
      <c r="N2426" s="237"/>
      <c r="O2426" s="237"/>
      <c r="P2426" s="237"/>
      <c r="Q2426" s="237"/>
      <c r="R2426" s="237"/>
      <c r="S2426" s="237"/>
      <c r="T2426" s="238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9" t="s">
        <v>221</v>
      </c>
      <c r="AU2426" s="239" t="s">
        <v>88</v>
      </c>
      <c r="AV2426" s="13" t="s">
        <v>86</v>
      </c>
      <c r="AW2426" s="13" t="s">
        <v>39</v>
      </c>
      <c r="AX2426" s="13" t="s">
        <v>78</v>
      </c>
      <c r="AY2426" s="239" t="s">
        <v>210</v>
      </c>
    </row>
    <row r="2427" s="13" customFormat="1">
      <c r="A2427" s="13"/>
      <c r="B2427" s="229"/>
      <c r="C2427" s="230"/>
      <c r="D2427" s="231" t="s">
        <v>221</v>
      </c>
      <c r="E2427" s="232" t="s">
        <v>32</v>
      </c>
      <c r="F2427" s="233" t="s">
        <v>2649</v>
      </c>
      <c r="G2427" s="230"/>
      <c r="H2427" s="232" t="s">
        <v>32</v>
      </c>
      <c r="I2427" s="234"/>
      <c r="J2427" s="230"/>
      <c r="K2427" s="230"/>
      <c r="L2427" s="235"/>
      <c r="M2427" s="236"/>
      <c r="N2427" s="237"/>
      <c r="O2427" s="237"/>
      <c r="P2427" s="237"/>
      <c r="Q2427" s="237"/>
      <c r="R2427" s="237"/>
      <c r="S2427" s="237"/>
      <c r="T2427" s="238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9" t="s">
        <v>221</v>
      </c>
      <c r="AU2427" s="239" t="s">
        <v>88</v>
      </c>
      <c r="AV2427" s="13" t="s">
        <v>86</v>
      </c>
      <c r="AW2427" s="13" t="s">
        <v>39</v>
      </c>
      <c r="AX2427" s="13" t="s">
        <v>78</v>
      </c>
      <c r="AY2427" s="239" t="s">
        <v>210</v>
      </c>
    </row>
    <row r="2428" s="13" customFormat="1">
      <c r="A2428" s="13"/>
      <c r="B2428" s="229"/>
      <c r="C2428" s="230"/>
      <c r="D2428" s="231" t="s">
        <v>221</v>
      </c>
      <c r="E2428" s="232" t="s">
        <v>32</v>
      </c>
      <c r="F2428" s="233" t="s">
        <v>2638</v>
      </c>
      <c r="G2428" s="230"/>
      <c r="H2428" s="232" t="s">
        <v>32</v>
      </c>
      <c r="I2428" s="234"/>
      <c r="J2428" s="230"/>
      <c r="K2428" s="230"/>
      <c r="L2428" s="235"/>
      <c r="M2428" s="236"/>
      <c r="N2428" s="237"/>
      <c r="O2428" s="237"/>
      <c r="P2428" s="237"/>
      <c r="Q2428" s="237"/>
      <c r="R2428" s="237"/>
      <c r="S2428" s="237"/>
      <c r="T2428" s="238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9" t="s">
        <v>221</v>
      </c>
      <c r="AU2428" s="239" t="s">
        <v>88</v>
      </c>
      <c r="AV2428" s="13" t="s">
        <v>86</v>
      </c>
      <c r="AW2428" s="13" t="s">
        <v>39</v>
      </c>
      <c r="AX2428" s="13" t="s">
        <v>78</v>
      </c>
      <c r="AY2428" s="239" t="s">
        <v>210</v>
      </c>
    </row>
    <row r="2429" s="13" customFormat="1">
      <c r="A2429" s="13"/>
      <c r="B2429" s="229"/>
      <c r="C2429" s="230"/>
      <c r="D2429" s="231" t="s">
        <v>221</v>
      </c>
      <c r="E2429" s="232" t="s">
        <v>32</v>
      </c>
      <c r="F2429" s="233" t="s">
        <v>2640</v>
      </c>
      <c r="G2429" s="230"/>
      <c r="H2429" s="232" t="s">
        <v>32</v>
      </c>
      <c r="I2429" s="234"/>
      <c r="J2429" s="230"/>
      <c r="K2429" s="230"/>
      <c r="L2429" s="235"/>
      <c r="M2429" s="236"/>
      <c r="N2429" s="237"/>
      <c r="O2429" s="237"/>
      <c r="P2429" s="237"/>
      <c r="Q2429" s="237"/>
      <c r="R2429" s="237"/>
      <c r="S2429" s="237"/>
      <c r="T2429" s="238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9" t="s">
        <v>221</v>
      </c>
      <c r="AU2429" s="239" t="s">
        <v>88</v>
      </c>
      <c r="AV2429" s="13" t="s">
        <v>86</v>
      </c>
      <c r="AW2429" s="13" t="s">
        <v>39</v>
      </c>
      <c r="AX2429" s="13" t="s">
        <v>78</v>
      </c>
      <c r="AY2429" s="239" t="s">
        <v>210</v>
      </c>
    </row>
    <row r="2430" s="13" customFormat="1">
      <c r="A2430" s="13"/>
      <c r="B2430" s="229"/>
      <c r="C2430" s="230"/>
      <c r="D2430" s="231" t="s">
        <v>221</v>
      </c>
      <c r="E2430" s="232" t="s">
        <v>32</v>
      </c>
      <c r="F2430" s="233" t="s">
        <v>2659</v>
      </c>
      <c r="G2430" s="230"/>
      <c r="H2430" s="232" t="s">
        <v>32</v>
      </c>
      <c r="I2430" s="234"/>
      <c r="J2430" s="230"/>
      <c r="K2430" s="230"/>
      <c r="L2430" s="235"/>
      <c r="M2430" s="236"/>
      <c r="N2430" s="237"/>
      <c r="O2430" s="237"/>
      <c r="P2430" s="237"/>
      <c r="Q2430" s="237"/>
      <c r="R2430" s="237"/>
      <c r="S2430" s="237"/>
      <c r="T2430" s="238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9" t="s">
        <v>221</v>
      </c>
      <c r="AU2430" s="239" t="s">
        <v>88</v>
      </c>
      <c r="AV2430" s="13" t="s">
        <v>86</v>
      </c>
      <c r="AW2430" s="13" t="s">
        <v>39</v>
      </c>
      <c r="AX2430" s="13" t="s">
        <v>78</v>
      </c>
      <c r="AY2430" s="239" t="s">
        <v>210</v>
      </c>
    </row>
    <row r="2431" s="13" customFormat="1">
      <c r="A2431" s="13"/>
      <c r="B2431" s="229"/>
      <c r="C2431" s="230"/>
      <c r="D2431" s="231" t="s">
        <v>221</v>
      </c>
      <c r="E2431" s="232" t="s">
        <v>32</v>
      </c>
      <c r="F2431" s="233" t="s">
        <v>2642</v>
      </c>
      <c r="G2431" s="230"/>
      <c r="H2431" s="232" t="s">
        <v>32</v>
      </c>
      <c r="I2431" s="234"/>
      <c r="J2431" s="230"/>
      <c r="K2431" s="230"/>
      <c r="L2431" s="235"/>
      <c r="M2431" s="236"/>
      <c r="N2431" s="237"/>
      <c r="O2431" s="237"/>
      <c r="P2431" s="237"/>
      <c r="Q2431" s="237"/>
      <c r="R2431" s="237"/>
      <c r="S2431" s="237"/>
      <c r="T2431" s="238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9" t="s">
        <v>221</v>
      </c>
      <c r="AU2431" s="239" t="s">
        <v>88</v>
      </c>
      <c r="AV2431" s="13" t="s">
        <v>86</v>
      </c>
      <c r="AW2431" s="13" t="s">
        <v>39</v>
      </c>
      <c r="AX2431" s="13" t="s">
        <v>78</v>
      </c>
      <c r="AY2431" s="239" t="s">
        <v>210</v>
      </c>
    </row>
    <row r="2432" s="13" customFormat="1">
      <c r="A2432" s="13"/>
      <c r="B2432" s="229"/>
      <c r="C2432" s="230"/>
      <c r="D2432" s="231" t="s">
        <v>221</v>
      </c>
      <c r="E2432" s="232" t="s">
        <v>32</v>
      </c>
      <c r="F2432" s="233" t="s">
        <v>2623</v>
      </c>
      <c r="G2432" s="230"/>
      <c r="H2432" s="232" t="s">
        <v>32</v>
      </c>
      <c r="I2432" s="234"/>
      <c r="J2432" s="230"/>
      <c r="K2432" s="230"/>
      <c r="L2432" s="235"/>
      <c r="M2432" s="236"/>
      <c r="N2432" s="237"/>
      <c r="O2432" s="237"/>
      <c r="P2432" s="237"/>
      <c r="Q2432" s="237"/>
      <c r="R2432" s="237"/>
      <c r="S2432" s="237"/>
      <c r="T2432" s="238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9" t="s">
        <v>221</v>
      </c>
      <c r="AU2432" s="239" t="s">
        <v>88</v>
      </c>
      <c r="AV2432" s="13" t="s">
        <v>86</v>
      </c>
      <c r="AW2432" s="13" t="s">
        <v>39</v>
      </c>
      <c r="AX2432" s="13" t="s">
        <v>78</v>
      </c>
      <c r="AY2432" s="239" t="s">
        <v>210</v>
      </c>
    </row>
    <row r="2433" s="13" customFormat="1">
      <c r="A2433" s="13"/>
      <c r="B2433" s="229"/>
      <c r="C2433" s="230"/>
      <c r="D2433" s="231" t="s">
        <v>221</v>
      </c>
      <c r="E2433" s="232" t="s">
        <v>32</v>
      </c>
      <c r="F2433" s="233" t="s">
        <v>2652</v>
      </c>
      <c r="G2433" s="230"/>
      <c r="H2433" s="232" t="s">
        <v>32</v>
      </c>
      <c r="I2433" s="234"/>
      <c r="J2433" s="230"/>
      <c r="K2433" s="230"/>
      <c r="L2433" s="235"/>
      <c r="M2433" s="236"/>
      <c r="N2433" s="237"/>
      <c r="O2433" s="237"/>
      <c r="P2433" s="237"/>
      <c r="Q2433" s="237"/>
      <c r="R2433" s="237"/>
      <c r="S2433" s="237"/>
      <c r="T2433" s="238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9" t="s">
        <v>221</v>
      </c>
      <c r="AU2433" s="239" t="s">
        <v>88</v>
      </c>
      <c r="AV2433" s="13" t="s">
        <v>86</v>
      </c>
      <c r="AW2433" s="13" t="s">
        <v>39</v>
      </c>
      <c r="AX2433" s="13" t="s">
        <v>78</v>
      </c>
      <c r="AY2433" s="239" t="s">
        <v>210</v>
      </c>
    </row>
    <row r="2434" s="13" customFormat="1">
      <c r="A2434" s="13"/>
      <c r="B2434" s="229"/>
      <c r="C2434" s="230"/>
      <c r="D2434" s="231" t="s">
        <v>221</v>
      </c>
      <c r="E2434" s="232" t="s">
        <v>32</v>
      </c>
      <c r="F2434" s="233" t="s">
        <v>2653</v>
      </c>
      <c r="G2434" s="230"/>
      <c r="H2434" s="232" t="s">
        <v>32</v>
      </c>
      <c r="I2434" s="234"/>
      <c r="J2434" s="230"/>
      <c r="K2434" s="230"/>
      <c r="L2434" s="235"/>
      <c r="M2434" s="236"/>
      <c r="N2434" s="237"/>
      <c r="O2434" s="237"/>
      <c r="P2434" s="237"/>
      <c r="Q2434" s="237"/>
      <c r="R2434" s="237"/>
      <c r="S2434" s="237"/>
      <c r="T2434" s="238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9" t="s">
        <v>221</v>
      </c>
      <c r="AU2434" s="239" t="s">
        <v>88</v>
      </c>
      <c r="AV2434" s="13" t="s">
        <v>86</v>
      </c>
      <c r="AW2434" s="13" t="s">
        <v>39</v>
      </c>
      <c r="AX2434" s="13" t="s">
        <v>78</v>
      </c>
      <c r="AY2434" s="239" t="s">
        <v>210</v>
      </c>
    </row>
    <row r="2435" s="14" customFormat="1">
      <c r="A2435" s="14"/>
      <c r="B2435" s="240"/>
      <c r="C2435" s="241"/>
      <c r="D2435" s="231" t="s">
        <v>221</v>
      </c>
      <c r="E2435" s="242" t="s">
        <v>32</v>
      </c>
      <c r="F2435" s="243" t="s">
        <v>88</v>
      </c>
      <c r="G2435" s="241"/>
      <c r="H2435" s="244">
        <v>2</v>
      </c>
      <c r="I2435" s="245"/>
      <c r="J2435" s="241"/>
      <c r="K2435" s="241"/>
      <c r="L2435" s="246"/>
      <c r="M2435" s="247"/>
      <c r="N2435" s="248"/>
      <c r="O2435" s="248"/>
      <c r="P2435" s="248"/>
      <c r="Q2435" s="248"/>
      <c r="R2435" s="248"/>
      <c r="S2435" s="248"/>
      <c r="T2435" s="249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0" t="s">
        <v>221</v>
      </c>
      <c r="AU2435" s="250" t="s">
        <v>88</v>
      </c>
      <c r="AV2435" s="14" t="s">
        <v>88</v>
      </c>
      <c r="AW2435" s="14" t="s">
        <v>39</v>
      </c>
      <c r="AX2435" s="14" t="s">
        <v>78</v>
      </c>
      <c r="AY2435" s="250" t="s">
        <v>210</v>
      </c>
    </row>
    <row r="2436" s="15" customFormat="1">
      <c r="A2436" s="15"/>
      <c r="B2436" s="251"/>
      <c r="C2436" s="252"/>
      <c r="D2436" s="231" t="s">
        <v>221</v>
      </c>
      <c r="E2436" s="253" t="s">
        <v>32</v>
      </c>
      <c r="F2436" s="254" t="s">
        <v>224</v>
      </c>
      <c r="G2436" s="252"/>
      <c r="H2436" s="255">
        <v>2</v>
      </c>
      <c r="I2436" s="256"/>
      <c r="J2436" s="252"/>
      <c r="K2436" s="252"/>
      <c r="L2436" s="257"/>
      <c r="M2436" s="258"/>
      <c r="N2436" s="259"/>
      <c r="O2436" s="259"/>
      <c r="P2436" s="259"/>
      <c r="Q2436" s="259"/>
      <c r="R2436" s="259"/>
      <c r="S2436" s="259"/>
      <c r="T2436" s="260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61" t="s">
        <v>221</v>
      </c>
      <c r="AU2436" s="261" t="s">
        <v>88</v>
      </c>
      <c r="AV2436" s="15" t="s">
        <v>96</v>
      </c>
      <c r="AW2436" s="15" t="s">
        <v>39</v>
      </c>
      <c r="AX2436" s="15" t="s">
        <v>86</v>
      </c>
      <c r="AY2436" s="261" t="s">
        <v>210</v>
      </c>
    </row>
    <row r="2437" s="2" customFormat="1" ht="16.5" customHeight="1">
      <c r="A2437" s="42"/>
      <c r="B2437" s="43"/>
      <c r="C2437" s="211" t="s">
        <v>2715</v>
      </c>
      <c r="D2437" s="211" t="s">
        <v>213</v>
      </c>
      <c r="E2437" s="212" t="s">
        <v>2716</v>
      </c>
      <c r="F2437" s="213" t="s">
        <v>2717</v>
      </c>
      <c r="G2437" s="214" t="s">
        <v>1921</v>
      </c>
      <c r="H2437" s="215">
        <v>1</v>
      </c>
      <c r="I2437" s="216"/>
      <c r="J2437" s="217">
        <f>ROUND(I2437*H2437,2)</f>
        <v>0</v>
      </c>
      <c r="K2437" s="213" t="s">
        <v>1167</v>
      </c>
      <c r="L2437" s="48"/>
      <c r="M2437" s="218" t="s">
        <v>32</v>
      </c>
      <c r="N2437" s="219" t="s">
        <v>49</v>
      </c>
      <c r="O2437" s="88"/>
      <c r="P2437" s="220">
        <f>O2437*H2437</f>
        <v>0</v>
      </c>
      <c r="Q2437" s="220">
        <v>0</v>
      </c>
      <c r="R2437" s="220">
        <f>Q2437*H2437</f>
        <v>0</v>
      </c>
      <c r="S2437" s="220">
        <v>0</v>
      </c>
      <c r="T2437" s="221">
        <f>S2437*H2437</f>
        <v>0</v>
      </c>
      <c r="U2437" s="42"/>
      <c r="V2437" s="42"/>
      <c r="W2437" s="42"/>
      <c r="X2437" s="42"/>
      <c r="Y2437" s="42"/>
      <c r="Z2437" s="42"/>
      <c r="AA2437" s="42"/>
      <c r="AB2437" s="42"/>
      <c r="AC2437" s="42"/>
      <c r="AD2437" s="42"/>
      <c r="AE2437" s="42"/>
      <c r="AR2437" s="222" t="s">
        <v>404</v>
      </c>
      <c r="AT2437" s="222" t="s">
        <v>213</v>
      </c>
      <c r="AU2437" s="222" t="s">
        <v>88</v>
      </c>
      <c r="AY2437" s="20" t="s">
        <v>210</v>
      </c>
      <c r="BE2437" s="223">
        <f>IF(N2437="základní",J2437,0)</f>
        <v>0</v>
      </c>
      <c r="BF2437" s="223">
        <f>IF(N2437="snížená",J2437,0)</f>
        <v>0</v>
      </c>
      <c r="BG2437" s="223">
        <f>IF(N2437="zákl. přenesená",J2437,0)</f>
        <v>0</v>
      </c>
      <c r="BH2437" s="223">
        <f>IF(N2437="sníž. přenesená",J2437,0)</f>
        <v>0</v>
      </c>
      <c r="BI2437" s="223">
        <f>IF(N2437="nulová",J2437,0)</f>
        <v>0</v>
      </c>
      <c r="BJ2437" s="20" t="s">
        <v>86</v>
      </c>
      <c r="BK2437" s="223">
        <f>ROUND(I2437*H2437,2)</f>
        <v>0</v>
      </c>
      <c r="BL2437" s="20" t="s">
        <v>404</v>
      </c>
      <c r="BM2437" s="222" t="s">
        <v>2718</v>
      </c>
    </row>
    <row r="2438" s="13" customFormat="1">
      <c r="A2438" s="13"/>
      <c r="B2438" s="229"/>
      <c r="C2438" s="230"/>
      <c r="D2438" s="231" t="s">
        <v>221</v>
      </c>
      <c r="E2438" s="232" t="s">
        <v>32</v>
      </c>
      <c r="F2438" s="233" t="s">
        <v>2719</v>
      </c>
      <c r="G2438" s="230"/>
      <c r="H2438" s="232" t="s">
        <v>32</v>
      </c>
      <c r="I2438" s="234"/>
      <c r="J2438" s="230"/>
      <c r="K2438" s="230"/>
      <c r="L2438" s="235"/>
      <c r="M2438" s="236"/>
      <c r="N2438" s="237"/>
      <c r="O2438" s="237"/>
      <c r="P2438" s="237"/>
      <c r="Q2438" s="237"/>
      <c r="R2438" s="237"/>
      <c r="S2438" s="237"/>
      <c r="T2438" s="238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9" t="s">
        <v>221</v>
      </c>
      <c r="AU2438" s="239" t="s">
        <v>88</v>
      </c>
      <c r="AV2438" s="13" t="s">
        <v>86</v>
      </c>
      <c r="AW2438" s="13" t="s">
        <v>39</v>
      </c>
      <c r="AX2438" s="13" t="s">
        <v>78</v>
      </c>
      <c r="AY2438" s="239" t="s">
        <v>210</v>
      </c>
    </row>
    <row r="2439" s="13" customFormat="1">
      <c r="A2439" s="13"/>
      <c r="B2439" s="229"/>
      <c r="C2439" s="230"/>
      <c r="D2439" s="231" t="s">
        <v>221</v>
      </c>
      <c r="E2439" s="232" t="s">
        <v>32</v>
      </c>
      <c r="F2439" s="233" t="s">
        <v>2713</v>
      </c>
      <c r="G2439" s="230"/>
      <c r="H2439" s="232" t="s">
        <v>32</v>
      </c>
      <c r="I2439" s="234"/>
      <c r="J2439" s="230"/>
      <c r="K2439" s="230"/>
      <c r="L2439" s="235"/>
      <c r="M2439" s="236"/>
      <c r="N2439" s="237"/>
      <c r="O2439" s="237"/>
      <c r="P2439" s="237"/>
      <c r="Q2439" s="237"/>
      <c r="R2439" s="237"/>
      <c r="S2439" s="237"/>
      <c r="T2439" s="238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9" t="s">
        <v>221</v>
      </c>
      <c r="AU2439" s="239" t="s">
        <v>88</v>
      </c>
      <c r="AV2439" s="13" t="s">
        <v>86</v>
      </c>
      <c r="AW2439" s="13" t="s">
        <v>39</v>
      </c>
      <c r="AX2439" s="13" t="s">
        <v>78</v>
      </c>
      <c r="AY2439" s="239" t="s">
        <v>210</v>
      </c>
    </row>
    <row r="2440" s="13" customFormat="1">
      <c r="A2440" s="13"/>
      <c r="B2440" s="229"/>
      <c r="C2440" s="230"/>
      <c r="D2440" s="231" t="s">
        <v>221</v>
      </c>
      <c r="E2440" s="232" t="s">
        <v>32</v>
      </c>
      <c r="F2440" s="233" t="s">
        <v>2714</v>
      </c>
      <c r="G2440" s="230"/>
      <c r="H2440" s="232" t="s">
        <v>32</v>
      </c>
      <c r="I2440" s="234"/>
      <c r="J2440" s="230"/>
      <c r="K2440" s="230"/>
      <c r="L2440" s="235"/>
      <c r="M2440" s="236"/>
      <c r="N2440" s="237"/>
      <c r="O2440" s="237"/>
      <c r="P2440" s="237"/>
      <c r="Q2440" s="237"/>
      <c r="R2440" s="237"/>
      <c r="S2440" s="237"/>
      <c r="T2440" s="238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9" t="s">
        <v>221</v>
      </c>
      <c r="AU2440" s="239" t="s">
        <v>88</v>
      </c>
      <c r="AV2440" s="13" t="s">
        <v>86</v>
      </c>
      <c r="AW2440" s="13" t="s">
        <v>39</v>
      </c>
      <c r="AX2440" s="13" t="s">
        <v>78</v>
      </c>
      <c r="AY2440" s="239" t="s">
        <v>210</v>
      </c>
    </row>
    <row r="2441" s="13" customFormat="1">
      <c r="A2441" s="13"/>
      <c r="B2441" s="229"/>
      <c r="C2441" s="230"/>
      <c r="D2441" s="231" t="s">
        <v>221</v>
      </c>
      <c r="E2441" s="232" t="s">
        <v>32</v>
      </c>
      <c r="F2441" s="233" t="s">
        <v>2605</v>
      </c>
      <c r="G2441" s="230"/>
      <c r="H2441" s="232" t="s">
        <v>32</v>
      </c>
      <c r="I2441" s="234"/>
      <c r="J2441" s="230"/>
      <c r="K2441" s="230"/>
      <c r="L2441" s="235"/>
      <c r="M2441" s="236"/>
      <c r="N2441" s="237"/>
      <c r="O2441" s="237"/>
      <c r="P2441" s="237"/>
      <c r="Q2441" s="237"/>
      <c r="R2441" s="237"/>
      <c r="S2441" s="237"/>
      <c r="T2441" s="238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9" t="s">
        <v>221</v>
      </c>
      <c r="AU2441" s="239" t="s">
        <v>88</v>
      </c>
      <c r="AV2441" s="13" t="s">
        <v>86</v>
      </c>
      <c r="AW2441" s="13" t="s">
        <v>39</v>
      </c>
      <c r="AX2441" s="13" t="s">
        <v>78</v>
      </c>
      <c r="AY2441" s="239" t="s">
        <v>210</v>
      </c>
    </row>
    <row r="2442" s="13" customFormat="1">
      <c r="A2442" s="13"/>
      <c r="B2442" s="229"/>
      <c r="C2442" s="230"/>
      <c r="D2442" s="231" t="s">
        <v>221</v>
      </c>
      <c r="E2442" s="232" t="s">
        <v>32</v>
      </c>
      <c r="F2442" s="233" t="s">
        <v>2649</v>
      </c>
      <c r="G2442" s="230"/>
      <c r="H2442" s="232" t="s">
        <v>32</v>
      </c>
      <c r="I2442" s="234"/>
      <c r="J2442" s="230"/>
      <c r="K2442" s="230"/>
      <c r="L2442" s="235"/>
      <c r="M2442" s="236"/>
      <c r="N2442" s="237"/>
      <c r="O2442" s="237"/>
      <c r="P2442" s="237"/>
      <c r="Q2442" s="237"/>
      <c r="R2442" s="237"/>
      <c r="S2442" s="237"/>
      <c r="T2442" s="238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9" t="s">
        <v>221</v>
      </c>
      <c r="AU2442" s="239" t="s">
        <v>88</v>
      </c>
      <c r="AV2442" s="13" t="s">
        <v>86</v>
      </c>
      <c r="AW2442" s="13" t="s">
        <v>39</v>
      </c>
      <c r="AX2442" s="13" t="s">
        <v>78</v>
      </c>
      <c r="AY2442" s="239" t="s">
        <v>210</v>
      </c>
    </row>
    <row r="2443" s="13" customFormat="1">
      <c r="A2443" s="13"/>
      <c r="B2443" s="229"/>
      <c r="C2443" s="230"/>
      <c r="D2443" s="231" t="s">
        <v>221</v>
      </c>
      <c r="E2443" s="232" t="s">
        <v>32</v>
      </c>
      <c r="F2443" s="233" t="s">
        <v>2638</v>
      </c>
      <c r="G2443" s="230"/>
      <c r="H2443" s="232" t="s">
        <v>32</v>
      </c>
      <c r="I2443" s="234"/>
      <c r="J2443" s="230"/>
      <c r="K2443" s="230"/>
      <c r="L2443" s="235"/>
      <c r="M2443" s="236"/>
      <c r="N2443" s="237"/>
      <c r="O2443" s="237"/>
      <c r="P2443" s="237"/>
      <c r="Q2443" s="237"/>
      <c r="R2443" s="237"/>
      <c r="S2443" s="237"/>
      <c r="T2443" s="238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9" t="s">
        <v>221</v>
      </c>
      <c r="AU2443" s="239" t="s">
        <v>88</v>
      </c>
      <c r="AV2443" s="13" t="s">
        <v>86</v>
      </c>
      <c r="AW2443" s="13" t="s">
        <v>39</v>
      </c>
      <c r="AX2443" s="13" t="s">
        <v>78</v>
      </c>
      <c r="AY2443" s="239" t="s">
        <v>210</v>
      </c>
    </row>
    <row r="2444" s="13" customFormat="1">
      <c r="A2444" s="13"/>
      <c r="B2444" s="229"/>
      <c r="C2444" s="230"/>
      <c r="D2444" s="231" t="s">
        <v>221</v>
      </c>
      <c r="E2444" s="232" t="s">
        <v>32</v>
      </c>
      <c r="F2444" s="233" t="s">
        <v>2640</v>
      </c>
      <c r="G2444" s="230"/>
      <c r="H2444" s="232" t="s">
        <v>32</v>
      </c>
      <c r="I2444" s="234"/>
      <c r="J2444" s="230"/>
      <c r="K2444" s="230"/>
      <c r="L2444" s="235"/>
      <c r="M2444" s="236"/>
      <c r="N2444" s="237"/>
      <c r="O2444" s="237"/>
      <c r="P2444" s="237"/>
      <c r="Q2444" s="237"/>
      <c r="R2444" s="237"/>
      <c r="S2444" s="237"/>
      <c r="T2444" s="238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9" t="s">
        <v>221</v>
      </c>
      <c r="AU2444" s="239" t="s">
        <v>88</v>
      </c>
      <c r="AV2444" s="13" t="s">
        <v>86</v>
      </c>
      <c r="AW2444" s="13" t="s">
        <v>39</v>
      </c>
      <c r="AX2444" s="13" t="s">
        <v>78</v>
      </c>
      <c r="AY2444" s="239" t="s">
        <v>210</v>
      </c>
    </row>
    <row r="2445" s="13" customFormat="1">
      <c r="A2445" s="13"/>
      <c r="B2445" s="229"/>
      <c r="C2445" s="230"/>
      <c r="D2445" s="231" t="s">
        <v>221</v>
      </c>
      <c r="E2445" s="232" t="s">
        <v>32</v>
      </c>
      <c r="F2445" s="233" t="s">
        <v>2641</v>
      </c>
      <c r="G2445" s="230"/>
      <c r="H2445" s="232" t="s">
        <v>32</v>
      </c>
      <c r="I2445" s="234"/>
      <c r="J2445" s="230"/>
      <c r="K2445" s="230"/>
      <c r="L2445" s="235"/>
      <c r="M2445" s="236"/>
      <c r="N2445" s="237"/>
      <c r="O2445" s="237"/>
      <c r="P2445" s="237"/>
      <c r="Q2445" s="237"/>
      <c r="R2445" s="237"/>
      <c r="S2445" s="237"/>
      <c r="T2445" s="238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9" t="s">
        <v>221</v>
      </c>
      <c r="AU2445" s="239" t="s">
        <v>88</v>
      </c>
      <c r="AV2445" s="13" t="s">
        <v>86</v>
      </c>
      <c r="AW2445" s="13" t="s">
        <v>39</v>
      </c>
      <c r="AX2445" s="13" t="s">
        <v>78</v>
      </c>
      <c r="AY2445" s="239" t="s">
        <v>210</v>
      </c>
    </row>
    <row r="2446" s="13" customFormat="1">
      <c r="A2446" s="13"/>
      <c r="B2446" s="229"/>
      <c r="C2446" s="230"/>
      <c r="D2446" s="231" t="s">
        <v>221</v>
      </c>
      <c r="E2446" s="232" t="s">
        <v>32</v>
      </c>
      <c r="F2446" s="233" t="s">
        <v>2642</v>
      </c>
      <c r="G2446" s="230"/>
      <c r="H2446" s="232" t="s">
        <v>32</v>
      </c>
      <c r="I2446" s="234"/>
      <c r="J2446" s="230"/>
      <c r="K2446" s="230"/>
      <c r="L2446" s="235"/>
      <c r="M2446" s="236"/>
      <c r="N2446" s="237"/>
      <c r="O2446" s="237"/>
      <c r="P2446" s="237"/>
      <c r="Q2446" s="237"/>
      <c r="R2446" s="237"/>
      <c r="S2446" s="237"/>
      <c r="T2446" s="238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9" t="s">
        <v>221</v>
      </c>
      <c r="AU2446" s="239" t="s">
        <v>88</v>
      </c>
      <c r="AV2446" s="13" t="s">
        <v>86</v>
      </c>
      <c r="AW2446" s="13" t="s">
        <v>39</v>
      </c>
      <c r="AX2446" s="13" t="s">
        <v>78</v>
      </c>
      <c r="AY2446" s="239" t="s">
        <v>210</v>
      </c>
    </row>
    <row r="2447" s="13" customFormat="1">
      <c r="A2447" s="13"/>
      <c r="B2447" s="229"/>
      <c r="C2447" s="230"/>
      <c r="D2447" s="231" t="s">
        <v>221</v>
      </c>
      <c r="E2447" s="232" t="s">
        <v>32</v>
      </c>
      <c r="F2447" s="233" t="s">
        <v>2623</v>
      </c>
      <c r="G2447" s="230"/>
      <c r="H2447" s="232" t="s">
        <v>32</v>
      </c>
      <c r="I2447" s="234"/>
      <c r="J2447" s="230"/>
      <c r="K2447" s="230"/>
      <c r="L2447" s="235"/>
      <c r="M2447" s="236"/>
      <c r="N2447" s="237"/>
      <c r="O2447" s="237"/>
      <c r="P2447" s="237"/>
      <c r="Q2447" s="237"/>
      <c r="R2447" s="237"/>
      <c r="S2447" s="237"/>
      <c r="T2447" s="238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9" t="s">
        <v>221</v>
      </c>
      <c r="AU2447" s="239" t="s">
        <v>88</v>
      </c>
      <c r="AV2447" s="13" t="s">
        <v>86</v>
      </c>
      <c r="AW2447" s="13" t="s">
        <v>39</v>
      </c>
      <c r="AX2447" s="13" t="s">
        <v>78</v>
      </c>
      <c r="AY2447" s="239" t="s">
        <v>210</v>
      </c>
    </row>
    <row r="2448" s="13" customFormat="1">
      <c r="A2448" s="13"/>
      <c r="B2448" s="229"/>
      <c r="C2448" s="230"/>
      <c r="D2448" s="231" t="s">
        <v>221</v>
      </c>
      <c r="E2448" s="232" t="s">
        <v>32</v>
      </c>
      <c r="F2448" s="233" t="s">
        <v>2643</v>
      </c>
      <c r="G2448" s="230"/>
      <c r="H2448" s="232" t="s">
        <v>32</v>
      </c>
      <c r="I2448" s="234"/>
      <c r="J2448" s="230"/>
      <c r="K2448" s="230"/>
      <c r="L2448" s="235"/>
      <c r="M2448" s="236"/>
      <c r="N2448" s="237"/>
      <c r="O2448" s="237"/>
      <c r="P2448" s="237"/>
      <c r="Q2448" s="237"/>
      <c r="R2448" s="237"/>
      <c r="S2448" s="237"/>
      <c r="T2448" s="238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9" t="s">
        <v>221</v>
      </c>
      <c r="AU2448" s="239" t="s">
        <v>88</v>
      </c>
      <c r="AV2448" s="13" t="s">
        <v>86</v>
      </c>
      <c r="AW2448" s="13" t="s">
        <v>39</v>
      </c>
      <c r="AX2448" s="13" t="s">
        <v>78</v>
      </c>
      <c r="AY2448" s="239" t="s">
        <v>210</v>
      </c>
    </row>
    <row r="2449" s="13" customFormat="1">
      <c r="A2449" s="13"/>
      <c r="B2449" s="229"/>
      <c r="C2449" s="230"/>
      <c r="D2449" s="231" t="s">
        <v>221</v>
      </c>
      <c r="E2449" s="232" t="s">
        <v>32</v>
      </c>
      <c r="F2449" s="233" t="s">
        <v>2720</v>
      </c>
      <c r="G2449" s="230"/>
      <c r="H2449" s="232" t="s">
        <v>32</v>
      </c>
      <c r="I2449" s="234"/>
      <c r="J2449" s="230"/>
      <c r="K2449" s="230"/>
      <c r="L2449" s="235"/>
      <c r="M2449" s="236"/>
      <c r="N2449" s="237"/>
      <c r="O2449" s="237"/>
      <c r="P2449" s="237"/>
      <c r="Q2449" s="237"/>
      <c r="R2449" s="237"/>
      <c r="S2449" s="237"/>
      <c r="T2449" s="238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9" t="s">
        <v>221</v>
      </c>
      <c r="AU2449" s="239" t="s">
        <v>88</v>
      </c>
      <c r="AV2449" s="13" t="s">
        <v>86</v>
      </c>
      <c r="AW2449" s="13" t="s">
        <v>39</v>
      </c>
      <c r="AX2449" s="13" t="s">
        <v>78</v>
      </c>
      <c r="AY2449" s="239" t="s">
        <v>210</v>
      </c>
    </row>
    <row r="2450" s="14" customFormat="1">
      <c r="A2450" s="14"/>
      <c r="B2450" s="240"/>
      <c r="C2450" s="241"/>
      <c r="D2450" s="231" t="s">
        <v>221</v>
      </c>
      <c r="E2450" s="242" t="s">
        <v>32</v>
      </c>
      <c r="F2450" s="243" t="s">
        <v>86</v>
      </c>
      <c r="G2450" s="241"/>
      <c r="H2450" s="244">
        <v>1</v>
      </c>
      <c r="I2450" s="245"/>
      <c r="J2450" s="241"/>
      <c r="K2450" s="241"/>
      <c r="L2450" s="246"/>
      <c r="M2450" s="247"/>
      <c r="N2450" s="248"/>
      <c r="O2450" s="248"/>
      <c r="P2450" s="248"/>
      <c r="Q2450" s="248"/>
      <c r="R2450" s="248"/>
      <c r="S2450" s="248"/>
      <c r="T2450" s="249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0" t="s">
        <v>221</v>
      </c>
      <c r="AU2450" s="250" t="s">
        <v>88</v>
      </c>
      <c r="AV2450" s="14" t="s">
        <v>88</v>
      </c>
      <c r="AW2450" s="14" t="s">
        <v>39</v>
      </c>
      <c r="AX2450" s="14" t="s">
        <v>86</v>
      </c>
      <c r="AY2450" s="250" t="s">
        <v>210</v>
      </c>
    </row>
    <row r="2451" s="2" customFormat="1" ht="16.5" customHeight="1">
      <c r="A2451" s="42"/>
      <c r="B2451" s="43"/>
      <c r="C2451" s="211" t="s">
        <v>2721</v>
      </c>
      <c r="D2451" s="211" t="s">
        <v>213</v>
      </c>
      <c r="E2451" s="212" t="s">
        <v>2722</v>
      </c>
      <c r="F2451" s="213" t="s">
        <v>2723</v>
      </c>
      <c r="G2451" s="214" t="s">
        <v>1921</v>
      </c>
      <c r="H2451" s="215">
        <v>1</v>
      </c>
      <c r="I2451" s="216"/>
      <c r="J2451" s="217">
        <f>ROUND(I2451*H2451,2)</f>
        <v>0</v>
      </c>
      <c r="K2451" s="213" t="s">
        <v>1167</v>
      </c>
      <c r="L2451" s="48"/>
      <c r="M2451" s="218" t="s">
        <v>32</v>
      </c>
      <c r="N2451" s="219" t="s">
        <v>49</v>
      </c>
      <c r="O2451" s="88"/>
      <c r="P2451" s="220">
        <f>O2451*H2451</f>
        <v>0</v>
      </c>
      <c r="Q2451" s="220">
        <v>0</v>
      </c>
      <c r="R2451" s="220">
        <f>Q2451*H2451</f>
        <v>0</v>
      </c>
      <c r="S2451" s="220">
        <v>0</v>
      </c>
      <c r="T2451" s="221">
        <f>S2451*H2451</f>
        <v>0</v>
      </c>
      <c r="U2451" s="42"/>
      <c r="V2451" s="42"/>
      <c r="W2451" s="42"/>
      <c r="X2451" s="42"/>
      <c r="Y2451" s="42"/>
      <c r="Z2451" s="42"/>
      <c r="AA2451" s="42"/>
      <c r="AB2451" s="42"/>
      <c r="AC2451" s="42"/>
      <c r="AD2451" s="42"/>
      <c r="AE2451" s="42"/>
      <c r="AR2451" s="222" t="s">
        <v>404</v>
      </c>
      <c r="AT2451" s="222" t="s">
        <v>213</v>
      </c>
      <c r="AU2451" s="222" t="s">
        <v>88</v>
      </c>
      <c r="AY2451" s="20" t="s">
        <v>210</v>
      </c>
      <c r="BE2451" s="223">
        <f>IF(N2451="základní",J2451,0)</f>
        <v>0</v>
      </c>
      <c r="BF2451" s="223">
        <f>IF(N2451="snížená",J2451,0)</f>
        <v>0</v>
      </c>
      <c r="BG2451" s="223">
        <f>IF(N2451="zákl. přenesená",J2451,0)</f>
        <v>0</v>
      </c>
      <c r="BH2451" s="223">
        <f>IF(N2451="sníž. přenesená",J2451,0)</f>
        <v>0</v>
      </c>
      <c r="BI2451" s="223">
        <f>IF(N2451="nulová",J2451,0)</f>
        <v>0</v>
      </c>
      <c r="BJ2451" s="20" t="s">
        <v>86</v>
      </c>
      <c r="BK2451" s="223">
        <f>ROUND(I2451*H2451,2)</f>
        <v>0</v>
      </c>
      <c r="BL2451" s="20" t="s">
        <v>404</v>
      </c>
      <c r="BM2451" s="222" t="s">
        <v>2724</v>
      </c>
    </row>
    <row r="2452" s="13" customFormat="1">
      <c r="A2452" s="13"/>
      <c r="B2452" s="229"/>
      <c r="C2452" s="230"/>
      <c r="D2452" s="231" t="s">
        <v>221</v>
      </c>
      <c r="E2452" s="232" t="s">
        <v>32</v>
      </c>
      <c r="F2452" s="233" t="s">
        <v>2719</v>
      </c>
      <c r="G2452" s="230"/>
      <c r="H2452" s="232" t="s">
        <v>32</v>
      </c>
      <c r="I2452" s="234"/>
      <c r="J2452" s="230"/>
      <c r="K2452" s="230"/>
      <c r="L2452" s="235"/>
      <c r="M2452" s="236"/>
      <c r="N2452" s="237"/>
      <c r="O2452" s="237"/>
      <c r="P2452" s="237"/>
      <c r="Q2452" s="237"/>
      <c r="R2452" s="237"/>
      <c r="S2452" s="237"/>
      <c r="T2452" s="238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9" t="s">
        <v>221</v>
      </c>
      <c r="AU2452" s="239" t="s">
        <v>88</v>
      </c>
      <c r="AV2452" s="13" t="s">
        <v>86</v>
      </c>
      <c r="AW2452" s="13" t="s">
        <v>39</v>
      </c>
      <c r="AX2452" s="13" t="s">
        <v>78</v>
      </c>
      <c r="AY2452" s="239" t="s">
        <v>210</v>
      </c>
    </row>
    <row r="2453" s="13" customFormat="1">
      <c r="A2453" s="13"/>
      <c r="B2453" s="229"/>
      <c r="C2453" s="230"/>
      <c r="D2453" s="231" t="s">
        <v>221</v>
      </c>
      <c r="E2453" s="232" t="s">
        <v>32</v>
      </c>
      <c r="F2453" s="233" t="s">
        <v>2713</v>
      </c>
      <c r="G2453" s="230"/>
      <c r="H2453" s="232" t="s">
        <v>32</v>
      </c>
      <c r="I2453" s="234"/>
      <c r="J2453" s="230"/>
      <c r="K2453" s="230"/>
      <c r="L2453" s="235"/>
      <c r="M2453" s="236"/>
      <c r="N2453" s="237"/>
      <c r="O2453" s="237"/>
      <c r="P2453" s="237"/>
      <c r="Q2453" s="237"/>
      <c r="R2453" s="237"/>
      <c r="S2453" s="237"/>
      <c r="T2453" s="238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9" t="s">
        <v>221</v>
      </c>
      <c r="AU2453" s="239" t="s">
        <v>88</v>
      </c>
      <c r="AV2453" s="13" t="s">
        <v>86</v>
      </c>
      <c r="AW2453" s="13" t="s">
        <v>39</v>
      </c>
      <c r="AX2453" s="13" t="s">
        <v>78</v>
      </c>
      <c r="AY2453" s="239" t="s">
        <v>210</v>
      </c>
    </row>
    <row r="2454" s="13" customFormat="1">
      <c r="A2454" s="13"/>
      <c r="B2454" s="229"/>
      <c r="C2454" s="230"/>
      <c r="D2454" s="231" t="s">
        <v>221</v>
      </c>
      <c r="E2454" s="232" t="s">
        <v>32</v>
      </c>
      <c r="F2454" s="233" t="s">
        <v>2714</v>
      </c>
      <c r="G2454" s="230"/>
      <c r="H2454" s="232" t="s">
        <v>32</v>
      </c>
      <c r="I2454" s="234"/>
      <c r="J2454" s="230"/>
      <c r="K2454" s="230"/>
      <c r="L2454" s="235"/>
      <c r="M2454" s="236"/>
      <c r="N2454" s="237"/>
      <c r="O2454" s="237"/>
      <c r="P2454" s="237"/>
      <c r="Q2454" s="237"/>
      <c r="R2454" s="237"/>
      <c r="S2454" s="237"/>
      <c r="T2454" s="238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9" t="s">
        <v>221</v>
      </c>
      <c r="AU2454" s="239" t="s">
        <v>88</v>
      </c>
      <c r="AV2454" s="13" t="s">
        <v>86</v>
      </c>
      <c r="AW2454" s="13" t="s">
        <v>39</v>
      </c>
      <c r="AX2454" s="13" t="s">
        <v>78</v>
      </c>
      <c r="AY2454" s="239" t="s">
        <v>210</v>
      </c>
    </row>
    <row r="2455" s="13" customFormat="1">
      <c r="A2455" s="13"/>
      <c r="B2455" s="229"/>
      <c r="C2455" s="230"/>
      <c r="D2455" s="231" t="s">
        <v>221</v>
      </c>
      <c r="E2455" s="232" t="s">
        <v>32</v>
      </c>
      <c r="F2455" s="233" t="s">
        <v>2605</v>
      </c>
      <c r="G2455" s="230"/>
      <c r="H2455" s="232" t="s">
        <v>32</v>
      </c>
      <c r="I2455" s="234"/>
      <c r="J2455" s="230"/>
      <c r="K2455" s="230"/>
      <c r="L2455" s="235"/>
      <c r="M2455" s="236"/>
      <c r="N2455" s="237"/>
      <c r="O2455" s="237"/>
      <c r="P2455" s="237"/>
      <c r="Q2455" s="237"/>
      <c r="R2455" s="237"/>
      <c r="S2455" s="237"/>
      <c r="T2455" s="238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9" t="s">
        <v>221</v>
      </c>
      <c r="AU2455" s="239" t="s">
        <v>88</v>
      </c>
      <c r="AV2455" s="13" t="s">
        <v>86</v>
      </c>
      <c r="AW2455" s="13" t="s">
        <v>39</v>
      </c>
      <c r="AX2455" s="13" t="s">
        <v>78</v>
      </c>
      <c r="AY2455" s="239" t="s">
        <v>210</v>
      </c>
    </row>
    <row r="2456" s="13" customFormat="1">
      <c r="A2456" s="13"/>
      <c r="B2456" s="229"/>
      <c r="C2456" s="230"/>
      <c r="D2456" s="231" t="s">
        <v>221</v>
      </c>
      <c r="E2456" s="232" t="s">
        <v>32</v>
      </c>
      <c r="F2456" s="233" t="s">
        <v>2649</v>
      </c>
      <c r="G2456" s="230"/>
      <c r="H2456" s="232" t="s">
        <v>32</v>
      </c>
      <c r="I2456" s="234"/>
      <c r="J2456" s="230"/>
      <c r="K2456" s="230"/>
      <c r="L2456" s="235"/>
      <c r="M2456" s="236"/>
      <c r="N2456" s="237"/>
      <c r="O2456" s="237"/>
      <c r="P2456" s="237"/>
      <c r="Q2456" s="237"/>
      <c r="R2456" s="237"/>
      <c r="S2456" s="237"/>
      <c r="T2456" s="238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39" t="s">
        <v>221</v>
      </c>
      <c r="AU2456" s="239" t="s">
        <v>88</v>
      </c>
      <c r="AV2456" s="13" t="s">
        <v>86</v>
      </c>
      <c r="AW2456" s="13" t="s">
        <v>39</v>
      </c>
      <c r="AX2456" s="13" t="s">
        <v>78</v>
      </c>
      <c r="AY2456" s="239" t="s">
        <v>210</v>
      </c>
    </row>
    <row r="2457" s="13" customFormat="1">
      <c r="A2457" s="13"/>
      <c r="B2457" s="229"/>
      <c r="C2457" s="230"/>
      <c r="D2457" s="231" t="s">
        <v>221</v>
      </c>
      <c r="E2457" s="232" t="s">
        <v>32</v>
      </c>
      <c r="F2457" s="233" t="s">
        <v>2638</v>
      </c>
      <c r="G2457" s="230"/>
      <c r="H2457" s="232" t="s">
        <v>32</v>
      </c>
      <c r="I2457" s="234"/>
      <c r="J2457" s="230"/>
      <c r="K2457" s="230"/>
      <c r="L2457" s="235"/>
      <c r="M2457" s="236"/>
      <c r="N2457" s="237"/>
      <c r="O2457" s="237"/>
      <c r="P2457" s="237"/>
      <c r="Q2457" s="237"/>
      <c r="R2457" s="237"/>
      <c r="S2457" s="237"/>
      <c r="T2457" s="238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9" t="s">
        <v>221</v>
      </c>
      <c r="AU2457" s="239" t="s">
        <v>88</v>
      </c>
      <c r="AV2457" s="13" t="s">
        <v>86</v>
      </c>
      <c r="AW2457" s="13" t="s">
        <v>39</v>
      </c>
      <c r="AX2457" s="13" t="s">
        <v>78</v>
      </c>
      <c r="AY2457" s="239" t="s">
        <v>210</v>
      </c>
    </row>
    <row r="2458" s="13" customFormat="1">
      <c r="A2458" s="13"/>
      <c r="B2458" s="229"/>
      <c r="C2458" s="230"/>
      <c r="D2458" s="231" t="s">
        <v>221</v>
      </c>
      <c r="E2458" s="232" t="s">
        <v>32</v>
      </c>
      <c r="F2458" s="233" t="s">
        <v>2640</v>
      </c>
      <c r="G2458" s="230"/>
      <c r="H2458" s="232" t="s">
        <v>32</v>
      </c>
      <c r="I2458" s="234"/>
      <c r="J2458" s="230"/>
      <c r="K2458" s="230"/>
      <c r="L2458" s="235"/>
      <c r="M2458" s="236"/>
      <c r="N2458" s="237"/>
      <c r="O2458" s="237"/>
      <c r="P2458" s="237"/>
      <c r="Q2458" s="237"/>
      <c r="R2458" s="237"/>
      <c r="S2458" s="237"/>
      <c r="T2458" s="238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9" t="s">
        <v>221</v>
      </c>
      <c r="AU2458" s="239" t="s">
        <v>88</v>
      </c>
      <c r="AV2458" s="13" t="s">
        <v>86</v>
      </c>
      <c r="AW2458" s="13" t="s">
        <v>39</v>
      </c>
      <c r="AX2458" s="13" t="s">
        <v>78</v>
      </c>
      <c r="AY2458" s="239" t="s">
        <v>210</v>
      </c>
    </row>
    <row r="2459" s="13" customFormat="1">
      <c r="A2459" s="13"/>
      <c r="B2459" s="229"/>
      <c r="C2459" s="230"/>
      <c r="D2459" s="231" t="s">
        <v>221</v>
      </c>
      <c r="E2459" s="232" t="s">
        <v>32</v>
      </c>
      <c r="F2459" s="233" t="s">
        <v>2641</v>
      </c>
      <c r="G2459" s="230"/>
      <c r="H2459" s="232" t="s">
        <v>32</v>
      </c>
      <c r="I2459" s="234"/>
      <c r="J2459" s="230"/>
      <c r="K2459" s="230"/>
      <c r="L2459" s="235"/>
      <c r="M2459" s="236"/>
      <c r="N2459" s="237"/>
      <c r="O2459" s="237"/>
      <c r="P2459" s="237"/>
      <c r="Q2459" s="237"/>
      <c r="R2459" s="237"/>
      <c r="S2459" s="237"/>
      <c r="T2459" s="238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9" t="s">
        <v>221</v>
      </c>
      <c r="AU2459" s="239" t="s">
        <v>88</v>
      </c>
      <c r="AV2459" s="13" t="s">
        <v>86</v>
      </c>
      <c r="AW2459" s="13" t="s">
        <v>39</v>
      </c>
      <c r="AX2459" s="13" t="s">
        <v>78</v>
      </c>
      <c r="AY2459" s="239" t="s">
        <v>210</v>
      </c>
    </row>
    <row r="2460" s="13" customFormat="1">
      <c r="A2460" s="13"/>
      <c r="B2460" s="229"/>
      <c r="C2460" s="230"/>
      <c r="D2460" s="231" t="s">
        <v>221</v>
      </c>
      <c r="E2460" s="232" t="s">
        <v>32</v>
      </c>
      <c r="F2460" s="233" t="s">
        <v>2642</v>
      </c>
      <c r="G2460" s="230"/>
      <c r="H2460" s="232" t="s">
        <v>32</v>
      </c>
      <c r="I2460" s="234"/>
      <c r="J2460" s="230"/>
      <c r="K2460" s="230"/>
      <c r="L2460" s="235"/>
      <c r="M2460" s="236"/>
      <c r="N2460" s="237"/>
      <c r="O2460" s="237"/>
      <c r="P2460" s="237"/>
      <c r="Q2460" s="237"/>
      <c r="R2460" s="237"/>
      <c r="S2460" s="237"/>
      <c r="T2460" s="238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9" t="s">
        <v>221</v>
      </c>
      <c r="AU2460" s="239" t="s">
        <v>88</v>
      </c>
      <c r="AV2460" s="13" t="s">
        <v>86</v>
      </c>
      <c r="AW2460" s="13" t="s">
        <v>39</v>
      </c>
      <c r="AX2460" s="13" t="s">
        <v>78</v>
      </c>
      <c r="AY2460" s="239" t="s">
        <v>210</v>
      </c>
    </row>
    <row r="2461" s="13" customFormat="1">
      <c r="A2461" s="13"/>
      <c r="B2461" s="229"/>
      <c r="C2461" s="230"/>
      <c r="D2461" s="231" t="s">
        <v>221</v>
      </c>
      <c r="E2461" s="232" t="s">
        <v>32</v>
      </c>
      <c r="F2461" s="233" t="s">
        <v>2623</v>
      </c>
      <c r="G2461" s="230"/>
      <c r="H2461" s="232" t="s">
        <v>32</v>
      </c>
      <c r="I2461" s="234"/>
      <c r="J2461" s="230"/>
      <c r="K2461" s="230"/>
      <c r="L2461" s="235"/>
      <c r="M2461" s="236"/>
      <c r="N2461" s="237"/>
      <c r="O2461" s="237"/>
      <c r="P2461" s="237"/>
      <c r="Q2461" s="237"/>
      <c r="R2461" s="237"/>
      <c r="S2461" s="237"/>
      <c r="T2461" s="238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9" t="s">
        <v>221</v>
      </c>
      <c r="AU2461" s="239" t="s">
        <v>88</v>
      </c>
      <c r="AV2461" s="13" t="s">
        <v>86</v>
      </c>
      <c r="AW2461" s="13" t="s">
        <v>39</v>
      </c>
      <c r="AX2461" s="13" t="s">
        <v>78</v>
      </c>
      <c r="AY2461" s="239" t="s">
        <v>210</v>
      </c>
    </row>
    <row r="2462" s="13" customFormat="1">
      <c r="A2462" s="13"/>
      <c r="B2462" s="229"/>
      <c r="C2462" s="230"/>
      <c r="D2462" s="231" t="s">
        <v>221</v>
      </c>
      <c r="E2462" s="232" t="s">
        <v>32</v>
      </c>
      <c r="F2462" s="233" t="s">
        <v>2643</v>
      </c>
      <c r="G2462" s="230"/>
      <c r="H2462" s="232" t="s">
        <v>32</v>
      </c>
      <c r="I2462" s="234"/>
      <c r="J2462" s="230"/>
      <c r="K2462" s="230"/>
      <c r="L2462" s="235"/>
      <c r="M2462" s="236"/>
      <c r="N2462" s="237"/>
      <c r="O2462" s="237"/>
      <c r="P2462" s="237"/>
      <c r="Q2462" s="237"/>
      <c r="R2462" s="237"/>
      <c r="S2462" s="237"/>
      <c r="T2462" s="238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9" t="s">
        <v>221</v>
      </c>
      <c r="AU2462" s="239" t="s">
        <v>88</v>
      </c>
      <c r="AV2462" s="13" t="s">
        <v>86</v>
      </c>
      <c r="AW2462" s="13" t="s">
        <v>39</v>
      </c>
      <c r="AX2462" s="13" t="s">
        <v>78</v>
      </c>
      <c r="AY2462" s="239" t="s">
        <v>210</v>
      </c>
    </row>
    <row r="2463" s="13" customFormat="1">
      <c r="A2463" s="13"/>
      <c r="B2463" s="229"/>
      <c r="C2463" s="230"/>
      <c r="D2463" s="231" t="s">
        <v>221</v>
      </c>
      <c r="E2463" s="232" t="s">
        <v>32</v>
      </c>
      <c r="F2463" s="233" t="s">
        <v>2725</v>
      </c>
      <c r="G2463" s="230"/>
      <c r="H2463" s="232" t="s">
        <v>32</v>
      </c>
      <c r="I2463" s="234"/>
      <c r="J2463" s="230"/>
      <c r="K2463" s="230"/>
      <c r="L2463" s="235"/>
      <c r="M2463" s="236"/>
      <c r="N2463" s="237"/>
      <c r="O2463" s="237"/>
      <c r="P2463" s="237"/>
      <c r="Q2463" s="237"/>
      <c r="R2463" s="237"/>
      <c r="S2463" s="237"/>
      <c r="T2463" s="238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9" t="s">
        <v>221</v>
      </c>
      <c r="AU2463" s="239" t="s">
        <v>88</v>
      </c>
      <c r="AV2463" s="13" t="s">
        <v>86</v>
      </c>
      <c r="AW2463" s="13" t="s">
        <v>39</v>
      </c>
      <c r="AX2463" s="13" t="s">
        <v>78</v>
      </c>
      <c r="AY2463" s="239" t="s">
        <v>210</v>
      </c>
    </row>
    <row r="2464" s="14" customFormat="1">
      <c r="A2464" s="14"/>
      <c r="B2464" s="240"/>
      <c r="C2464" s="241"/>
      <c r="D2464" s="231" t="s">
        <v>221</v>
      </c>
      <c r="E2464" s="242" t="s">
        <v>32</v>
      </c>
      <c r="F2464" s="243" t="s">
        <v>86</v>
      </c>
      <c r="G2464" s="241"/>
      <c r="H2464" s="244">
        <v>1</v>
      </c>
      <c r="I2464" s="245"/>
      <c r="J2464" s="241"/>
      <c r="K2464" s="241"/>
      <c r="L2464" s="246"/>
      <c r="M2464" s="247"/>
      <c r="N2464" s="248"/>
      <c r="O2464" s="248"/>
      <c r="P2464" s="248"/>
      <c r="Q2464" s="248"/>
      <c r="R2464" s="248"/>
      <c r="S2464" s="248"/>
      <c r="T2464" s="249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0" t="s">
        <v>221</v>
      </c>
      <c r="AU2464" s="250" t="s">
        <v>88</v>
      </c>
      <c r="AV2464" s="14" t="s">
        <v>88</v>
      </c>
      <c r="AW2464" s="14" t="s">
        <v>39</v>
      </c>
      <c r="AX2464" s="14" t="s">
        <v>86</v>
      </c>
      <c r="AY2464" s="250" t="s">
        <v>210</v>
      </c>
    </row>
    <row r="2465" s="2" customFormat="1" ht="16.5" customHeight="1">
      <c r="A2465" s="42"/>
      <c r="B2465" s="43"/>
      <c r="C2465" s="211" t="s">
        <v>2726</v>
      </c>
      <c r="D2465" s="211" t="s">
        <v>213</v>
      </c>
      <c r="E2465" s="212" t="s">
        <v>2727</v>
      </c>
      <c r="F2465" s="213" t="s">
        <v>2728</v>
      </c>
      <c r="G2465" s="214" t="s">
        <v>1921</v>
      </c>
      <c r="H2465" s="215">
        <v>4</v>
      </c>
      <c r="I2465" s="216"/>
      <c r="J2465" s="217">
        <f>ROUND(I2465*H2465,2)</f>
        <v>0</v>
      </c>
      <c r="K2465" s="213" t="s">
        <v>1167</v>
      </c>
      <c r="L2465" s="48"/>
      <c r="M2465" s="218" t="s">
        <v>32</v>
      </c>
      <c r="N2465" s="219" t="s">
        <v>49</v>
      </c>
      <c r="O2465" s="88"/>
      <c r="P2465" s="220">
        <f>O2465*H2465</f>
        <v>0</v>
      </c>
      <c r="Q2465" s="220">
        <v>0</v>
      </c>
      <c r="R2465" s="220">
        <f>Q2465*H2465</f>
        <v>0</v>
      </c>
      <c r="S2465" s="220">
        <v>0</v>
      </c>
      <c r="T2465" s="221">
        <f>S2465*H2465</f>
        <v>0</v>
      </c>
      <c r="U2465" s="42"/>
      <c r="V2465" s="42"/>
      <c r="W2465" s="42"/>
      <c r="X2465" s="42"/>
      <c r="Y2465" s="42"/>
      <c r="Z2465" s="42"/>
      <c r="AA2465" s="42"/>
      <c r="AB2465" s="42"/>
      <c r="AC2465" s="42"/>
      <c r="AD2465" s="42"/>
      <c r="AE2465" s="42"/>
      <c r="AR2465" s="222" t="s">
        <v>404</v>
      </c>
      <c r="AT2465" s="222" t="s">
        <v>213</v>
      </c>
      <c r="AU2465" s="222" t="s">
        <v>88</v>
      </c>
      <c r="AY2465" s="20" t="s">
        <v>210</v>
      </c>
      <c r="BE2465" s="223">
        <f>IF(N2465="základní",J2465,0)</f>
        <v>0</v>
      </c>
      <c r="BF2465" s="223">
        <f>IF(N2465="snížená",J2465,0)</f>
        <v>0</v>
      </c>
      <c r="BG2465" s="223">
        <f>IF(N2465="zákl. přenesená",J2465,0)</f>
        <v>0</v>
      </c>
      <c r="BH2465" s="223">
        <f>IF(N2465="sníž. přenesená",J2465,0)</f>
        <v>0</v>
      </c>
      <c r="BI2465" s="223">
        <f>IF(N2465="nulová",J2465,0)</f>
        <v>0</v>
      </c>
      <c r="BJ2465" s="20" t="s">
        <v>86</v>
      </c>
      <c r="BK2465" s="223">
        <f>ROUND(I2465*H2465,2)</f>
        <v>0</v>
      </c>
      <c r="BL2465" s="20" t="s">
        <v>404</v>
      </c>
      <c r="BM2465" s="222" t="s">
        <v>2729</v>
      </c>
    </row>
    <row r="2466" s="13" customFormat="1">
      <c r="A2466" s="13"/>
      <c r="B2466" s="229"/>
      <c r="C2466" s="230"/>
      <c r="D2466" s="231" t="s">
        <v>221</v>
      </c>
      <c r="E2466" s="232" t="s">
        <v>32</v>
      </c>
      <c r="F2466" s="233" t="s">
        <v>2635</v>
      </c>
      <c r="G2466" s="230"/>
      <c r="H2466" s="232" t="s">
        <v>32</v>
      </c>
      <c r="I2466" s="234"/>
      <c r="J2466" s="230"/>
      <c r="K2466" s="230"/>
      <c r="L2466" s="235"/>
      <c r="M2466" s="236"/>
      <c r="N2466" s="237"/>
      <c r="O2466" s="237"/>
      <c r="P2466" s="237"/>
      <c r="Q2466" s="237"/>
      <c r="R2466" s="237"/>
      <c r="S2466" s="237"/>
      <c r="T2466" s="238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9" t="s">
        <v>221</v>
      </c>
      <c r="AU2466" s="239" t="s">
        <v>88</v>
      </c>
      <c r="AV2466" s="13" t="s">
        <v>86</v>
      </c>
      <c r="AW2466" s="13" t="s">
        <v>39</v>
      </c>
      <c r="AX2466" s="13" t="s">
        <v>78</v>
      </c>
      <c r="AY2466" s="239" t="s">
        <v>210</v>
      </c>
    </row>
    <row r="2467" s="13" customFormat="1">
      <c r="A2467" s="13"/>
      <c r="B2467" s="229"/>
      <c r="C2467" s="230"/>
      <c r="D2467" s="231" t="s">
        <v>221</v>
      </c>
      <c r="E2467" s="232" t="s">
        <v>32</v>
      </c>
      <c r="F2467" s="233" t="s">
        <v>2713</v>
      </c>
      <c r="G2467" s="230"/>
      <c r="H2467" s="232" t="s">
        <v>32</v>
      </c>
      <c r="I2467" s="234"/>
      <c r="J2467" s="230"/>
      <c r="K2467" s="230"/>
      <c r="L2467" s="235"/>
      <c r="M2467" s="236"/>
      <c r="N2467" s="237"/>
      <c r="O2467" s="237"/>
      <c r="P2467" s="237"/>
      <c r="Q2467" s="237"/>
      <c r="R2467" s="237"/>
      <c r="S2467" s="237"/>
      <c r="T2467" s="238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9" t="s">
        <v>221</v>
      </c>
      <c r="AU2467" s="239" t="s">
        <v>88</v>
      </c>
      <c r="AV2467" s="13" t="s">
        <v>86</v>
      </c>
      <c r="AW2467" s="13" t="s">
        <v>39</v>
      </c>
      <c r="AX2467" s="13" t="s">
        <v>78</v>
      </c>
      <c r="AY2467" s="239" t="s">
        <v>210</v>
      </c>
    </row>
    <row r="2468" s="13" customFormat="1">
      <c r="A2468" s="13"/>
      <c r="B2468" s="229"/>
      <c r="C2468" s="230"/>
      <c r="D2468" s="231" t="s">
        <v>221</v>
      </c>
      <c r="E2468" s="232" t="s">
        <v>32</v>
      </c>
      <c r="F2468" s="233" t="s">
        <v>2714</v>
      </c>
      <c r="G2468" s="230"/>
      <c r="H2468" s="232" t="s">
        <v>32</v>
      </c>
      <c r="I2468" s="234"/>
      <c r="J2468" s="230"/>
      <c r="K2468" s="230"/>
      <c r="L2468" s="235"/>
      <c r="M2468" s="236"/>
      <c r="N2468" s="237"/>
      <c r="O2468" s="237"/>
      <c r="P2468" s="237"/>
      <c r="Q2468" s="237"/>
      <c r="R2468" s="237"/>
      <c r="S2468" s="237"/>
      <c r="T2468" s="238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9" t="s">
        <v>221</v>
      </c>
      <c r="AU2468" s="239" t="s">
        <v>88</v>
      </c>
      <c r="AV2468" s="13" t="s">
        <v>86</v>
      </c>
      <c r="AW2468" s="13" t="s">
        <v>39</v>
      </c>
      <c r="AX2468" s="13" t="s">
        <v>78</v>
      </c>
      <c r="AY2468" s="239" t="s">
        <v>210</v>
      </c>
    </row>
    <row r="2469" s="13" customFormat="1">
      <c r="A2469" s="13"/>
      <c r="B2469" s="229"/>
      <c r="C2469" s="230"/>
      <c r="D2469" s="231" t="s">
        <v>221</v>
      </c>
      <c r="E2469" s="232" t="s">
        <v>32</v>
      </c>
      <c r="F2469" s="233" t="s">
        <v>2605</v>
      </c>
      <c r="G2469" s="230"/>
      <c r="H2469" s="232" t="s">
        <v>32</v>
      </c>
      <c r="I2469" s="234"/>
      <c r="J2469" s="230"/>
      <c r="K2469" s="230"/>
      <c r="L2469" s="235"/>
      <c r="M2469" s="236"/>
      <c r="N2469" s="237"/>
      <c r="O2469" s="237"/>
      <c r="P2469" s="237"/>
      <c r="Q2469" s="237"/>
      <c r="R2469" s="237"/>
      <c r="S2469" s="237"/>
      <c r="T2469" s="238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9" t="s">
        <v>221</v>
      </c>
      <c r="AU2469" s="239" t="s">
        <v>88</v>
      </c>
      <c r="AV2469" s="13" t="s">
        <v>86</v>
      </c>
      <c r="AW2469" s="13" t="s">
        <v>39</v>
      </c>
      <c r="AX2469" s="13" t="s">
        <v>78</v>
      </c>
      <c r="AY2469" s="239" t="s">
        <v>210</v>
      </c>
    </row>
    <row r="2470" s="13" customFormat="1">
      <c r="A2470" s="13"/>
      <c r="B2470" s="229"/>
      <c r="C2470" s="230"/>
      <c r="D2470" s="231" t="s">
        <v>221</v>
      </c>
      <c r="E2470" s="232" t="s">
        <v>32</v>
      </c>
      <c r="F2470" s="233" t="s">
        <v>2730</v>
      </c>
      <c r="G2470" s="230"/>
      <c r="H2470" s="232" t="s">
        <v>32</v>
      </c>
      <c r="I2470" s="234"/>
      <c r="J2470" s="230"/>
      <c r="K2470" s="230"/>
      <c r="L2470" s="235"/>
      <c r="M2470" s="236"/>
      <c r="N2470" s="237"/>
      <c r="O2470" s="237"/>
      <c r="P2470" s="237"/>
      <c r="Q2470" s="237"/>
      <c r="R2470" s="237"/>
      <c r="S2470" s="237"/>
      <c r="T2470" s="238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9" t="s">
        <v>221</v>
      </c>
      <c r="AU2470" s="239" t="s">
        <v>88</v>
      </c>
      <c r="AV2470" s="13" t="s">
        <v>86</v>
      </c>
      <c r="AW2470" s="13" t="s">
        <v>39</v>
      </c>
      <c r="AX2470" s="13" t="s">
        <v>78</v>
      </c>
      <c r="AY2470" s="239" t="s">
        <v>210</v>
      </c>
    </row>
    <row r="2471" s="13" customFormat="1">
      <c r="A2471" s="13"/>
      <c r="B2471" s="229"/>
      <c r="C2471" s="230"/>
      <c r="D2471" s="231" t="s">
        <v>221</v>
      </c>
      <c r="E2471" s="232" t="s">
        <v>32</v>
      </c>
      <c r="F2471" s="233" t="s">
        <v>2663</v>
      </c>
      <c r="G2471" s="230"/>
      <c r="H2471" s="232" t="s">
        <v>32</v>
      </c>
      <c r="I2471" s="234"/>
      <c r="J2471" s="230"/>
      <c r="K2471" s="230"/>
      <c r="L2471" s="235"/>
      <c r="M2471" s="236"/>
      <c r="N2471" s="237"/>
      <c r="O2471" s="237"/>
      <c r="P2471" s="237"/>
      <c r="Q2471" s="237"/>
      <c r="R2471" s="237"/>
      <c r="S2471" s="237"/>
      <c r="T2471" s="238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9" t="s">
        <v>221</v>
      </c>
      <c r="AU2471" s="239" t="s">
        <v>88</v>
      </c>
      <c r="AV2471" s="13" t="s">
        <v>86</v>
      </c>
      <c r="AW2471" s="13" t="s">
        <v>39</v>
      </c>
      <c r="AX2471" s="13" t="s">
        <v>78</v>
      </c>
      <c r="AY2471" s="239" t="s">
        <v>210</v>
      </c>
    </row>
    <row r="2472" s="13" customFormat="1">
      <c r="A2472" s="13"/>
      <c r="B2472" s="229"/>
      <c r="C2472" s="230"/>
      <c r="D2472" s="231" t="s">
        <v>221</v>
      </c>
      <c r="E2472" s="232" t="s">
        <v>32</v>
      </c>
      <c r="F2472" s="233" t="s">
        <v>2651</v>
      </c>
      <c r="G2472" s="230"/>
      <c r="H2472" s="232" t="s">
        <v>32</v>
      </c>
      <c r="I2472" s="234"/>
      <c r="J2472" s="230"/>
      <c r="K2472" s="230"/>
      <c r="L2472" s="235"/>
      <c r="M2472" s="236"/>
      <c r="N2472" s="237"/>
      <c r="O2472" s="237"/>
      <c r="P2472" s="237"/>
      <c r="Q2472" s="237"/>
      <c r="R2472" s="237"/>
      <c r="S2472" s="237"/>
      <c r="T2472" s="238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9" t="s">
        <v>221</v>
      </c>
      <c r="AU2472" s="239" t="s">
        <v>88</v>
      </c>
      <c r="AV2472" s="13" t="s">
        <v>86</v>
      </c>
      <c r="AW2472" s="13" t="s">
        <v>39</v>
      </c>
      <c r="AX2472" s="13" t="s">
        <v>78</v>
      </c>
      <c r="AY2472" s="239" t="s">
        <v>210</v>
      </c>
    </row>
    <row r="2473" s="13" customFormat="1">
      <c r="A2473" s="13"/>
      <c r="B2473" s="229"/>
      <c r="C2473" s="230"/>
      <c r="D2473" s="231" t="s">
        <v>221</v>
      </c>
      <c r="E2473" s="232" t="s">
        <v>32</v>
      </c>
      <c r="F2473" s="233" t="s">
        <v>2642</v>
      </c>
      <c r="G2473" s="230"/>
      <c r="H2473" s="232" t="s">
        <v>32</v>
      </c>
      <c r="I2473" s="234"/>
      <c r="J2473" s="230"/>
      <c r="K2473" s="230"/>
      <c r="L2473" s="235"/>
      <c r="M2473" s="236"/>
      <c r="N2473" s="237"/>
      <c r="O2473" s="237"/>
      <c r="P2473" s="237"/>
      <c r="Q2473" s="237"/>
      <c r="R2473" s="237"/>
      <c r="S2473" s="237"/>
      <c r="T2473" s="238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9" t="s">
        <v>221</v>
      </c>
      <c r="AU2473" s="239" t="s">
        <v>88</v>
      </c>
      <c r="AV2473" s="13" t="s">
        <v>86</v>
      </c>
      <c r="AW2473" s="13" t="s">
        <v>39</v>
      </c>
      <c r="AX2473" s="13" t="s">
        <v>78</v>
      </c>
      <c r="AY2473" s="239" t="s">
        <v>210</v>
      </c>
    </row>
    <row r="2474" s="13" customFormat="1">
      <c r="A2474" s="13"/>
      <c r="B2474" s="229"/>
      <c r="C2474" s="230"/>
      <c r="D2474" s="231" t="s">
        <v>221</v>
      </c>
      <c r="E2474" s="232" t="s">
        <v>32</v>
      </c>
      <c r="F2474" s="233" t="s">
        <v>2623</v>
      </c>
      <c r="G2474" s="230"/>
      <c r="H2474" s="232" t="s">
        <v>32</v>
      </c>
      <c r="I2474" s="234"/>
      <c r="J2474" s="230"/>
      <c r="K2474" s="230"/>
      <c r="L2474" s="235"/>
      <c r="M2474" s="236"/>
      <c r="N2474" s="237"/>
      <c r="O2474" s="237"/>
      <c r="P2474" s="237"/>
      <c r="Q2474" s="237"/>
      <c r="R2474" s="237"/>
      <c r="S2474" s="237"/>
      <c r="T2474" s="238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9" t="s">
        <v>221</v>
      </c>
      <c r="AU2474" s="239" t="s">
        <v>88</v>
      </c>
      <c r="AV2474" s="13" t="s">
        <v>86</v>
      </c>
      <c r="AW2474" s="13" t="s">
        <v>39</v>
      </c>
      <c r="AX2474" s="13" t="s">
        <v>78</v>
      </c>
      <c r="AY2474" s="239" t="s">
        <v>210</v>
      </c>
    </row>
    <row r="2475" s="13" customFormat="1">
      <c r="A2475" s="13"/>
      <c r="B2475" s="229"/>
      <c r="C2475" s="230"/>
      <c r="D2475" s="231" t="s">
        <v>221</v>
      </c>
      <c r="E2475" s="232" t="s">
        <v>32</v>
      </c>
      <c r="F2475" s="233" t="s">
        <v>2652</v>
      </c>
      <c r="G2475" s="230"/>
      <c r="H2475" s="232" t="s">
        <v>32</v>
      </c>
      <c r="I2475" s="234"/>
      <c r="J2475" s="230"/>
      <c r="K2475" s="230"/>
      <c r="L2475" s="235"/>
      <c r="M2475" s="236"/>
      <c r="N2475" s="237"/>
      <c r="O2475" s="237"/>
      <c r="P2475" s="237"/>
      <c r="Q2475" s="237"/>
      <c r="R2475" s="237"/>
      <c r="S2475" s="237"/>
      <c r="T2475" s="238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9" t="s">
        <v>221</v>
      </c>
      <c r="AU2475" s="239" t="s">
        <v>88</v>
      </c>
      <c r="AV2475" s="13" t="s">
        <v>86</v>
      </c>
      <c r="AW2475" s="13" t="s">
        <v>39</v>
      </c>
      <c r="AX2475" s="13" t="s">
        <v>78</v>
      </c>
      <c r="AY2475" s="239" t="s">
        <v>210</v>
      </c>
    </row>
    <row r="2476" s="13" customFormat="1">
      <c r="A2476" s="13"/>
      <c r="B2476" s="229"/>
      <c r="C2476" s="230"/>
      <c r="D2476" s="231" t="s">
        <v>221</v>
      </c>
      <c r="E2476" s="232" t="s">
        <v>32</v>
      </c>
      <c r="F2476" s="233" t="s">
        <v>2731</v>
      </c>
      <c r="G2476" s="230"/>
      <c r="H2476" s="232" t="s">
        <v>32</v>
      </c>
      <c r="I2476" s="234"/>
      <c r="J2476" s="230"/>
      <c r="K2476" s="230"/>
      <c r="L2476" s="235"/>
      <c r="M2476" s="236"/>
      <c r="N2476" s="237"/>
      <c r="O2476" s="237"/>
      <c r="P2476" s="237"/>
      <c r="Q2476" s="237"/>
      <c r="R2476" s="237"/>
      <c r="S2476" s="237"/>
      <c r="T2476" s="238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9" t="s">
        <v>221</v>
      </c>
      <c r="AU2476" s="239" t="s">
        <v>88</v>
      </c>
      <c r="AV2476" s="13" t="s">
        <v>86</v>
      </c>
      <c r="AW2476" s="13" t="s">
        <v>39</v>
      </c>
      <c r="AX2476" s="13" t="s">
        <v>78</v>
      </c>
      <c r="AY2476" s="239" t="s">
        <v>210</v>
      </c>
    </row>
    <row r="2477" s="14" customFormat="1">
      <c r="A2477" s="14"/>
      <c r="B2477" s="240"/>
      <c r="C2477" s="241"/>
      <c r="D2477" s="231" t="s">
        <v>221</v>
      </c>
      <c r="E2477" s="242" t="s">
        <v>32</v>
      </c>
      <c r="F2477" s="243" t="s">
        <v>96</v>
      </c>
      <c r="G2477" s="241"/>
      <c r="H2477" s="244">
        <v>4</v>
      </c>
      <c r="I2477" s="245"/>
      <c r="J2477" s="241"/>
      <c r="K2477" s="241"/>
      <c r="L2477" s="246"/>
      <c r="M2477" s="247"/>
      <c r="N2477" s="248"/>
      <c r="O2477" s="248"/>
      <c r="P2477" s="248"/>
      <c r="Q2477" s="248"/>
      <c r="R2477" s="248"/>
      <c r="S2477" s="248"/>
      <c r="T2477" s="249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0" t="s">
        <v>221</v>
      </c>
      <c r="AU2477" s="250" t="s">
        <v>88</v>
      </c>
      <c r="AV2477" s="14" t="s">
        <v>88</v>
      </c>
      <c r="AW2477" s="14" t="s">
        <v>39</v>
      </c>
      <c r="AX2477" s="14" t="s">
        <v>86</v>
      </c>
      <c r="AY2477" s="250" t="s">
        <v>210</v>
      </c>
    </row>
    <row r="2478" s="2" customFormat="1" ht="16.5" customHeight="1">
      <c r="A2478" s="42"/>
      <c r="B2478" s="43"/>
      <c r="C2478" s="211" t="s">
        <v>2732</v>
      </c>
      <c r="D2478" s="211" t="s">
        <v>213</v>
      </c>
      <c r="E2478" s="212" t="s">
        <v>2733</v>
      </c>
      <c r="F2478" s="213" t="s">
        <v>2734</v>
      </c>
      <c r="G2478" s="214" t="s">
        <v>1921</v>
      </c>
      <c r="H2478" s="215">
        <v>4</v>
      </c>
      <c r="I2478" s="216"/>
      <c r="J2478" s="217">
        <f>ROUND(I2478*H2478,2)</f>
        <v>0</v>
      </c>
      <c r="K2478" s="213" t="s">
        <v>1167</v>
      </c>
      <c r="L2478" s="48"/>
      <c r="M2478" s="218" t="s">
        <v>32</v>
      </c>
      <c r="N2478" s="219" t="s">
        <v>49</v>
      </c>
      <c r="O2478" s="88"/>
      <c r="P2478" s="220">
        <f>O2478*H2478</f>
        <v>0</v>
      </c>
      <c r="Q2478" s="220">
        <v>0</v>
      </c>
      <c r="R2478" s="220">
        <f>Q2478*H2478</f>
        <v>0</v>
      </c>
      <c r="S2478" s="220">
        <v>0</v>
      </c>
      <c r="T2478" s="221">
        <f>S2478*H2478</f>
        <v>0</v>
      </c>
      <c r="U2478" s="42"/>
      <c r="V2478" s="42"/>
      <c r="W2478" s="42"/>
      <c r="X2478" s="42"/>
      <c r="Y2478" s="42"/>
      <c r="Z2478" s="42"/>
      <c r="AA2478" s="42"/>
      <c r="AB2478" s="42"/>
      <c r="AC2478" s="42"/>
      <c r="AD2478" s="42"/>
      <c r="AE2478" s="42"/>
      <c r="AR2478" s="222" t="s">
        <v>404</v>
      </c>
      <c r="AT2478" s="222" t="s">
        <v>213</v>
      </c>
      <c r="AU2478" s="222" t="s">
        <v>88</v>
      </c>
      <c r="AY2478" s="20" t="s">
        <v>210</v>
      </c>
      <c r="BE2478" s="223">
        <f>IF(N2478="základní",J2478,0)</f>
        <v>0</v>
      </c>
      <c r="BF2478" s="223">
        <f>IF(N2478="snížená",J2478,0)</f>
        <v>0</v>
      </c>
      <c r="BG2478" s="223">
        <f>IF(N2478="zákl. přenesená",J2478,0)</f>
        <v>0</v>
      </c>
      <c r="BH2478" s="223">
        <f>IF(N2478="sníž. přenesená",J2478,0)</f>
        <v>0</v>
      </c>
      <c r="BI2478" s="223">
        <f>IF(N2478="nulová",J2478,0)</f>
        <v>0</v>
      </c>
      <c r="BJ2478" s="20" t="s">
        <v>86</v>
      </c>
      <c r="BK2478" s="223">
        <f>ROUND(I2478*H2478,2)</f>
        <v>0</v>
      </c>
      <c r="BL2478" s="20" t="s">
        <v>404</v>
      </c>
      <c r="BM2478" s="222" t="s">
        <v>2735</v>
      </c>
    </row>
    <row r="2479" s="13" customFormat="1">
      <c r="A2479" s="13"/>
      <c r="B2479" s="229"/>
      <c r="C2479" s="230"/>
      <c r="D2479" s="231" t="s">
        <v>221</v>
      </c>
      <c r="E2479" s="232" t="s">
        <v>32</v>
      </c>
      <c r="F2479" s="233" t="s">
        <v>2635</v>
      </c>
      <c r="G2479" s="230"/>
      <c r="H2479" s="232" t="s">
        <v>32</v>
      </c>
      <c r="I2479" s="234"/>
      <c r="J2479" s="230"/>
      <c r="K2479" s="230"/>
      <c r="L2479" s="235"/>
      <c r="M2479" s="236"/>
      <c r="N2479" s="237"/>
      <c r="O2479" s="237"/>
      <c r="P2479" s="237"/>
      <c r="Q2479" s="237"/>
      <c r="R2479" s="237"/>
      <c r="S2479" s="237"/>
      <c r="T2479" s="238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39" t="s">
        <v>221</v>
      </c>
      <c r="AU2479" s="239" t="s">
        <v>88</v>
      </c>
      <c r="AV2479" s="13" t="s">
        <v>86</v>
      </c>
      <c r="AW2479" s="13" t="s">
        <v>39</v>
      </c>
      <c r="AX2479" s="13" t="s">
        <v>78</v>
      </c>
      <c r="AY2479" s="239" t="s">
        <v>210</v>
      </c>
    </row>
    <row r="2480" s="13" customFormat="1">
      <c r="A2480" s="13"/>
      <c r="B2480" s="229"/>
      <c r="C2480" s="230"/>
      <c r="D2480" s="231" t="s">
        <v>221</v>
      </c>
      <c r="E2480" s="232" t="s">
        <v>32</v>
      </c>
      <c r="F2480" s="233" t="s">
        <v>2713</v>
      </c>
      <c r="G2480" s="230"/>
      <c r="H2480" s="232" t="s">
        <v>32</v>
      </c>
      <c r="I2480" s="234"/>
      <c r="J2480" s="230"/>
      <c r="K2480" s="230"/>
      <c r="L2480" s="235"/>
      <c r="M2480" s="236"/>
      <c r="N2480" s="237"/>
      <c r="O2480" s="237"/>
      <c r="P2480" s="237"/>
      <c r="Q2480" s="237"/>
      <c r="R2480" s="237"/>
      <c r="S2480" s="237"/>
      <c r="T2480" s="238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9" t="s">
        <v>221</v>
      </c>
      <c r="AU2480" s="239" t="s">
        <v>88</v>
      </c>
      <c r="AV2480" s="13" t="s">
        <v>86</v>
      </c>
      <c r="AW2480" s="13" t="s">
        <v>39</v>
      </c>
      <c r="AX2480" s="13" t="s">
        <v>78</v>
      </c>
      <c r="AY2480" s="239" t="s">
        <v>210</v>
      </c>
    </row>
    <row r="2481" s="13" customFormat="1">
      <c r="A2481" s="13"/>
      <c r="B2481" s="229"/>
      <c r="C2481" s="230"/>
      <c r="D2481" s="231" t="s">
        <v>221</v>
      </c>
      <c r="E2481" s="232" t="s">
        <v>32</v>
      </c>
      <c r="F2481" s="233" t="s">
        <v>2714</v>
      </c>
      <c r="G2481" s="230"/>
      <c r="H2481" s="232" t="s">
        <v>32</v>
      </c>
      <c r="I2481" s="234"/>
      <c r="J2481" s="230"/>
      <c r="K2481" s="230"/>
      <c r="L2481" s="235"/>
      <c r="M2481" s="236"/>
      <c r="N2481" s="237"/>
      <c r="O2481" s="237"/>
      <c r="P2481" s="237"/>
      <c r="Q2481" s="237"/>
      <c r="R2481" s="237"/>
      <c r="S2481" s="237"/>
      <c r="T2481" s="238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9" t="s">
        <v>221</v>
      </c>
      <c r="AU2481" s="239" t="s">
        <v>88</v>
      </c>
      <c r="AV2481" s="13" t="s">
        <v>86</v>
      </c>
      <c r="AW2481" s="13" t="s">
        <v>39</v>
      </c>
      <c r="AX2481" s="13" t="s">
        <v>78</v>
      </c>
      <c r="AY2481" s="239" t="s">
        <v>210</v>
      </c>
    </row>
    <row r="2482" s="13" customFormat="1">
      <c r="A2482" s="13"/>
      <c r="B2482" s="229"/>
      <c r="C2482" s="230"/>
      <c r="D2482" s="231" t="s">
        <v>221</v>
      </c>
      <c r="E2482" s="232" t="s">
        <v>32</v>
      </c>
      <c r="F2482" s="233" t="s">
        <v>2605</v>
      </c>
      <c r="G2482" s="230"/>
      <c r="H2482" s="232" t="s">
        <v>32</v>
      </c>
      <c r="I2482" s="234"/>
      <c r="J2482" s="230"/>
      <c r="K2482" s="230"/>
      <c r="L2482" s="235"/>
      <c r="M2482" s="236"/>
      <c r="N2482" s="237"/>
      <c r="O2482" s="237"/>
      <c r="P2482" s="237"/>
      <c r="Q2482" s="237"/>
      <c r="R2482" s="237"/>
      <c r="S2482" s="237"/>
      <c r="T2482" s="238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39" t="s">
        <v>221</v>
      </c>
      <c r="AU2482" s="239" t="s">
        <v>88</v>
      </c>
      <c r="AV2482" s="13" t="s">
        <v>86</v>
      </c>
      <c r="AW2482" s="13" t="s">
        <v>39</v>
      </c>
      <c r="AX2482" s="13" t="s">
        <v>78</v>
      </c>
      <c r="AY2482" s="239" t="s">
        <v>210</v>
      </c>
    </row>
    <row r="2483" s="13" customFormat="1">
      <c r="A2483" s="13"/>
      <c r="B2483" s="229"/>
      <c r="C2483" s="230"/>
      <c r="D2483" s="231" t="s">
        <v>221</v>
      </c>
      <c r="E2483" s="232" t="s">
        <v>32</v>
      </c>
      <c r="F2483" s="233" t="s">
        <v>2730</v>
      </c>
      <c r="G2483" s="230"/>
      <c r="H2483" s="232" t="s">
        <v>32</v>
      </c>
      <c r="I2483" s="234"/>
      <c r="J2483" s="230"/>
      <c r="K2483" s="230"/>
      <c r="L2483" s="235"/>
      <c r="M2483" s="236"/>
      <c r="N2483" s="237"/>
      <c r="O2483" s="237"/>
      <c r="P2483" s="237"/>
      <c r="Q2483" s="237"/>
      <c r="R2483" s="237"/>
      <c r="S2483" s="237"/>
      <c r="T2483" s="238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9" t="s">
        <v>221</v>
      </c>
      <c r="AU2483" s="239" t="s">
        <v>88</v>
      </c>
      <c r="AV2483" s="13" t="s">
        <v>86</v>
      </c>
      <c r="AW2483" s="13" t="s">
        <v>39</v>
      </c>
      <c r="AX2483" s="13" t="s">
        <v>78</v>
      </c>
      <c r="AY2483" s="239" t="s">
        <v>210</v>
      </c>
    </row>
    <row r="2484" s="13" customFormat="1">
      <c r="A2484" s="13"/>
      <c r="B2484" s="229"/>
      <c r="C2484" s="230"/>
      <c r="D2484" s="231" t="s">
        <v>221</v>
      </c>
      <c r="E2484" s="232" t="s">
        <v>32</v>
      </c>
      <c r="F2484" s="233" t="s">
        <v>2663</v>
      </c>
      <c r="G2484" s="230"/>
      <c r="H2484" s="232" t="s">
        <v>32</v>
      </c>
      <c r="I2484" s="234"/>
      <c r="J2484" s="230"/>
      <c r="K2484" s="230"/>
      <c r="L2484" s="235"/>
      <c r="M2484" s="236"/>
      <c r="N2484" s="237"/>
      <c r="O2484" s="237"/>
      <c r="P2484" s="237"/>
      <c r="Q2484" s="237"/>
      <c r="R2484" s="237"/>
      <c r="S2484" s="237"/>
      <c r="T2484" s="238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9" t="s">
        <v>221</v>
      </c>
      <c r="AU2484" s="239" t="s">
        <v>88</v>
      </c>
      <c r="AV2484" s="13" t="s">
        <v>86</v>
      </c>
      <c r="AW2484" s="13" t="s">
        <v>39</v>
      </c>
      <c r="AX2484" s="13" t="s">
        <v>78</v>
      </c>
      <c r="AY2484" s="239" t="s">
        <v>210</v>
      </c>
    </row>
    <row r="2485" s="13" customFormat="1">
      <c r="A2485" s="13"/>
      <c r="B2485" s="229"/>
      <c r="C2485" s="230"/>
      <c r="D2485" s="231" t="s">
        <v>221</v>
      </c>
      <c r="E2485" s="232" t="s">
        <v>32</v>
      </c>
      <c r="F2485" s="233" t="s">
        <v>2651</v>
      </c>
      <c r="G2485" s="230"/>
      <c r="H2485" s="232" t="s">
        <v>32</v>
      </c>
      <c r="I2485" s="234"/>
      <c r="J2485" s="230"/>
      <c r="K2485" s="230"/>
      <c r="L2485" s="235"/>
      <c r="M2485" s="236"/>
      <c r="N2485" s="237"/>
      <c r="O2485" s="237"/>
      <c r="P2485" s="237"/>
      <c r="Q2485" s="237"/>
      <c r="R2485" s="237"/>
      <c r="S2485" s="237"/>
      <c r="T2485" s="238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9" t="s">
        <v>221</v>
      </c>
      <c r="AU2485" s="239" t="s">
        <v>88</v>
      </c>
      <c r="AV2485" s="13" t="s">
        <v>86</v>
      </c>
      <c r="AW2485" s="13" t="s">
        <v>39</v>
      </c>
      <c r="AX2485" s="13" t="s">
        <v>78</v>
      </c>
      <c r="AY2485" s="239" t="s">
        <v>210</v>
      </c>
    </row>
    <row r="2486" s="13" customFormat="1">
      <c r="A2486" s="13"/>
      <c r="B2486" s="229"/>
      <c r="C2486" s="230"/>
      <c r="D2486" s="231" t="s">
        <v>221</v>
      </c>
      <c r="E2486" s="232" t="s">
        <v>32</v>
      </c>
      <c r="F2486" s="233" t="s">
        <v>2642</v>
      </c>
      <c r="G2486" s="230"/>
      <c r="H2486" s="232" t="s">
        <v>32</v>
      </c>
      <c r="I2486" s="234"/>
      <c r="J2486" s="230"/>
      <c r="K2486" s="230"/>
      <c r="L2486" s="235"/>
      <c r="M2486" s="236"/>
      <c r="N2486" s="237"/>
      <c r="O2486" s="237"/>
      <c r="P2486" s="237"/>
      <c r="Q2486" s="237"/>
      <c r="R2486" s="237"/>
      <c r="S2486" s="237"/>
      <c r="T2486" s="238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9" t="s">
        <v>221</v>
      </c>
      <c r="AU2486" s="239" t="s">
        <v>88</v>
      </c>
      <c r="AV2486" s="13" t="s">
        <v>86</v>
      </c>
      <c r="AW2486" s="13" t="s">
        <v>39</v>
      </c>
      <c r="AX2486" s="13" t="s">
        <v>78</v>
      </c>
      <c r="AY2486" s="239" t="s">
        <v>210</v>
      </c>
    </row>
    <row r="2487" s="13" customFormat="1">
      <c r="A2487" s="13"/>
      <c r="B2487" s="229"/>
      <c r="C2487" s="230"/>
      <c r="D2487" s="231" t="s">
        <v>221</v>
      </c>
      <c r="E2487" s="232" t="s">
        <v>32</v>
      </c>
      <c r="F2487" s="233" t="s">
        <v>2623</v>
      </c>
      <c r="G2487" s="230"/>
      <c r="H2487" s="232" t="s">
        <v>32</v>
      </c>
      <c r="I2487" s="234"/>
      <c r="J2487" s="230"/>
      <c r="K2487" s="230"/>
      <c r="L2487" s="235"/>
      <c r="M2487" s="236"/>
      <c r="N2487" s="237"/>
      <c r="O2487" s="237"/>
      <c r="P2487" s="237"/>
      <c r="Q2487" s="237"/>
      <c r="R2487" s="237"/>
      <c r="S2487" s="237"/>
      <c r="T2487" s="238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39" t="s">
        <v>221</v>
      </c>
      <c r="AU2487" s="239" t="s">
        <v>88</v>
      </c>
      <c r="AV2487" s="13" t="s">
        <v>86</v>
      </c>
      <c r="AW2487" s="13" t="s">
        <v>39</v>
      </c>
      <c r="AX2487" s="13" t="s">
        <v>78</v>
      </c>
      <c r="AY2487" s="239" t="s">
        <v>210</v>
      </c>
    </row>
    <row r="2488" s="13" customFormat="1">
      <c r="A2488" s="13"/>
      <c r="B2488" s="229"/>
      <c r="C2488" s="230"/>
      <c r="D2488" s="231" t="s">
        <v>221</v>
      </c>
      <c r="E2488" s="232" t="s">
        <v>32</v>
      </c>
      <c r="F2488" s="233" t="s">
        <v>2652</v>
      </c>
      <c r="G2488" s="230"/>
      <c r="H2488" s="232" t="s">
        <v>32</v>
      </c>
      <c r="I2488" s="234"/>
      <c r="J2488" s="230"/>
      <c r="K2488" s="230"/>
      <c r="L2488" s="235"/>
      <c r="M2488" s="236"/>
      <c r="N2488" s="237"/>
      <c r="O2488" s="237"/>
      <c r="P2488" s="237"/>
      <c r="Q2488" s="237"/>
      <c r="R2488" s="237"/>
      <c r="S2488" s="237"/>
      <c r="T2488" s="238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9" t="s">
        <v>221</v>
      </c>
      <c r="AU2488" s="239" t="s">
        <v>88</v>
      </c>
      <c r="AV2488" s="13" t="s">
        <v>86</v>
      </c>
      <c r="AW2488" s="13" t="s">
        <v>39</v>
      </c>
      <c r="AX2488" s="13" t="s">
        <v>78</v>
      </c>
      <c r="AY2488" s="239" t="s">
        <v>210</v>
      </c>
    </row>
    <row r="2489" s="13" customFormat="1">
      <c r="A2489" s="13"/>
      <c r="B2489" s="229"/>
      <c r="C2489" s="230"/>
      <c r="D2489" s="231" t="s">
        <v>221</v>
      </c>
      <c r="E2489" s="232" t="s">
        <v>32</v>
      </c>
      <c r="F2489" s="233" t="s">
        <v>2736</v>
      </c>
      <c r="G2489" s="230"/>
      <c r="H2489" s="232" t="s">
        <v>32</v>
      </c>
      <c r="I2489" s="234"/>
      <c r="J2489" s="230"/>
      <c r="K2489" s="230"/>
      <c r="L2489" s="235"/>
      <c r="M2489" s="236"/>
      <c r="N2489" s="237"/>
      <c r="O2489" s="237"/>
      <c r="P2489" s="237"/>
      <c r="Q2489" s="237"/>
      <c r="R2489" s="237"/>
      <c r="S2489" s="237"/>
      <c r="T2489" s="238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9" t="s">
        <v>221</v>
      </c>
      <c r="AU2489" s="239" t="s">
        <v>88</v>
      </c>
      <c r="AV2489" s="13" t="s">
        <v>86</v>
      </c>
      <c r="AW2489" s="13" t="s">
        <v>39</v>
      </c>
      <c r="AX2489" s="13" t="s">
        <v>78</v>
      </c>
      <c r="AY2489" s="239" t="s">
        <v>210</v>
      </c>
    </row>
    <row r="2490" s="14" customFormat="1">
      <c r="A2490" s="14"/>
      <c r="B2490" s="240"/>
      <c r="C2490" s="241"/>
      <c r="D2490" s="231" t="s">
        <v>221</v>
      </c>
      <c r="E2490" s="242" t="s">
        <v>32</v>
      </c>
      <c r="F2490" s="243" t="s">
        <v>96</v>
      </c>
      <c r="G2490" s="241"/>
      <c r="H2490" s="244">
        <v>4</v>
      </c>
      <c r="I2490" s="245"/>
      <c r="J2490" s="241"/>
      <c r="K2490" s="241"/>
      <c r="L2490" s="246"/>
      <c r="M2490" s="247"/>
      <c r="N2490" s="248"/>
      <c r="O2490" s="248"/>
      <c r="P2490" s="248"/>
      <c r="Q2490" s="248"/>
      <c r="R2490" s="248"/>
      <c r="S2490" s="248"/>
      <c r="T2490" s="249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0" t="s">
        <v>221</v>
      </c>
      <c r="AU2490" s="250" t="s">
        <v>88</v>
      </c>
      <c r="AV2490" s="14" t="s">
        <v>88</v>
      </c>
      <c r="AW2490" s="14" t="s">
        <v>39</v>
      </c>
      <c r="AX2490" s="14" t="s">
        <v>86</v>
      </c>
      <c r="AY2490" s="250" t="s">
        <v>210</v>
      </c>
    </row>
    <row r="2491" s="2" customFormat="1" ht="16.5" customHeight="1">
      <c r="A2491" s="42"/>
      <c r="B2491" s="43"/>
      <c r="C2491" s="211" t="s">
        <v>2737</v>
      </c>
      <c r="D2491" s="211" t="s">
        <v>213</v>
      </c>
      <c r="E2491" s="212" t="s">
        <v>2738</v>
      </c>
      <c r="F2491" s="213" t="s">
        <v>2739</v>
      </c>
      <c r="G2491" s="214" t="s">
        <v>1921</v>
      </c>
      <c r="H2491" s="215">
        <v>1</v>
      </c>
      <c r="I2491" s="216"/>
      <c r="J2491" s="217">
        <f>ROUND(I2491*H2491,2)</f>
        <v>0</v>
      </c>
      <c r="K2491" s="213" t="s">
        <v>1167</v>
      </c>
      <c r="L2491" s="48"/>
      <c r="M2491" s="218" t="s">
        <v>32</v>
      </c>
      <c r="N2491" s="219" t="s">
        <v>49</v>
      </c>
      <c r="O2491" s="88"/>
      <c r="P2491" s="220">
        <f>O2491*H2491</f>
        <v>0</v>
      </c>
      <c r="Q2491" s="220">
        <v>0</v>
      </c>
      <c r="R2491" s="220">
        <f>Q2491*H2491</f>
        <v>0</v>
      </c>
      <c r="S2491" s="220">
        <v>0</v>
      </c>
      <c r="T2491" s="221">
        <f>S2491*H2491</f>
        <v>0</v>
      </c>
      <c r="U2491" s="42"/>
      <c r="V2491" s="42"/>
      <c r="W2491" s="42"/>
      <c r="X2491" s="42"/>
      <c r="Y2491" s="42"/>
      <c r="Z2491" s="42"/>
      <c r="AA2491" s="42"/>
      <c r="AB2491" s="42"/>
      <c r="AC2491" s="42"/>
      <c r="AD2491" s="42"/>
      <c r="AE2491" s="42"/>
      <c r="AR2491" s="222" t="s">
        <v>404</v>
      </c>
      <c r="AT2491" s="222" t="s">
        <v>213</v>
      </c>
      <c r="AU2491" s="222" t="s">
        <v>88</v>
      </c>
      <c r="AY2491" s="20" t="s">
        <v>210</v>
      </c>
      <c r="BE2491" s="223">
        <f>IF(N2491="základní",J2491,0)</f>
        <v>0</v>
      </c>
      <c r="BF2491" s="223">
        <f>IF(N2491="snížená",J2491,0)</f>
        <v>0</v>
      </c>
      <c r="BG2491" s="223">
        <f>IF(N2491="zákl. přenesená",J2491,0)</f>
        <v>0</v>
      </c>
      <c r="BH2491" s="223">
        <f>IF(N2491="sníž. přenesená",J2491,0)</f>
        <v>0</v>
      </c>
      <c r="BI2491" s="223">
        <f>IF(N2491="nulová",J2491,0)</f>
        <v>0</v>
      </c>
      <c r="BJ2491" s="20" t="s">
        <v>86</v>
      </c>
      <c r="BK2491" s="223">
        <f>ROUND(I2491*H2491,2)</f>
        <v>0</v>
      </c>
      <c r="BL2491" s="20" t="s">
        <v>404</v>
      </c>
      <c r="BM2491" s="222" t="s">
        <v>2740</v>
      </c>
    </row>
    <row r="2492" s="2" customFormat="1" ht="16.5" customHeight="1">
      <c r="A2492" s="42"/>
      <c r="B2492" s="43"/>
      <c r="C2492" s="211" t="s">
        <v>2741</v>
      </c>
      <c r="D2492" s="211" t="s">
        <v>213</v>
      </c>
      <c r="E2492" s="212" t="s">
        <v>2742</v>
      </c>
      <c r="F2492" s="213" t="s">
        <v>2743</v>
      </c>
      <c r="G2492" s="214" t="s">
        <v>1921</v>
      </c>
      <c r="H2492" s="215">
        <v>2</v>
      </c>
      <c r="I2492" s="216"/>
      <c r="J2492" s="217">
        <f>ROUND(I2492*H2492,2)</f>
        <v>0</v>
      </c>
      <c r="K2492" s="213" t="s">
        <v>1167</v>
      </c>
      <c r="L2492" s="48"/>
      <c r="M2492" s="218" t="s">
        <v>32</v>
      </c>
      <c r="N2492" s="219" t="s">
        <v>49</v>
      </c>
      <c r="O2492" s="88"/>
      <c r="P2492" s="220">
        <f>O2492*H2492</f>
        <v>0</v>
      </c>
      <c r="Q2492" s="220">
        <v>0</v>
      </c>
      <c r="R2492" s="220">
        <f>Q2492*H2492</f>
        <v>0</v>
      </c>
      <c r="S2492" s="220">
        <v>0</v>
      </c>
      <c r="T2492" s="221">
        <f>S2492*H2492</f>
        <v>0</v>
      </c>
      <c r="U2492" s="42"/>
      <c r="V2492" s="42"/>
      <c r="W2492" s="42"/>
      <c r="X2492" s="42"/>
      <c r="Y2492" s="42"/>
      <c r="Z2492" s="42"/>
      <c r="AA2492" s="42"/>
      <c r="AB2492" s="42"/>
      <c r="AC2492" s="42"/>
      <c r="AD2492" s="42"/>
      <c r="AE2492" s="42"/>
      <c r="AR2492" s="222" t="s">
        <v>404</v>
      </c>
      <c r="AT2492" s="222" t="s">
        <v>213</v>
      </c>
      <c r="AU2492" s="222" t="s">
        <v>88</v>
      </c>
      <c r="AY2492" s="20" t="s">
        <v>210</v>
      </c>
      <c r="BE2492" s="223">
        <f>IF(N2492="základní",J2492,0)</f>
        <v>0</v>
      </c>
      <c r="BF2492" s="223">
        <f>IF(N2492="snížená",J2492,0)</f>
        <v>0</v>
      </c>
      <c r="BG2492" s="223">
        <f>IF(N2492="zákl. přenesená",J2492,0)</f>
        <v>0</v>
      </c>
      <c r="BH2492" s="223">
        <f>IF(N2492="sníž. přenesená",J2492,0)</f>
        <v>0</v>
      </c>
      <c r="BI2492" s="223">
        <f>IF(N2492="nulová",J2492,0)</f>
        <v>0</v>
      </c>
      <c r="BJ2492" s="20" t="s">
        <v>86</v>
      </c>
      <c r="BK2492" s="223">
        <f>ROUND(I2492*H2492,2)</f>
        <v>0</v>
      </c>
      <c r="BL2492" s="20" t="s">
        <v>404</v>
      </c>
      <c r="BM2492" s="222" t="s">
        <v>2744</v>
      </c>
    </row>
    <row r="2493" s="14" customFormat="1">
      <c r="A2493" s="14"/>
      <c r="B2493" s="240"/>
      <c r="C2493" s="241"/>
      <c r="D2493" s="231" t="s">
        <v>221</v>
      </c>
      <c r="E2493" s="242" t="s">
        <v>32</v>
      </c>
      <c r="F2493" s="243" t="s">
        <v>88</v>
      </c>
      <c r="G2493" s="241"/>
      <c r="H2493" s="244">
        <v>2</v>
      </c>
      <c r="I2493" s="245"/>
      <c r="J2493" s="241"/>
      <c r="K2493" s="241"/>
      <c r="L2493" s="246"/>
      <c r="M2493" s="247"/>
      <c r="N2493" s="248"/>
      <c r="O2493" s="248"/>
      <c r="P2493" s="248"/>
      <c r="Q2493" s="248"/>
      <c r="R2493" s="248"/>
      <c r="S2493" s="248"/>
      <c r="T2493" s="249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0" t="s">
        <v>221</v>
      </c>
      <c r="AU2493" s="250" t="s">
        <v>88</v>
      </c>
      <c r="AV2493" s="14" t="s">
        <v>88</v>
      </c>
      <c r="AW2493" s="14" t="s">
        <v>39</v>
      </c>
      <c r="AX2493" s="14" t="s">
        <v>78</v>
      </c>
      <c r="AY2493" s="250" t="s">
        <v>210</v>
      </c>
    </row>
    <row r="2494" s="13" customFormat="1">
      <c r="A2494" s="13"/>
      <c r="B2494" s="229"/>
      <c r="C2494" s="230"/>
      <c r="D2494" s="231" t="s">
        <v>221</v>
      </c>
      <c r="E2494" s="232" t="s">
        <v>32</v>
      </c>
      <c r="F2494" s="233" t="s">
        <v>2745</v>
      </c>
      <c r="G2494" s="230"/>
      <c r="H2494" s="232" t="s">
        <v>32</v>
      </c>
      <c r="I2494" s="234"/>
      <c r="J2494" s="230"/>
      <c r="K2494" s="230"/>
      <c r="L2494" s="235"/>
      <c r="M2494" s="236"/>
      <c r="N2494" s="237"/>
      <c r="O2494" s="237"/>
      <c r="P2494" s="237"/>
      <c r="Q2494" s="237"/>
      <c r="R2494" s="237"/>
      <c r="S2494" s="237"/>
      <c r="T2494" s="238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9" t="s">
        <v>221</v>
      </c>
      <c r="AU2494" s="239" t="s">
        <v>88</v>
      </c>
      <c r="AV2494" s="13" t="s">
        <v>86</v>
      </c>
      <c r="AW2494" s="13" t="s">
        <v>39</v>
      </c>
      <c r="AX2494" s="13" t="s">
        <v>78</v>
      </c>
      <c r="AY2494" s="239" t="s">
        <v>210</v>
      </c>
    </row>
    <row r="2495" s="13" customFormat="1">
      <c r="A2495" s="13"/>
      <c r="B2495" s="229"/>
      <c r="C2495" s="230"/>
      <c r="D2495" s="231" t="s">
        <v>221</v>
      </c>
      <c r="E2495" s="232" t="s">
        <v>32</v>
      </c>
      <c r="F2495" s="233" t="s">
        <v>2746</v>
      </c>
      <c r="G2495" s="230"/>
      <c r="H2495" s="232" t="s">
        <v>32</v>
      </c>
      <c r="I2495" s="234"/>
      <c r="J2495" s="230"/>
      <c r="K2495" s="230"/>
      <c r="L2495" s="235"/>
      <c r="M2495" s="236"/>
      <c r="N2495" s="237"/>
      <c r="O2495" s="237"/>
      <c r="P2495" s="237"/>
      <c r="Q2495" s="237"/>
      <c r="R2495" s="237"/>
      <c r="S2495" s="237"/>
      <c r="T2495" s="238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9" t="s">
        <v>221</v>
      </c>
      <c r="AU2495" s="239" t="s">
        <v>88</v>
      </c>
      <c r="AV2495" s="13" t="s">
        <v>86</v>
      </c>
      <c r="AW2495" s="13" t="s">
        <v>39</v>
      </c>
      <c r="AX2495" s="13" t="s">
        <v>78</v>
      </c>
      <c r="AY2495" s="239" t="s">
        <v>210</v>
      </c>
    </row>
    <row r="2496" s="13" customFormat="1">
      <c r="A2496" s="13"/>
      <c r="B2496" s="229"/>
      <c r="C2496" s="230"/>
      <c r="D2496" s="231" t="s">
        <v>221</v>
      </c>
      <c r="E2496" s="232" t="s">
        <v>32</v>
      </c>
      <c r="F2496" s="233" t="s">
        <v>2603</v>
      </c>
      <c r="G2496" s="230"/>
      <c r="H2496" s="232" t="s">
        <v>32</v>
      </c>
      <c r="I2496" s="234"/>
      <c r="J2496" s="230"/>
      <c r="K2496" s="230"/>
      <c r="L2496" s="235"/>
      <c r="M2496" s="236"/>
      <c r="N2496" s="237"/>
      <c r="O2496" s="237"/>
      <c r="P2496" s="237"/>
      <c r="Q2496" s="237"/>
      <c r="R2496" s="237"/>
      <c r="S2496" s="237"/>
      <c r="T2496" s="238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9" t="s">
        <v>221</v>
      </c>
      <c r="AU2496" s="239" t="s">
        <v>88</v>
      </c>
      <c r="AV2496" s="13" t="s">
        <v>86</v>
      </c>
      <c r="AW2496" s="13" t="s">
        <v>39</v>
      </c>
      <c r="AX2496" s="13" t="s">
        <v>78</v>
      </c>
      <c r="AY2496" s="239" t="s">
        <v>210</v>
      </c>
    </row>
    <row r="2497" s="13" customFormat="1">
      <c r="A2497" s="13"/>
      <c r="B2497" s="229"/>
      <c r="C2497" s="230"/>
      <c r="D2497" s="231" t="s">
        <v>221</v>
      </c>
      <c r="E2497" s="232" t="s">
        <v>32</v>
      </c>
      <c r="F2497" s="233" t="s">
        <v>2604</v>
      </c>
      <c r="G2497" s="230"/>
      <c r="H2497" s="232" t="s">
        <v>32</v>
      </c>
      <c r="I2497" s="234"/>
      <c r="J2497" s="230"/>
      <c r="K2497" s="230"/>
      <c r="L2497" s="235"/>
      <c r="M2497" s="236"/>
      <c r="N2497" s="237"/>
      <c r="O2497" s="237"/>
      <c r="P2497" s="237"/>
      <c r="Q2497" s="237"/>
      <c r="R2497" s="237"/>
      <c r="S2497" s="237"/>
      <c r="T2497" s="238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9" t="s">
        <v>221</v>
      </c>
      <c r="AU2497" s="239" t="s">
        <v>88</v>
      </c>
      <c r="AV2497" s="13" t="s">
        <v>86</v>
      </c>
      <c r="AW2497" s="13" t="s">
        <v>39</v>
      </c>
      <c r="AX2497" s="13" t="s">
        <v>78</v>
      </c>
      <c r="AY2497" s="239" t="s">
        <v>210</v>
      </c>
    </row>
    <row r="2498" s="13" customFormat="1">
      <c r="A2498" s="13"/>
      <c r="B2498" s="229"/>
      <c r="C2498" s="230"/>
      <c r="D2498" s="231" t="s">
        <v>221</v>
      </c>
      <c r="E2498" s="232" t="s">
        <v>32</v>
      </c>
      <c r="F2498" s="233" t="s">
        <v>2605</v>
      </c>
      <c r="G2498" s="230"/>
      <c r="H2498" s="232" t="s">
        <v>32</v>
      </c>
      <c r="I2498" s="234"/>
      <c r="J2498" s="230"/>
      <c r="K2498" s="230"/>
      <c r="L2498" s="235"/>
      <c r="M2498" s="236"/>
      <c r="N2498" s="237"/>
      <c r="O2498" s="237"/>
      <c r="P2498" s="237"/>
      <c r="Q2498" s="237"/>
      <c r="R2498" s="237"/>
      <c r="S2498" s="237"/>
      <c r="T2498" s="238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9" t="s">
        <v>221</v>
      </c>
      <c r="AU2498" s="239" t="s">
        <v>88</v>
      </c>
      <c r="AV2498" s="13" t="s">
        <v>86</v>
      </c>
      <c r="AW2498" s="13" t="s">
        <v>39</v>
      </c>
      <c r="AX2498" s="13" t="s">
        <v>78</v>
      </c>
      <c r="AY2498" s="239" t="s">
        <v>210</v>
      </c>
    </row>
    <row r="2499" s="13" customFormat="1">
      <c r="A2499" s="13"/>
      <c r="B2499" s="229"/>
      <c r="C2499" s="230"/>
      <c r="D2499" s="231" t="s">
        <v>221</v>
      </c>
      <c r="E2499" s="232" t="s">
        <v>32</v>
      </c>
      <c r="F2499" s="233" t="s">
        <v>2747</v>
      </c>
      <c r="G2499" s="230"/>
      <c r="H2499" s="232" t="s">
        <v>32</v>
      </c>
      <c r="I2499" s="234"/>
      <c r="J2499" s="230"/>
      <c r="K2499" s="230"/>
      <c r="L2499" s="235"/>
      <c r="M2499" s="236"/>
      <c r="N2499" s="237"/>
      <c r="O2499" s="237"/>
      <c r="P2499" s="237"/>
      <c r="Q2499" s="237"/>
      <c r="R2499" s="237"/>
      <c r="S2499" s="237"/>
      <c r="T2499" s="238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9" t="s">
        <v>221</v>
      </c>
      <c r="AU2499" s="239" t="s">
        <v>88</v>
      </c>
      <c r="AV2499" s="13" t="s">
        <v>86</v>
      </c>
      <c r="AW2499" s="13" t="s">
        <v>39</v>
      </c>
      <c r="AX2499" s="13" t="s">
        <v>78</v>
      </c>
      <c r="AY2499" s="239" t="s">
        <v>210</v>
      </c>
    </row>
    <row r="2500" s="13" customFormat="1">
      <c r="A2500" s="13"/>
      <c r="B2500" s="229"/>
      <c r="C2500" s="230"/>
      <c r="D2500" s="231" t="s">
        <v>221</v>
      </c>
      <c r="E2500" s="232" t="s">
        <v>32</v>
      </c>
      <c r="F2500" s="233" t="s">
        <v>2663</v>
      </c>
      <c r="G2500" s="230"/>
      <c r="H2500" s="232" t="s">
        <v>32</v>
      </c>
      <c r="I2500" s="234"/>
      <c r="J2500" s="230"/>
      <c r="K2500" s="230"/>
      <c r="L2500" s="235"/>
      <c r="M2500" s="236"/>
      <c r="N2500" s="237"/>
      <c r="O2500" s="237"/>
      <c r="P2500" s="237"/>
      <c r="Q2500" s="237"/>
      <c r="R2500" s="237"/>
      <c r="S2500" s="237"/>
      <c r="T2500" s="238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9" t="s">
        <v>221</v>
      </c>
      <c r="AU2500" s="239" t="s">
        <v>88</v>
      </c>
      <c r="AV2500" s="13" t="s">
        <v>86</v>
      </c>
      <c r="AW2500" s="13" t="s">
        <v>39</v>
      </c>
      <c r="AX2500" s="13" t="s">
        <v>78</v>
      </c>
      <c r="AY2500" s="239" t="s">
        <v>210</v>
      </c>
    </row>
    <row r="2501" s="13" customFormat="1">
      <c r="A2501" s="13"/>
      <c r="B2501" s="229"/>
      <c r="C2501" s="230"/>
      <c r="D2501" s="231" t="s">
        <v>221</v>
      </c>
      <c r="E2501" s="232" t="s">
        <v>32</v>
      </c>
      <c r="F2501" s="233" t="s">
        <v>2748</v>
      </c>
      <c r="G2501" s="230"/>
      <c r="H2501" s="232" t="s">
        <v>32</v>
      </c>
      <c r="I2501" s="234"/>
      <c r="J2501" s="230"/>
      <c r="K2501" s="230"/>
      <c r="L2501" s="235"/>
      <c r="M2501" s="236"/>
      <c r="N2501" s="237"/>
      <c r="O2501" s="237"/>
      <c r="P2501" s="237"/>
      <c r="Q2501" s="237"/>
      <c r="R2501" s="237"/>
      <c r="S2501" s="237"/>
      <c r="T2501" s="238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9" t="s">
        <v>221</v>
      </c>
      <c r="AU2501" s="239" t="s">
        <v>88</v>
      </c>
      <c r="AV2501" s="13" t="s">
        <v>86</v>
      </c>
      <c r="AW2501" s="13" t="s">
        <v>39</v>
      </c>
      <c r="AX2501" s="13" t="s">
        <v>78</v>
      </c>
      <c r="AY2501" s="239" t="s">
        <v>210</v>
      </c>
    </row>
    <row r="2502" s="13" customFormat="1">
      <c r="A2502" s="13"/>
      <c r="B2502" s="229"/>
      <c r="C2502" s="230"/>
      <c r="D2502" s="231" t="s">
        <v>221</v>
      </c>
      <c r="E2502" s="232" t="s">
        <v>32</v>
      </c>
      <c r="F2502" s="233" t="s">
        <v>2749</v>
      </c>
      <c r="G2502" s="230"/>
      <c r="H2502" s="232" t="s">
        <v>32</v>
      </c>
      <c r="I2502" s="234"/>
      <c r="J2502" s="230"/>
      <c r="K2502" s="230"/>
      <c r="L2502" s="235"/>
      <c r="M2502" s="236"/>
      <c r="N2502" s="237"/>
      <c r="O2502" s="237"/>
      <c r="P2502" s="237"/>
      <c r="Q2502" s="237"/>
      <c r="R2502" s="237"/>
      <c r="S2502" s="237"/>
      <c r="T2502" s="238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9" t="s">
        <v>221</v>
      </c>
      <c r="AU2502" s="239" t="s">
        <v>88</v>
      </c>
      <c r="AV2502" s="13" t="s">
        <v>86</v>
      </c>
      <c r="AW2502" s="13" t="s">
        <v>39</v>
      </c>
      <c r="AX2502" s="13" t="s">
        <v>78</v>
      </c>
      <c r="AY2502" s="239" t="s">
        <v>210</v>
      </c>
    </row>
    <row r="2503" s="13" customFormat="1">
      <c r="A2503" s="13"/>
      <c r="B2503" s="229"/>
      <c r="C2503" s="230"/>
      <c r="D2503" s="231" t="s">
        <v>221</v>
      </c>
      <c r="E2503" s="232" t="s">
        <v>32</v>
      </c>
      <c r="F2503" s="233" t="s">
        <v>2750</v>
      </c>
      <c r="G2503" s="230"/>
      <c r="H2503" s="232" t="s">
        <v>32</v>
      </c>
      <c r="I2503" s="234"/>
      <c r="J2503" s="230"/>
      <c r="K2503" s="230"/>
      <c r="L2503" s="235"/>
      <c r="M2503" s="236"/>
      <c r="N2503" s="237"/>
      <c r="O2503" s="237"/>
      <c r="P2503" s="237"/>
      <c r="Q2503" s="237"/>
      <c r="R2503" s="237"/>
      <c r="S2503" s="237"/>
      <c r="T2503" s="238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39" t="s">
        <v>221</v>
      </c>
      <c r="AU2503" s="239" t="s">
        <v>88</v>
      </c>
      <c r="AV2503" s="13" t="s">
        <v>86</v>
      </c>
      <c r="AW2503" s="13" t="s">
        <v>39</v>
      </c>
      <c r="AX2503" s="13" t="s">
        <v>78</v>
      </c>
      <c r="AY2503" s="239" t="s">
        <v>210</v>
      </c>
    </row>
    <row r="2504" s="15" customFormat="1">
      <c r="A2504" s="15"/>
      <c r="B2504" s="251"/>
      <c r="C2504" s="252"/>
      <c r="D2504" s="231" t="s">
        <v>221</v>
      </c>
      <c r="E2504" s="253" t="s">
        <v>32</v>
      </c>
      <c r="F2504" s="254" t="s">
        <v>224</v>
      </c>
      <c r="G2504" s="252"/>
      <c r="H2504" s="255">
        <v>2</v>
      </c>
      <c r="I2504" s="256"/>
      <c r="J2504" s="252"/>
      <c r="K2504" s="252"/>
      <c r="L2504" s="257"/>
      <c r="M2504" s="258"/>
      <c r="N2504" s="259"/>
      <c r="O2504" s="259"/>
      <c r="P2504" s="259"/>
      <c r="Q2504" s="259"/>
      <c r="R2504" s="259"/>
      <c r="S2504" s="259"/>
      <c r="T2504" s="260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61" t="s">
        <v>221</v>
      </c>
      <c r="AU2504" s="261" t="s">
        <v>88</v>
      </c>
      <c r="AV2504" s="15" t="s">
        <v>96</v>
      </c>
      <c r="AW2504" s="15" t="s">
        <v>39</v>
      </c>
      <c r="AX2504" s="15" t="s">
        <v>86</v>
      </c>
      <c r="AY2504" s="261" t="s">
        <v>210</v>
      </c>
    </row>
    <row r="2505" s="2" customFormat="1" ht="16.5" customHeight="1">
      <c r="A2505" s="42"/>
      <c r="B2505" s="43"/>
      <c r="C2505" s="211" t="s">
        <v>2751</v>
      </c>
      <c r="D2505" s="211" t="s">
        <v>213</v>
      </c>
      <c r="E2505" s="212" t="s">
        <v>2752</v>
      </c>
      <c r="F2505" s="213" t="s">
        <v>2753</v>
      </c>
      <c r="G2505" s="214" t="s">
        <v>1921</v>
      </c>
      <c r="H2505" s="215">
        <v>1</v>
      </c>
      <c r="I2505" s="216"/>
      <c r="J2505" s="217">
        <f>ROUND(I2505*H2505,2)</f>
        <v>0</v>
      </c>
      <c r="K2505" s="213" t="s">
        <v>1167</v>
      </c>
      <c r="L2505" s="48"/>
      <c r="M2505" s="218" t="s">
        <v>32</v>
      </c>
      <c r="N2505" s="219" t="s">
        <v>49</v>
      </c>
      <c r="O2505" s="88"/>
      <c r="P2505" s="220">
        <f>O2505*H2505</f>
        <v>0</v>
      </c>
      <c r="Q2505" s="220">
        <v>0</v>
      </c>
      <c r="R2505" s="220">
        <f>Q2505*H2505</f>
        <v>0</v>
      </c>
      <c r="S2505" s="220">
        <v>0</v>
      </c>
      <c r="T2505" s="221">
        <f>S2505*H2505</f>
        <v>0</v>
      </c>
      <c r="U2505" s="42"/>
      <c r="V2505" s="42"/>
      <c r="W2505" s="42"/>
      <c r="X2505" s="42"/>
      <c r="Y2505" s="42"/>
      <c r="Z2505" s="42"/>
      <c r="AA2505" s="42"/>
      <c r="AB2505" s="42"/>
      <c r="AC2505" s="42"/>
      <c r="AD2505" s="42"/>
      <c r="AE2505" s="42"/>
      <c r="AR2505" s="222" t="s">
        <v>404</v>
      </c>
      <c r="AT2505" s="222" t="s">
        <v>213</v>
      </c>
      <c r="AU2505" s="222" t="s">
        <v>88</v>
      </c>
      <c r="AY2505" s="20" t="s">
        <v>210</v>
      </c>
      <c r="BE2505" s="223">
        <f>IF(N2505="základní",J2505,0)</f>
        <v>0</v>
      </c>
      <c r="BF2505" s="223">
        <f>IF(N2505="snížená",J2505,0)</f>
        <v>0</v>
      </c>
      <c r="BG2505" s="223">
        <f>IF(N2505="zákl. přenesená",J2505,0)</f>
        <v>0</v>
      </c>
      <c r="BH2505" s="223">
        <f>IF(N2505="sníž. přenesená",J2505,0)</f>
        <v>0</v>
      </c>
      <c r="BI2505" s="223">
        <f>IF(N2505="nulová",J2505,0)</f>
        <v>0</v>
      </c>
      <c r="BJ2505" s="20" t="s">
        <v>86</v>
      </c>
      <c r="BK2505" s="223">
        <f>ROUND(I2505*H2505,2)</f>
        <v>0</v>
      </c>
      <c r="BL2505" s="20" t="s">
        <v>404</v>
      </c>
      <c r="BM2505" s="222" t="s">
        <v>2754</v>
      </c>
    </row>
    <row r="2506" s="13" customFormat="1">
      <c r="A2506" s="13"/>
      <c r="B2506" s="229"/>
      <c r="C2506" s="230"/>
      <c r="D2506" s="231" t="s">
        <v>221</v>
      </c>
      <c r="E2506" s="232" t="s">
        <v>32</v>
      </c>
      <c r="F2506" s="233" t="s">
        <v>2600</v>
      </c>
      <c r="G2506" s="230"/>
      <c r="H2506" s="232" t="s">
        <v>32</v>
      </c>
      <c r="I2506" s="234"/>
      <c r="J2506" s="230"/>
      <c r="K2506" s="230"/>
      <c r="L2506" s="235"/>
      <c r="M2506" s="236"/>
      <c r="N2506" s="237"/>
      <c r="O2506" s="237"/>
      <c r="P2506" s="237"/>
      <c r="Q2506" s="237"/>
      <c r="R2506" s="237"/>
      <c r="S2506" s="237"/>
      <c r="T2506" s="238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9" t="s">
        <v>221</v>
      </c>
      <c r="AU2506" s="239" t="s">
        <v>88</v>
      </c>
      <c r="AV2506" s="13" t="s">
        <v>86</v>
      </c>
      <c r="AW2506" s="13" t="s">
        <v>39</v>
      </c>
      <c r="AX2506" s="13" t="s">
        <v>78</v>
      </c>
      <c r="AY2506" s="239" t="s">
        <v>210</v>
      </c>
    </row>
    <row r="2507" s="13" customFormat="1">
      <c r="A2507" s="13"/>
      <c r="B2507" s="229"/>
      <c r="C2507" s="230"/>
      <c r="D2507" s="231" t="s">
        <v>221</v>
      </c>
      <c r="E2507" s="232" t="s">
        <v>32</v>
      </c>
      <c r="F2507" s="233" t="s">
        <v>2755</v>
      </c>
      <c r="G2507" s="230"/>
      <c r="H2507" s="232" t="s">
        <v>32</v>
      </c>
      <c r="I2507" s="234"/>
      <c r="J2507" s="230"/>
      <c r="K2507" s="230"/>
      <c r="L2507" s="235"/>
      <c r="M2507" s="236"/>
      <c r="N2507" s="237"/>
      <c r="O2507" s="237"/>
      <c r="P2507" s="237"/>
      <c r="Q2507" s="237"/>
      <c r="R2507" s="237"/>
      <c r="S2507" s="237"/>
      <c r="T2507" s="238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9" t="s">
        <v>221</v>
      </c>
      <c r="AU2507" s="239" t="s">
        <v>88</v>
      </c>
      <c r="AV2507" s="13" t="s">
        <v>86</v>
      </c>
      <c r="AW2507" s="13" t="s">
        <v>39</v>
      </c>
      <c r="AX2507" s="13" t="s">
        <v>78</v>
      </c>
      <c r="AY2507" s="239" t="s">
        <v>210</v>
      </c>
    </row>
    <row r="2508" s="13" customFormat="1">
      <c r="A2508" s="13"/>
      <c r="B2508" s="229"/>
      <c r="C2508" s="230"/>
      <c r="D2508" s="231" t="s">
        <v>221</v>
      </c>
      <c r="E2508" s="232" t="s">
        <v>32</v>
      </c>
      <c r="F2508" s="233" t="s">
        <v>2603</v>
      </c>
      <c r="G2508" s="230"/>
      <c r="H2508" s="232" t="s">
        <v>32</v>
      </c>
      <c r="I2508" s="234"/>
      <c r="J2508" s="230"/>
      <c r="K2508" s="230"/>
      <c r="L2508" s="235"/>
      <c r="M2508" s="236"/>
      <c r="N2508" s="237"/>
      <c r="O2508" s="237"/>
      <c r="P2508" s="237"/>
      <c r="Q2508" s="237"/>
      <c r="R2508" s="237"/>
      <c r="S2508" s="237"/>
      <c r="T2508" s="238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9" t="s">
        <v>221</v>
      </c>
      <c r="AU2508" s="239" t="s">
        <v>88</v>
      </c>
      <c r="AV2508" s="13" t="s">
        <v>86</v>
      </c>
      <c r="AW2508" s="13" t="s">
        <v>39</v>
      </c>
      <c r="AX2508" s="13" t="s">
        <v>78</v>
      </c>
      <c r="AY2508" s="239" t="s">
        <v>210</v>
      </c>
    </row>
    <row r="2509" s="13" customFormat="1">
      <c r="A2509" s="13"/>
      <c r="B2509" s="229"/>
      <c r="C2509" s="230"/>
      <c r="D2509" s="231" t="s">
        <v>221</v>
      </c>
      <c r="E2509" s="232" t="s">
        <v>32</v>
      </c>
      <c r="F2509" s="233" t="s">
        <v>2604</v>
      </c>
      <c r="G2509" s="230"/>
      <c r="H2509" s="232" t="s">
        <v>32</v>
      </c>
      <c r="I2509" s="234"/>
      <c r="J2509" s="230"/>
      <c r="K2509" s="230"/>
      <c r="L2509" s="235"/>
      <c r="M2509" s="236"/>
      <c r="N2509" s="237"/>
      <c r="O2509" s="237"/>
      <c r="P2509" s="237"/>
      <c r="Q2509" s="237"/>
      <c r="R2509" s="237"/>
      <c r="S2509" s="237"/>
      <c r="T2509" s="238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9" t="s">
        <v>221</v>
      </c>
      <c r="AU2509" s="239" t="s">
        <v>88</v>
      </c>
      <c r="AV2509" s="13" t="s">
        <v>86</v>
      </c>
      <c r="AW2509" s="13" t="s">
        <v>39</v>
      </c>
      <c r="AX2509" s="13" t="s">
        <v>78</v>
      </c>
      <c r="AY2509" s="239" t="s">
        <v>210</v>
      </c>
    </row>
    <row r="2510" s="13" customFormat="1">
      <c r="A2510" s="13"/>
      <c r="B2510" s="229"/>
      <c r="C2510" s="230"/>
      <c r="D2510" s="231" t="s">
        <v>221</v>
      </c>
      <c r="E2510" s="232" t="s">
        <v>32</v>
      </c>
      <c r="F2510" s="233" t="s">
        <v>2605</v>
      </c>
      <c r="G2510" s="230"/>
      <c r="H2510" s="232" t="s">
        <v>32</v>
      </c>
      <c r="I2510" s="234"/>
      <c r="J2510" s="230"/>
      <c r="K2510" s="230"/>
      <c r="L2510" s="235"/>
      <c r="M2510" s="236"/>
      <c r="N2510" s="237"/>
      <c r="O2510" s="237"/>
      <c r="P2510" s="237"/>
      <c r="Q2510" s="237"/>
      <c r="R2510" s="237"/>
      <c r="S2510" s="237"/>
      <c r="T2510" s="238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9" t="s">
        <v>221</v>
      </c>
      <c r="AU2510" s="239" t="s">
        <v>88</v>
      </c>
      <c r="AV2510" s="13" t="s">
        <v>86</v>
      </c>
      <c r="AW2510" s="13" t="s">
        <v>39</v>
      </c>
      <c r="AX2510" s="13" t="s">
        <v>78</v>
      </c>
      <c r="AY2510" s="239" t="s">
        <v>210</v>
      </c>
    </row>
    <row r="2511" s="13" customFormat="1">
      <c r="A2511" s="13"/>
      <c r="B2511" s="229"/>
      <c r="C2511" s="230"/>
      <c r="D2511" s="231" t="s">
        <v>221</v>
      </c>
      <c r="E2511" s="232" t="s">
        <v>32</v>
      </c>
      <c r="F2511" s="233" t="s">
        <v>2606</v>
      </c>
      <c r="G2511" s="230"/>
      <c r="H2511" s="232" t="s">
        <v>32</v>
      </c>
      <c r="I2511" s="234"/>
      <c r="J2511" s="230"/>
      <c r="K2511" s="230"/>
      <c r="L2511" s="235"/>
      <c r="M2511" s="236"/>
      <c r="N2511" s="237"/>
      <c r="O2511" s="237"/>
      <c r="P2511" s="237"/>
      <c r="Q2511" s="237"/>
      <c r="R2511" s="237"/>
      <c r="S2511" s="237"/>
      <c r="T2511" s="238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9" t="s">
        <v>221</v>
      </c>
      <c r="AU2511" s="239" t="s">
        <v>88</v>
      </c>
      <c r="AV2511" s="13" t="s">
        <v>86</v>
      </c>
      <c r="AW2511" s="13" t="s">
        <v>39</v>
      </c>
      <c r="AX2511" s="13" t="s">
        <v>78</v>
      </c>
      <c r="AY2511" s="239" t="s">
        <v>210</v>
      </c>
    </row>
    <row r="2512" s="13" customFormat="1">
      <c r="A2512" s="13"/>
      <c r="B2512" s="229"/>
      <c r="C2512" s="230"/>
      <c r="D2512" s="231" t="s">
        <v>221</v>
      </c>
      <c r="E2512" s="232" t="s">
        <v>32</v>
      </c>
      <c r="F2512" s="233" t="s">
        <v>2756</v>
      </c>
      <c r="G2512" s="230"/>
      <c r="H2512" s="232" t="s">
        <v>32</v>
      </c>
      <c r="I2512" s="234"/>
      <c r="J2512" s="230"/>
      <c r="K2512" s="230"/>
      <c r="L2512" s="235"/>
      <c r="M2512" s="236"/>
      <c r="N2512" s="237"/>
      <c r="O2512" s="237"/>
      <c r="P2512" s="237"/>
      <c r="Q2512" s="237"/>
      <c r="R2512" s="237"/>
      <c r="S2512" s="237"/>
      <c r="T2512" s="238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9" t="s">
        <v>221</v>
      </c>
      <c r="AU2512" s="239" t="s">
        <v>88</v>
      </c>
      <c r="AV2512" s="13" t="s">
        <v>86</v>
      </c>
      <c r="AW2512" s="13" t="s">
        <v>39</v>
      </c>
      <c r="AX2512" s="13" t="s">
        <v>78</v>
      </c>
      <c r="AY2512" s="239" t="s">
        <v>210</v>
      </c>
    </row>
    <row r="2513" s="13" customFormat="1">
      <c r="A2513" s="13"/>
      <c r="B2513" s="229"/>
      <c r="C2513" s="230"/>
      <c r="D2513" s="231" t="s">
        <v>221</v>
      </c>
      <c r="E2513" s="232" t="s">
        <v>32</v>
      </c>
      <c r="F2513" s="233" t="s">
        <v>2608</v>
      </c>
      <c r="G2513" s="230"/>
      <c r="H2513" s="232" t="s">
        <v>32</v>
      </c>
      <c r="I2513" s="234"/>
      <c r="J2513" s="230"/>
      <c r="K2513" s="230"/>
      <c r="L2513" s="235"/>
      <c r="M2513" s="236"/>
      <c r="N2513" s="237"/>
      <c r="O2513" s="237"/>
      <c r="P2513" s="237"/>
      <c r="Q2513" s="237"/>
      <c r="R2513" s="237"/>
      <c r="S2513" s="237"/>
      <c r="T2513" s="238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9" t="s">
        <v>221</v>
      </c>
      <c r="AU2513" s="239" t="s">
        <v>88</v>
      </c>
      <c r="AV2513" s="13" t="s">
        <v>86</v>
      </c>
      <c r="AW2513" s="13" t="s">
        <v>39</v>
      </c>
      <c r="AX2513" s="13" t="s">
        <v>78</v>
      </c>
      <c r="AY2513" s="239" t="s">
        <v>210</v>
      </c>
    </row>
    <row r="2514" s="13" customFormat="1">
      <c r="A2514" s="13"/>
      <c r="B2514" s="229"/>
      <c r="C2514" s="230"/>
      <c r="D2514" s="231" t="s">
        <v>221</v>
      </c>
      <c r="E2514" s="232" t="s">
        <v>32</v>
      </c>
      <c r="F2514" s="233" t="s">
        <v>2609</v>
      </c>
      <c r="G2514" s="230"/>
      <c r="H2514" s="232" t="s">
        <v>32</v>
      </c>
      <c r="I2514" s="234"/>
      <c r="J2514" s="230"/>
      <c r="K2514" s="230"/>
      <c r="L2514" s="235"/>
      <c r="M2514" s="236"/>
      <c r="N2514" s="237"/>
      <c r="O2514" s="237"/>
      <c r="P2514" s="237"/>
      <c r="Q2514" s="237"/>
      <c r="R2514" s="237"/>
      <c r="S2514" s="237"/>
      <c r="T2514" s="238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9" t="s">
        <v>221</v>
      </c>
      <c r="AU2514" s="239" t="s">
        <v>88</v>
      </c>
      <c r="AV2514" s="13" t="s">
        <v>86</v>
      </c>
      <c r="AW2514" s="13" t="s">
        <v>39</v>
      </c>
      <c r="AX2514" s="13" t="s">
        <v>78</v>
      </c>
      <c r="AY2514" s="239" t="s">
        <v>210</v>
      </c>
    </row>
    <row r="2515" s="13" customFormat="1">
      <c r="A2515" s="13"/>
      <c r="B2515" s="229"/>
      <c r="C2515" s="230"/>
      <c r="D2515" s="231" t="s">
        <v>221</v>
      </c>
      <c r="E2515" s="232" t="s">
        <v>32</v>
      </c>
      <c r="F2515" s="233" t="s">
        <v>2610</v>
      </c>
      <c r="G2515" s="230"/>
      <c r="H2515" s="232" t="s">
        <v>32</v>
      </c>
      <c r="I2515" s="234"/>
      <c r="J2515" s="230"/>
      <c r="K2515" s="230"/>
      <c r="L2515" s="235"/>
      <c r="M2515" s="236"/>
      <c r="N2515" s="237"/>
      <c r="O2515" s="237"/>
      <c r="P2515" s="237"/>
      <c r="Q2515" s="237"/>
      <c r="R2515" s="237"/>
      <c r="S2515" s="237"/>
      <c r="T2515" s="238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9" t="s">
        <v>221</v>
      </c>
      <c r="AU2515" s="239" t="s">
        <v>88</v>
      </c>
      <c r="AV2515" s="13" t="s">
        <v>86</v>
      </c>
      <c r="AW2515" s="13" t="s">
        <v>39</v>
      </c>
      <c r="AX2515" s="13" t="s">
        <v>78</v>
      </c>
      <c r="AY2515" s="239" t="s">
        <v>210</v>
      </c>
    </row>
    <row r="2516" s="13" customFormat="1">
      <c r="A2516" s="13"/>
      <c r="B2516" s="229"/>
      <c r="C2516" s="230"/>
      <c r="D2516" s="231" t="s">
        <v>221</v>
      </c>
      <c r="E2516" s="232" t="s">
        <v>32</v>
      </c>
      <c r="F2516" s="233" t="s">
        <v>2757</v>
      </c>
      <c r="G2516" s="230"/>
      <c r="H2516" s="232" t="s">
        <v>32</v>
      </c>
      <c r="I2516" s="234"/>
      <c r="J2516" s="230"/>
      <c r="K2516" s="230"/>
      <c r="L2516" s="235"/>
      <c r="M2516" s="236"/>
      <c r="N2516" s="237"/>
      <c r="O2516" s="237"/>
      <c r="P2516" s="237"/>
      <c r="Q2516" s="237"/>
      <c r="R2516" s="237"/>
      <c r="S2516" s="237"/>
      <c r="T2516" s="238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9" t="s">
        <v>221</v>
      </c>
      <c r="AU2516" s="239" t="s">
        <v>88</v>
      </c>
      <c r="AV2516" s="13" t="s">
        <v>86</v>
      </c>
      <c r="AW2516" s="13" t="s">
        <v>39</v>
      </c>
      <c r="AX2516" s="13" t="s">
        <v>78</v>
      </c>
      <c r="AY2516" s="239" t="s">
        <v>210</v>
      </c>
    </row>
    <row r="2517" s="14" customFormat="1">
      <c r="A2517" s="14"/>
      <c r="B2517" s="240"/>
      <c r="C2517" s="241"/>
      <c r="D2517" s="231" t="s">
        <v>221</v>
      </c>
      <c r="E2517" s="242" t="s">
        <v>32</v>
      </c>
      <c r="F2517" s="243" t="s">
        <v>86</v>
      </c>
      <c r="G2517" s="241"/>
      <c r="H2517" s="244">
        <v>1</v>
      </c>
      <c r="I2517" s="245"/>
      <c r="J2517" s="241"/>
      <c r="K2517" s="241"/>
      <c r="L2517" s="246"/>
      <c r="M2517" s="247"/>
      <c r="N2517" s="248"/>
      <c r="O2517" s="248"/>
      <c r="P2517" s="248"/>
      <c r="Q2517" s="248"/>
      <c r="R2517" s="248"/>
      <c r="S2517" s="248"/>
      <c r="T2517" s="249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0" t="s">
        <v>221</v>
      </c>
      <c r="AU2517" s="250" t="s">
        <v>88</v>
      </c>
      <c r="AV2517" s="14" t="s">
        <v>88</v>
      </c>
      <c r="AW2517" s="14" t="s">
        <v>39</v>
      </c>
      <c r="AX2517" s="14" t="s">
        <v>86</v>
      </c>
      <c r="AY2517" s="250" t="s">
        <v>210</v>
      </c>
    </row>
    <row r="2518" s="2" customFormat="1" ht="21.75" customHeight="1">
      <c r="A2518" s="42"/>
      <c r="B2518" s="43"/>
      <c r="C2518" s="211" t="s">
        <v>2758</v>
      </c>
      <c r="D2518" s="211" t="s">
        <v>213</v>
      </c>
      <c r="E2518" s="212" t="s">
        <v>2759</v>
      </c>
      <c r="F2518" s="213" t="s">
        <v>2760</v>
      </c>
      <c r="G2518" s="214" t="s">
        <v>112</v>
      </c>
      <c r="H2518" s="215">
        <v>34.039999999999999</v>
      </c>
      <c r="I2518" s="216"/>
      <c r="J2518" s="217">
        <f>ROUND(I2518*H2518,2)</f>
        <v>0</v>
      </c>
      <c r="K2518" s="213" t="s">
        <v>217</v>
      </c>
      <c r="L2518" s="48"/>
      <c r="M2518" s="218" t="s">
        <v>32</v>
      </c>
      <c r="N2518" s="219" t="s">
        <v>49</v>
      </c>
      <c r="O2518" s="88"/>
      <c r="P2518" s="220">
        <f>O2518*H2518</f>
        <v>0</v>
      </c>
      <c r="Q2518" s="220">
        <v>0.00025999999999999998</v>
      </c>
      <c r="R2518" s="220">
        <f>Q2518*H2518</f>
        <v>0.0088503999999999996</v>
      </c>
      <c r="S2518" s="220">
        <v>0</v>
      </c>
      <c r="T2518" s="221">
        <f>S2518*H2518</f>
        <v>0</v>
      </c>
      <c r="U2518" s="42"/>
      <c r="V2518" s="42"/>
      <c r="W2518" s="42"/>
      <c r="X2518" s="42"/>
      <c r="Y2518" s="42"/>
      <c r="Z2518" s="42"/>
      <c r="AA2518" s="42"/>
      <c r="AB2518" s="42"/>
      <c r="AC2518" s="42"/>
      <c r="AD2518" s="42"/>
      <c r="AE2518" s="42"/>
      <c r="AR2518" s="222" t="s">
        <v>404</v>
      </c>
      <c r="AT2518" s="222" t="s">
        <v>213</v>
      </c>
      <c r="AU2518" s="222" t="s">
        <v>88</v>
      </c>
      <c r="AY2518" s="20" t="s">
        <v>210</v>
      </c>
      <c r="BE2518" s="223">
        <f>IF(N2518="základní",J2518,0)</f>
        <v>0</v>
      </c>
      <c r="BF2518" s="223">
        <f>IF(N2518="snížená",J2518,0)</f>
        <v>0</v>
      </c>
      <c r="BG2518" s="223">
        <f>IF(N2518="zákl. přenesená",J2518,0)</f>
        <v>0</v>
      </c>
      <c r="BH2518" s="223">
        <f>IF(N2518="sníž. přenesená",J2518,0)</f>
        <v>0</v>
      </c>
      <c r="BI2518" s="223">
        <f>IF(N2518="nulová",J2518,0)</f>
        <v>0</v>
      </c>
      <c r="BJ2518" s="20" t="s">
        <v>86</v>
      </c>
      <c r="BK2518" s="223">
        <f>ROUND(I2518*H2518,2)</f>
        <v>0</v>
      </c>
      <c r="BL2518" s="20" t="s">
        <v>404</v>
      </c>
      <c r="BM2518" s="222" t="s">
        <v>2761</v>
      </c>
    </row>
    <row r="2519" s="2" customFormat="1">
      <c r="A2519" s="42"/>
      <c r="B2519" s="43"/>
      <c r="C2519" s="44"/>
      <c r="D2519" s="224" t="s">
        <v>219</v>
      </c>
      <c r="E2519" s="44"/>
      <c r="F2519" s="225" t="s">
        <v>2762</v>
      </c>
      <c r="G2519" s="44"/>
      <c r="H2519" s="44"/>
      <c r="I2519" s="226"/>
      <c r="J2519" s="44"/>
      <c r="K2519" s="44"/>
      <c r="L2519" s="48"/>
      <c r="M2519" s="227"/>
      <c r="N2519" s="228"/>
      <c r="O2519" s="88"/>
      <c r="P2519" s="88"/>
      <c r="Q2519" s="88"/>
      <c r="R2519" s="88"/>
      <c r="S2519" s="88"/>
      <c r="T2519" s="89"/>
      <c r="U2519" s="42"/>
      <c r="V2519" s="42"/>
      <c r="W2519" s="42"/>
      <c r="X2519" s="42"/>
      <c r="Y2519" s="42"/>
      <c r="Z2519" s="42"/>
      <c r="AA2519" s="42"/>
      <c r="AB2519" s="42"/>
      <c r="AC2519" s="42"/>
      <c r="AD2519" s="42"/>
      <c r="AE2519" s="42"/>
      <c r="AT2519" s="20" t="s">
        <v>219</v>
      </c>
      <c r="AU2519" s="20" t="s">
        <v>88</v>
      </c>
    </row>
    <row r="2520" s="14" customFormat="1">
      <c r="A2520" s="14"/>
      <c r="B2520" s="240"/>
      <c r="C2520" s="241"/>
      <c r="D2520" s="231" t="s">
        <v>221</v>
      </c>
      <c r="E2520" s="242" t="s">
        <v>32</v>
      </c>
      <c r="F2520" s="243" t="s">
        <v>2763</v>
      </c>
      <c r="G2520" s="241"/>
      <c r="H2520" s="244">
        <v>7.25</v>
      </c>
      <c r="I2520" s="245"/>
      <c r="J2520" s="241"/>
      <c r="K2520" s="241"/>
      <c r="L2520" s="246"/>
      <c r="M2520" s="247"/>
      <c r="N2520" s="248"/>
      <c r="O2520" s="248"/>
      <c r="P2520" s="248"/>
      <c r="Q2520" s="248"/>
      <c r="R2520" s="248"/>
      <c r="S2520" s="248"/>
      <c r="T2520" s="249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0" t="s">
        <v>221</v>
      </c>
      <c r="AU2520" s="250" t="s">
        <v>88</v>
      </c>
      <c r="AV2520" s="14" t="s">
        <v>88</v>
      </c>
      <c r="AW2520" s="14" t="s">
        <v>39</v>
      </c>
      <c r="AX2520" s="14" t="s">
        <v>78</v>
      </c>
      <c r="AY2520" s="250" t="s">
        <v>210</v>
      </c>
    </row>
    <row r="2521" s="14" customFormat="1">
      <c r="A2521" s="14"/>
      <c r="B2521" s="240"/>
      <c r="C2521" s="241"/>
      <c r="D2521" s="231" t="s">
        <v>221</v>
      </c>
      <c r="E2521" s="242" t="s">
        <v>32</v>
      </c>
      <c r="F2521" s="243" t="s">
        <v>2764</v>
      </c>
      <c r="G2521" s="241"/>
      <c r="H2521" s="244">
        <v>2.1749999999999998</v>
      </c>
      <c r="I2521" s="245"/>
      <c r="J2521" s="241"/>
      <c r="K2521" s="241"/>
      <c r="L2521" s="246"/>
      <c r="M2521" s="247"/>
      <c r="N2521" s="248"/>
      <c r="O2521" s="248"/>
      <c r="P2521" s="248"/>
      <c r="Q2521" s="248"/>
      <c r="R2521" s="248"/>
      <c r="S2521" s="248"/>
      <c r="T2521" s="249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0" t="s">
        <v>221</v>
      </c>
      <c r="AU2521" s="250" t="s">
        <v>88</v>
      </c>
      <c r="AV2521" s="14" t="s">
        <v>88</v>
      </c>
      <c r="AW2521" s="14" t="s">
        <v>39</v>
      </c>
      <c r="AX2521" s="14" t="s">
        <v>78</v>
      </c>
      <c r="AY2521" s="250" t="s">
        <v>210</v>
      </c>
    </row>
    <row r="2522" s="14" customFormat="1">
      <c r="A2522" s="14"/>
      <c r="B2522" s="240"/>
      <c r="C2522" s="241"/>
      <c r="D2522" s="231" t="s">
        <v>221</v>
      </c>
      <c r="E2522" s="242" t="s">
        <v>32</v>
      </c>
      <c r="F2522" s="243" t="s">
        <v>2765</v>
      </c>
      <c r="G2522" s="241"/>
      <c r="H2522" s="244">
        <v>5.46</v>
      </c>
      <c r="I2522" s="245"/>
      <c r="J2522" s="241"/>
      <c r="K2522" s="241"/>
      <c r="L2522" s="246"/>
      <c r="M2522" s="247"/>
      <c r="N2522" s="248"/>
      <c r="O2522" s="248"/>
      <c r="P2522" s="248"/>
      <c r="Q2522" s="248"/>
      <c r="R2522" s="248"/>
      <c r="S2522" s="248"/>
      <c r="T2522" s="249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0" t="s">
        <v>221</v>
      </c>
      <c r="AU2522" s="250" t="s">
        <v>88</v>
      </c>
      <c r="AV2522" s="14" t="s">
        <v>88</v>
      </c>
      <c r="AW2522" s="14" t="s">
        <v>39</v>
      </c>
      <c r="AX2522" s="14" t="s">
        <v>78</v>
      </c>
      <c r="AY2522" s="250" t="s">
        <v>210</v>
      </c>
    </row>
    <row r="2523" s="14" customFormat="1">
      <c r="A2523" s="14"/>
      <c r="B2523" s="240"/>
      <c r="C2523" s="241"/>
      <c r="D2523" s="231" t="s">
        <v>221</v>
      </c>
      <c r="E2523" s="242" t="s">
        <v>32</v>
      </c>
      <c r="F2523" s="243" t="s">
        <v>2766</v>
      </c>
      <c r="G2523" s="241"/>
      <c r="H2523" s="244">
        <v>0.5</v>
      </c>
      <c r="I2523" s="245"/>
      <c r="J2523" s="241"/>
      <c r="K2523" s="241"/>
      <c r="L2523" s="246"/>
      <c r="M2523" s="247"/>
      <c r="N2523" s="248"/>
      <c r="O2523" s="248"/>
      <c r="P2523" s="248"/>
      <c r="Q2523" s="248"/>
      <c r="R2523" s="248"/>
      <c r="S2523" s="248"/>
      <c r="T2523" s="249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0" t="s">
        <v>221</v>
      </c>
      <c r="AU2523" s="250" t="s">
        <v>88</v>
      </c>
      <c r="AV2523" s="14" t="s">
        <v>88</v>
      </c>
      <c r="AW2523" s="14" t="s">
        <v>39</v>
      </c>
      <c r="AX2523" s="14" t="s">
        <v>78</v>
      </c>
      <c r="AY2523" s="250" t="s">
        <v>210</v>
      </c>
    </row>
    <row r="2524" s="14" customFormat="1">
      <c r="A2524" s="14"/>
      <c r="B2524" s="240"/>
      <c r="C2524" s="241"/>
      <c r="D2524" s="231" t="s">
        <v>221</v>
      </c>
      <c r="E2524" s="242" t="s">
        <v>32</v>
      </c>
      <c r="F2524" s="243" t="s">
        <v>2767</v>
      </c>
      <c r="G2524" s="241"/>
      <c r="H2524" s="244">
        <v>1.95</v>
      </c>
      <c r="I2524" s="245"/>
      <c r="J2524" s="241"/>
      <c r="K2524" s="241"/>
      <c r="L2524" s="246"/>
      <c r="M2524" s="247"/>
      <c r="N2524" s="248"/>
      <c r="O2524" s="248"/>
      <c r="P2524" s="248"/>
      <c r="Q2524" s="248"/>
      <c r="R2524" s="248"/>
      <c r="S2524" s="248"/>
      <c r="T2524" s="249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0" t="s">
        <v>221</v>
      </c>
      <c r="AU2524" s="250" t="s">
        <v>88</v>
      </c>
      <c r="AV2524" s="14" t="s">
        <v>88</v>
      </c>
      <c r="AW2524" s="14" t="s">
        <v>39</v>
      </c>
      <c r="AX2524" s="14" t="s">
        <v>78</v>
      </c>
      <c r="AY2524" s="250" t="s">
        <v>210</v>
      </c>
    </row>
    <row r="2525" s="14" customFormat="1">
      <c r="A2525" s="14"/>
      <c r="B2525" s="240"/>
      <c r="C2525" s="241"/>
      <c r="D2525" s="231" t="s">
        <v>221</v>
      </c>
      <c r="E2525" s="242" t="s">
        <v>32</v>
      </c>
      <c r="F2525" s="243" t="s">
        <v>2768</v>
      </c>
      <c r="G2525" s="241"/>
      <c r="H2525" s="244">
        <v>6.25</v>
      </c>
      <c r="I2525" s="245"/>
      <c r="J2525" s="241"/>
      <c r="K2525" s="241"/>
      <c r="L2525" s="246"/>
      <c r="M2525" s="247"/>
      <c r="N2525" s="248"/>
      <c r="O2525" s="248"/>
      <c r="P2525" s="248"/>
      <c r="Q2525" s="248"/>
      <c r="R2525" s="248"/>
      <c r="S2525" s="248"/>
      <c r="T2525" s="249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0" t="s">
        <v>221</v>
      </c>
      <c r="AU2525" s="250" t="s">
        <v>88</v>
      </c>
      <c r="AV2525" s="14" t="s">
        <v>88</v>
      </c>
      <c r="AW2525" s="14" t="s">
        <v>39</v>
      </c>
      <c r="AX2525" s="14" t="s">
        <v>78</v>
      </c>
      <c r="AY2525" s="250" t="s">
        <v>210</v>
      </c>
    </row>
    <row r="2526" s="14" customFormat="1">
      <c r="A2526" s="14"/>
      <c r="B2526" s="240"/>
      <c r="C2526" s="241"/>
      <c r="D2526" s="231" t="s">
        <v>221</v>
      </c>
      <c r="E2526" s="242" t="s">
        <v>32</v>
      </c>
      <c r="F2526" s="243" t="s">
        <v>2769</v>
      </c>
      <c r="G2526" s="241"/>
      <c r="H2526" s="244">
        <v>8.6999999999999993</v>
      </c>
      <c r="I2526" s="245"/>
      <c r="J2526" s="241"/>
      <c r="K2526" s="241"/>
      <c r="L2526" s="246"/>
      <c r="M2526" s="247"/>
      <c r="N2526" s="248"/>
      <c r="O2526" s="248"/>
      <c r="P2526" s="248"/>
      <c r="Q2526" s="248"/>
      <c r="R2526" s="248"/>
      <c r="S2526" s="248"/>
      <c r="T2526" s="249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0" t="s">
        <v>221</v>
      </c>
      <c r="AU2526" s="250" t="s">
        <v>88</v>
      </c>
      <c r="AV2526" s="14" t="s">
        <v>88</v>
      </c>
      <c r="AW2526" s="14" t="s">
        <v>39</v>
      </c>
      <c r="AX2526" s="14" t="s">
        <v>78</v>
      </c>
      <c r="AY2526" s="250" t="s">
        <v>210</v>
      </c>
    </row>
    <row r="2527" s="14" customFormat="1">
      <c r="A2527" s="14"/>
      <c r="B2527" s="240"/>
      <c r="C2527" s="241"/>
      <c r="D2527" s="231" t="s">
        <v>221</v>
      </c>
      <c r="E2527" s="242" t="s">
        <v>32</v>
      </c>
      <c r="F2527" s="243" t="s">
        <v>2770</v>
      </c>
      <c r="G2527" s="241"/>
      <c r="H2527" s="244">
        <v>1.3049999999999999</v>
      </c>
      <c r="I2527" s="245"/>
      <c r="J2527" s="241"/>
      <c r="K2527" s="241"/>
      <c r="L2527" s="246"/>
      <c r="M2527" s="247"/>
      <c r="N2527" s="248"/>
      <c r="O2527" s="248"/>
      <c r="P2527" s="248"/>
      <c r="Q2527" s="248"/>
      <c r="R2527" s="248"/>
      <c r="S2527" s="248"/>
      <c r="T2527" s="249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0" t="s">
        <v>221</v>
      </c>
      <c r="AU2527" s="250" t="s">
        <v>88</v>
      </c>
      <c r="AV2527" s="14" t="s">
        <v>88</v>
      </c>
      <c r="AW2527" s="14" t="s">
        <v>39</v>
      </c>
      <c r="AX2527" s="14" t="s">
        <v>78</v>
      </c>
      <c r="AY2527" s="250" t="s">
        <v>210</v>
      </c>
    </row>
    <row r="2528" s="14" customFormat="1">
      <c r="A2528" s="14"/>
      <c r="B2528" s="240"/>
      <c r="C2528" s="241"/>
      <c r="D2528" s="231" t="s">
        <v>221</v>
      </c>
      <c r="E2528" s="242" t="s">
        <v>32</v>
      </c>
      <c r="F2528" s="243" t="s">
        <v>2771</v>
      </c>
      <c r="G2528" s="241"/>
      <c r="H2528" s="244">
        <v>0.45000000000000001</v>
      </c>
      <c r="I2528" s="245"/>
      <c r="J2528" s="241"/>
      <c r="K2528" s="241"/>
      <c r="L2528" s="246"/>
      <c r="M2528" s="247"/>
      <c r="N2528" s="248"/>
      <c r="O2528" s="248"/>
      <c r="P2528" s="248"/>
      <c r="Q2528" s="248"/>
      <c r="R2528" s="248"/>
      <c r="S2528" s="248"/>
      <c r="T2528" s="249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0" t="s">
        <v>221</v>
      </c>
      <c r="AU2528" s="250" t="s">
        <v>88</v>
      </c>
      <c r="AV2528" s="14" t="s">
        <v>88</v>
      </c>
      <c r="AW2528" s="14" t="s">
        <v>39</v>
      </c>
      <c r="AX2528" s="14" t="s">
        <v>78</v>
      </c>
      <c r="AY2528" s="250" t="s">
        <v>210</v>
      </c>
    </row>
    <row r="2529" s="15" customFormat="1">
      <c r="A2529" s="15"/>
      <c r="B2529" s="251"/>
      <c r="C2529" s="252"/>
      <c r="D2529" s="231" t="s">
        <v>221</v>
      </c>
      <c r="E2529" s="253" t="s">
        <v>32</v>
      </c>
      <c r="F2529" s="254" t="s">
        <v>224</v>
      </c>
      <c r="G2529" s="252"/>
      <c r="H2529" s="255">
        <v>34.039999999999999</v>
      </c>
      <c r="I2529" s="256"/>
      <c r="J2529" s="252"/>
      <c r="K2529" s="252"/>
      <c r="L2529" s="257"/>
      <c r="M2529" s="258"/>
      <c r="N2529" s="259"/>
      <c r="O2529" s="259"/>
      <c r="P2529" s="259"/>
      <c r="Q2529" s="259"/>
      <c r="R2529" s="259"/>
      <c r="S2529" s="259"/>
      <c r="T2529" s="260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61" t="s">
        <v>221</v>
      </c>
      <c r="AU2529" s="261" t="s">
        <v>88</v>
      </c>
      <c r="AV2529" s="15" t="s">
        <v>96</v>
      </c>
      <c r="AW2529" s="15" t="s">
        <v>39</v>
      </c>
      <c r="AX2529" s="15" t="s">
        <v>86</v>
      </c>
      <c r="AY2529" s="261" t="s">
        <v>210</v>
      </c>
    </row>
    <row r="2530" s="2" customFormat="1" ht="16.5" customHeight="1">
      <c r="A2530" s="42"/>
      <c r="B2530" s="43"/>
      <c r="C2530" s="273" t="s">
        <v>2772</v>
      </c>
      <c r="D2530" s="273" t="s">
        <v>325</v>
      </c>
      <c r="E2530" s="274" t="s">
        <v>2773</v>
      </c>
      <c r="F2530" s="275" t="s">
        <v>2774</v>
      </c>
      <c r="G2530" s="276" t="s">
        <v>112</v>
      </c>
      <c r="H2530" s="277">
        <v>34.039999999999999</v>
      </c>
      <c r="I2530" s="278"/>
      <c r="J2530" s="279">
        <f>ROUND(I2530*H2530,2)</f>
        <v>0</v>
      </c>
      <c r="K2530" s="275" t="s">
        <v>1167</v>
      </c>
      <c r="L2530" s="280"/>
      <c r="M2530" s="281" t="s">
        <v>32</v>
      </c>
      <c r="N2530" s="282" t="s">
        <v>49</v>
      </c>
      <c r="O2530" s="88"/>
      <c r="P2530" s="220">
        <f>O2530*H2530</f>
        <v>0</v>
      </c>
      <c r="Q2530" s="220">
        <v>0.02639</v>
      </c>
      <c r="R2530" s="220">
        <f>Q2530*H2530</f>
        <v>0.89831559999999999</v>
      </c>
      <c r="S2530" s="220">
        <v>0</v>
      </c>
      <c r="T2530" s="221">
        <f>S2530*H2530</f>
        <v>0</v>
      </c>
      <c r="U2530" s="42"/>
      <c r="V2530" s="42"/>
      <c r="W2530" s="42"/>
      <c r="X2530" s="42"/>
      <c r="Y2530" s="42"/>
      <c r="Z2530" s="42"/>
      <c r="AA2530" s="42"/>
      <c r="AB2530" s="42"/>
      <c r="AC2530" s="42"/>
      <c r="AD2530" s="42"/>
      <c r="AE2530" s="42"/>
      <c r="AR2530" s="222" t="s">
        <v>544</v>
      </c>
      <c r="AT2530" s="222" t="s">
        <v>325</v>
      </c>
      <c r="AU2530" s="222" t="s">
        <v>88</v>
      </c>
      <c r="AY2530" s="20" t="s">
        <v>210</v>
      </c>
      <c r="BE2530" s="223">
        <f>IF(N2530="základní",J2530,0)</f>
        <v>0</v>
      </c>
      <c r="BF2530" s="223">
        <f>IF(N2530="snížená",J2530,0)</f>
        <v>0</v>
      </c>
      <c r="BG2530" s="223">
        <f>IF(N2530="zákl. přenesená",J2530,0)</f>
        <v>0</v>
      </c>
      <c r="BH2530" s="223">
        <f>IF(N2530="sníž. přenesená",J2530,0)</f>
        <v>0</v>
      </c>
      <c r="BI2530" s="223">
        <f>IF(N2530="nulová",J2530,0)</f>
        <v>0</v>
      </c>
      <c r="BJ2530" s="20" t="s">
        <v>86</v>
      </c>
      <c r="BK2530" s="223">
        <f>ROUND(I2530*H2530,2)</f>
        <v>0</v>
      </c>
      <c r="BL2530" s="20" t="s">
        <v>404</v>
      </c>
      <c r="BM2530" s="222" t="s">
        <v>2775</v>
      </c>
    </row>
    <row r="2531" s="2" customFormat="1" ht="24.15" customHeight="1">
      <c r="A2531" s="42"/>
      <c r="B2531" s="43"/>
      <c r="C2531" s="211" t="s">
        <v>2776</v>
      </c>
      <c r="D2531" s="211" t="s">
        <v>213</v>
      </c>
      <c r="E2531" s="212" t="s">
        <v>2777</v>
      </c>
      <c r="F2531" s="213" t="s">
        <v>2778</v>
      </c>
      <c r="G2531" s="214" t="s">
        <v>525</v>
      </c>
      <c r="H2531" s="215">
        <v>10</v>
      </c>
      <c r="I2531" s="216"/>
      <c r="J2531" s="217">
        <f>ROUND(I2531*H2531,2)</f>
        <v>0</v>
      </c>
      <c r="K2531" s="213" t="s">
        <v>217</v>
      </c>
      <c r="L2531" s="48"/>
      <c r="M2531" s="218" t="s">
        <v>32</v>
      </c>
      <c r="N2531" s="219" t="s">
        <v>49</v>
      </c>
      <c r="O2531" s="88"/>
      <c r="P2531" s="220">
        <f>O2531*H2531</f>
        <v>0</v>
      </c>
      <c r="Q2531" s="220">
        <v>0.00027</v>
      </c>
      <c r="R2531" s="220">
        <f>Q2531*H2531</f>
        <v>0.0027000000000000001</v>
      </c>
      <c r="S2531" s="220">
        <v>0</v>
      </c>
      <c r="T2531" s="221">
        <f>S2531*H2531</f>
        <v>0</v>
      </c>
      <c r="U2531" s="42"/>
      <c r="V2531" s="42"/>
      <c r="W2531" s="42"/>
      <c r="X2531" s="42"/>
      <c r="Y2531" s="42"/>
      <c r="Z2531" s="42"/>
      <c r="AA2531" s="42"/>
      <c r="AB2531" s="42"/>
      <c r="AC2531" s="42"/>
      <c r="AD2531" s="42"/>
      <c r="AE2531" s="42"/>
      <c r="AR2531" s="222" t="s">
        <v>404</v>
      </c>
      <c r="AT2531" s="222" t="s">
        <v>213</v>
      </c>
      <c r="AU2531" s="222" t="s">
        <v>88</v>
      </c>
      <c r="AY2531" s="20" t="s">
        <v>210</v>
      </c>
      <c r="BE2531" s="223">
        <f>IF(N2531="základní",J2531,0)</f>
        <v>0</v>
      </c>
      <c r="BF2531" s="223">
        <f>IF(N2531="snížená",J2531,0)</f>
        <v>0</v>
      </c>
      <c r="BG2531" s="223">
        <f>IF(N2531="zákl. přenesená",J2531,0)</f>
        <v>0</v>
      </c>
      <c r="BH2531" s="223">
        <f>IF(N2531="sníž. přenesená",J2531,0)</f>
        <v>0</v>
      </c>
      <c r="BI2531" s="223">
        <f>IF(N2531="nulová",J2531,0)</f>
        <v>0</v>
      </c>
      <c r="BJ2531" s="20" t="s">
        <v>86</v>
      </c>
      <c r="BK2531" s="223">
        <f>ROUND(I2531*H2531,2)</f>
        <v>0</v>
      </c>
      <c r="BL2531" s="20" t="s">
        <v>404</v>
      </c>
      <c r="BM2531" s="222" t="s">
        <v>2779</v>
      </c>
    </row>
    <row r="2532" s="2" customFormat="1">
      <c r="A2532" s="42"/>
      <c r="B2532" s="43"/>
      <c r="C2532" s="44"/>
      <c r="D2532" s="224" t="s">
        <v>219</v>
      </c>
      <c r="E2532" s="44"/>
      <c r="F2532" s="225" t="s">
        <v>2780</v>
      </c>
      <c r="G2532" s="44"/>
      <c r="H2532" s="44"/>
      <c r="I2532" s="226"/>
      <c r="J2532" s="44"/>
      <c r="K2532" s="44"/>
      <c r="L2532" s="48"/>
      <c r="M2532" s="227"/>
      <c r="N2532" s="228"/>
      <c r="O2532" s="88"/>
      <c r="P2532" s="88"/>
      <c r="Q2532" s="88"/>
      <c r="R2532" s="88"/>
      <c r="S2532" s="88"/>
      <c r="T2532" s="89"/>
      <c r="U2532" s="42"/>
      <c r="V2532" s="42"/>
      <c r="W2532" s="42"/>
      <c r="X2532" s="42"/>
      <c r="Y2532" s="42"/>
      <c r="Z2532" s="42"/>
      <c r="AA2532" s="42"/>
      <c r="AB2532" s="42"/>
      <c r="AC2532" s="42"/>
      <c r="AD2532" s="42"/>
      <c r="AE2532" s="42"/>
      <c r="AT2532" s="20" t="s">
        <v>219</v>
      </c>
      <c r="AU2532" s="20" t="s">
        <v>88</v>
      </c>
    </row>
    <row r="2533" s="14" customFormat="1">
      <c r="A2533" s="14"/>
      <c r="B2533" s="240"/>
      <c r="C2533" s="241"/>
      <c r="D2533" s="231" t="s">
        <v>221</v>
      </c>
      <c r="E2533" s="242" t="s">
        <v>32</v>
      </c>
      <c r="F2533" s="243" t="s">
        <v>2781</v>
      </c>
      <c r="G2533" s="241"/>
      <c r="H2533" s="244">
        <v>8</v>
      </c>
      <c r="I2533" s="245"/>
      <c r="J2533" s="241"/>
      <c r="K2533" s="241"/>
      <c r="L2533" s="246"/>
      <c r="M2533" s="247"/>
      <c r="N2533" s="248"/>
      <c r="O2533" s="248"/>
      <c r="P2533" s="248"/>
      <c r="Q2533" s="248"/>
      <c r="R2533" s="248"/>
      <c r="S2533" s="248"/>
      <c r="T2533" s="249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0" t="s">
        <v>221</v>
      </c>
      <c r="AU2533" s="250" t="s">
        <v>88</v>
      </c>
      <c r="AV2533" s="14" t="s">
        <v>88</v>
      </c>
      <c r="AW2533" s="14" t="s">
        <v>39</v>
      </c>
      <c r="AX2533" s="14" t="s">
        <v>78</v>
      </c>
      <c r="AY2533" s="250" t="s">
        <v>210</v>
      </c>
    </row>
    <row r="2534" s="14" customFormat="1">
      <c r="A2534" s="14"/>
      <c r="B2534" s="240"/>
      <c r="C2534" s="241"/>
      <c r="D2534" s="231" t="s">
        <v>221</v>
      </c>
      <c r="E2534" s="242" t="s">
        <v>32</v>
      </c>
      <c r="F2534" s="243" t="s">
        <v>2782</v>
      </c>
      <c r="G2534" s="241"/>
      <c r="H2534" s="244">
        <v>2</v>
      </c>
      <c r="I2534" s="245"/>
      <c r="J2534" s="241"/>
      <c r="K2534" s="241"/>
      <c r="L2534" s="246"/>
      <c r="M2534" s="247"/>
      <c r="N2534" s="248"/>
      <c r="O2534" s="248"/>
      <c r="P2534" s="248"/>
      <c r="Q2534" s="248"/>
      <c r="R2534" s="248"/>
      <c r="S2534" s="248"/>
      <c r="T2534" s="249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0" t="s">
        <v>221</v>
      </c>
      <c r="AU2534" s="250" t="s">
        <v>88</v>
      </c>
      <c r="AV2534" s="14" t="s">
        <v>88</v>
      </c>
      <c r="AW2534" s="14" t="s">
        <v>39</v>
      </c>
      <c r="AX2534" s="14" t="s">
        <v>78</v>
      </c>
      <c r="AY2534" s="250" t="s">
        <v>210</v>
      </c>
    </row>
    <row r="2535" s="15" customFormat="1">
      <c r="A2535" s="15"/>
      <c r="B2535" s="251"/>
      <c r="C2535" s="252"/>
      <c r="D2535" s="231" t="s">
        <v>221</v>
      </c>
      <c r="E2535" s="253" t="s">
        <v>32</v>
      </c>
      <c r="F2535" s="254" t="s">
        <v>224</v>
      </c>
      <c r="G2535" s="252"/>
      <c r="H2535" s="255">
        <v>10</v>
      </c>
      <c r="I2535" s="256"/>
      <c r="J2535" s="252"/>
      <c r="K2535" s="252"/>
      <c r="L2535" s="257"/>
      <c r="M2535" s="258"/>
      <c r="N2535" s="259"/>
      <c r="O2535" s="259"/>
      <c r="P2535" s="259"/>
      <c r="Q2535" s="259"/>
      <c r="R2535" s="259"/>
      <c r="S2535" s="259"/>
      <c r="T2535" s="260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61" t="s">
        <v>221</v>
      </c>
      <c r="AU2535" s="261" t="s">
        <v>88</v>
      </c>
      <c r="AV2535" s="15" t="s">
        <v>96</v>
      </c>
      <c r="AW2535" s="15" t="s">
        <v>39</v>
      </c>
      <c r="AX2535" s="15" t="s">
        <v>86</v>
      </c>
      <c r="AY2535" s="261" t="s">
        <v>210</v>
      </c>
    </row>
    <row r="2536" s="2" customFormat="1" ht="16.5" customHeight="1">
      <c r="A2536" s="42"/>
      <c r="B2536" s="43"/>
      <c r="C2536" s="273" t="s">
        <v>2783</v>
      </c>
      <c r="D2536" s="273" t="s">
        <v>325</v>
      </c>
      <c r="E2536" s="274" t="s">
        <v>2784</v>
      </c>
      <c r="F2536" s="275" t="s">
        <v>2785</v>
      </c>
      <c r="G2536" s="276" t="s">
        <v>525</v>
      </c>
      <c r="H2536" s="277">
        <v>10</v>
      </c>
      <c r="I2536" s="278"/>
      <c r="J2536" s="279">
        <f>ROUND(I2536*H2536,2)</f>
        <v>0</v>
      </c>
      <c r="K2536" s="275" t="s">
        <v>217</v>
      </c>
      <c r="L2536" s="280"/>
      <c r="M2536" s="281" t="s">
        <v>32</v>
      </c>
      <c r="N2536" s="282" t="s">
        <v>49</v>
      </c>
      <c r="O2536" s="88"/>
      <c r="P2536" s="220">
        <f>O2536*H2536</f>
        <v>0</v>
      </c>
      <c r="Q2536" s="220">
        <v>0</v>
      </c>
      <c r="R2536" s="220">
        <f>Q2536*H2536</f>
        <v>0</v>
      </c>
      <c r="S2536" s="220">
        <v>0</v>
      </c>
      <c r="T2536" s="221">
        <f>S2536*H2536</f>
        <v>0</v>
      </c>
      <c r="U2536" s="42"/>
      <c r="V2536" s="42"/>
      <c r="W2536" s="42"/>
      <c r="X2536" s="42"/>
      <c r="Y2536" s="42"/>
      <c r="Z2536" s="42"/>
      <c r="AA2536" s="42"/>
      <c r="AB2536" s="42"/>
      <c r="AC2536" s="42"/>
      <c r="AD2536" s="42"/>
      <c r="AE2536" s="42"/>
      <c r="AR2536" s="222" t="s">
        <v>544</v>
      </c>
      <c r="AT2536" s="222" t="s">
        <v>325</v>
      </c>
      <c r="AU2536" s="222" t="s">
        <v>88</v>
      </c>
      <c r="AY2536" s="20" t="s">
        <v>210</v>
      </c>
      <c r="BE2536" s="223">
        <f>IF(N2536="základní",J2536,0)</f>
        <v>0</v>
      </c>
      <c r="BF2536" s="223">
        <f>IF(N2536="snížená",J2536,0)</f>
        <v>0</v>
      </c>
      <c r="BG2536" s="223">
        <f>IF(N2536="zákl. přenesená",J2536,0)</f>
        <v>0</v>
      </c>
      <c r="BH2536" s="223">
        <f>IF(N2536="sníž. přenesená",J2536,0)</f>
        <v>0</v>
      </c>
      <c r="BI2536" s="223">
        <f>IF(N2536="nulová",J2536,0)</f>
        <v>0</v>
      </c>
      <c r="BJ2536" s="20" t="s">
        <v>86</v>
      </c>
      <c r="BK2536" s="223">
        <f>ROUND(I2536*H2536,2)</f>
        <v>0</v>
      </c>
      <c r="BL2536" s="20" t="s">
        <v>404</v>
      </c>
      <c r="BM2536" s="222" t="s">
        <v>2786</v>
      </c>
    </row>
    <row r="2537" s="2" customFormat="1" ht="21.75" customHeight="1">
      <c r="A2537" s="42"/>
      <c r="B2537" s="43"/>
      <c r="C2537" s="211" t="s">
        <v>2787</v>
      </c>
      <c r="D2537" s="211" t="s">
        <v>213</v>
      </c>
      <c r="E2537" s="212" t="s">
        <v>2788</v>
      </c>
      <c r="F2537" s="213" t="s">
        <v>2789</v>
      </c>
      <c r="G2537" s="214" t="s">
        <v>104</v>
      </c>
      <c r="H2537" s="215">
        <v>28.800000000000001</v>
      </c>
      <c r="I2537" s="216"/>
      <c r="J2537" s="217">
        <f>ROUND(I2537*H2537,2)</f>
        <v>0</v>
      </c>
      <c r="K2537" s="213" t="s">
        <v>217</v>
      </c>
      <c r="L2537" s="48"/>
      <c r="M2537" s="218" t="s">
        <v>32</v>
      </c>
      <c r="N2537" s="219" t="s">
        <v>49</v>
      </c>
      <c r="O2537" s="88"/>
      <c r="P2537" s="220">
        <f>O2537*H2537</f>
        <v>0</v>
      </c>
      <c r="Q2537" s="220">
        <v>0</v>
      </c>
      <c r="R2537" s="220">
        <f>Q2537*H2537</f>
        <v>0</v>
      </c>
      <c r="S2537" s="220">
        <v>0</v>
      </c>
      <c r="T2537" s="221">
        <f>S2537*H2537</f>
        <v>0</v>
      </c>
      <c r="U2537" s="42"/>
      <c r="V2537" s="42"/>
      <c r="W2537" s="42"/>
      <c r="X2537" s="42"/>
      <c r="Y2537" s="42"/>
      <c r="Z2537" s="42"/>
      <c r="AA2537" s="42"/>
      <c r="AB2537" s="42"/>
      <c r="AC2537" s="42"/>
      <c r="AD2537" s="42"/>
      <c r="AE2537" s="42"/>
      <c r="AR2537" s="222" t="s">
        <v>404</v>
      </c>
      <c r="AT2537" s="222" t="s">
        <v>213</v>
      </c>
      <c r="AU2537" s="222" t="s">
        <v>88</v>
      </c>
      <c r="AY2537" s="20" t="s">
        <v>210</v>
      </c>
      <c r="BE2537" s="223">
        <f>IF(N2537="základní",J2537,0)</f>
        <v>0</v>
      </c>
      <c r="BF2537" s="223">
        <f>IF(N2537="snížená",J2537,0)</f>
        <v>0</v>
      </c>
      <c r="BG2537" s="223">
        <f>IF(N2537="zákl. přenesená",J2537,0)</f>
        <v>0</v>
      </c>
      <c r="BH2537" s="223">
        <f>IF(N2537="sníž. přenesená",J2537,0)</f>
        <v>0</v>
      </c>
      <c r="BI2537" s="223">
        <f>IF(N2537="nulová",J2537,0)</f>
        <v>0</v>
      </c>
      <c r="BJ2537" s="20" t="s">
        <v>86</v>
      </c>
      <c r="BK2537" s="223">
        <f>ROUND(I2537*H2537,2)</f>
        <v>0</v>
      </c>
      <c r="BL2537" s="20" t="s">
        <v>404</v>
      </c>
      <c r="BM2537" s="222" t="s">
        <v>2790</v>
      </c>
    </row>
    <row r="2538" s="2" customFormat="1">
      <c r="A2538" s="42"/>
      <c r="B2538" s="43"/>
      <c r="C2538" s="44"/>
      <c r="D2538" s="224" t="s">
        <v>219</v>
      </c>
      <c r="E2538" s="44"/>
      <c r="F2538" s="225" t="s">
        <v>2791</v>
      </c>
      <c r="G2538" s="44"/>
      <c r="H2538" s="44"/>
      <c r="I2538" s="226"/>
      <c r="J2538" s="44"/>
      <c r="K2538" s="44"/>
      <c r="L2538" s="48"/>
      <c r="M2538" s="227"/>
      <c r="N2538" s="228"/>
      <c r="O2538" s="88"/>
      <c r="P2538" s="88"/>
      <c r="Q2538" s="88"/>
      <c r="R2538" s="88"/>
      <c r="S2538" s="88"/>
      <c r="T2538" s="89"/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T2538" s="20" t="s">
        <v>219</v>
      </c>
      <c r="AU2538" s="20" t="s">
        <v>88</v>
      </c>
    </row>
    <row r="2539" s="2" customFormat="1" ht="16.5" customHeight="1">
      <c r="A2539" s="42"/>
      <c r="B2539" s="43"/>
      <c r="C2539" s="273" t="s">
        <v>2792</v>
      </c>
      <c r="D2539" s="273" t="s">
        <v>325</v>
      </c>
      <c r="E2539" s="274" t="s">
        <v>2793</v>
      </c>
      <c r="F2539" s="275" t="s">
        <v>2794</v>
      </c>
      <c r="G2539" s="276" t="s">
        <v>104</v>
      </c>
      <c r="H2539" s="277">
        <v>28.800000000000001</v>
      </c>
      <c r="I2539" s="278"/>
      <c r="J2539" s="279">
        <f>ROUND(I2539*H2539,2)</f>
        <v>0</v>
      </c>
      <c r="K2539" s="275" t="s">
        <v>217</v>
      </c>
      <c r="L2539" s="280"/>
      <c r="M2539" s="281" t="s">
        <v>32</v>
      </c>
      <c r="N2539" s="282" t="s">
        <v>49</v>
      </c>
      <c r="O2539" s="88"/>
      <c r="P2539" s="220">
        <f>O2539*H2539</f>
        <v>0</v>
      </c>
      <c r="Q2539" s="220">
        <v>0</v>
      </c>
      <c r="R2539" s="220">
        <f>Q2539*H2539</f>
        <v>0</v>
      </c>
      <c r="S2539" s="220">
        <v>0</v>
      </c>
      <c r="T2539" s="221">
        <f>S2539*H2539</f>
        <v>0</v>
      </c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R2539" s="222" t="s">
        <v>544</v>
      </c>
      <c r="AT2539" s="222" t="s">
        <v>325</v>
      </c>
      <c r="AU2539" s="222" t="s">
        <v>88</v>
      </c>
      <c r="AY2539" s="20" t="s">
        <v>210</v>
      </c>
      <c r="BE2539" s="223">
        <f>IF(N2539="základní",J2539,0)</f>
        <v>0</v>
      </c>
      <c r="BF2539" s="223">
        <f>IF(N2539="snížená",J2539,0)</f>
        <v>0</v>
      </c>
      <c r="BG2539" s="223">
        <f>IF(N2539="zákl. přenesená",J2539,0)</f>
        <v>0</v>
      </c>
      <c r="BH2539" s="223">
        <f>IF(N2539="sníž. přenesená",J2539,0)</f>
        <v>0</v>
      </c>
      <c r="BI2539" s="223">
        <f>IF(N2539="nulová",J2539,0)</f>
        <v>0</v>
      </c>
      <c r="BJ2539" s="20" t="s">
        <v>86</v>
      </c>
      <c r="BK2539" s="223">
        <f>ROUND(I2539*H2539,2)</f>
        <v>0</v>
      </c>
      <c r="BL2539" s="20" t="s">
        <v>404</v>
      </c>
      <c r="BM2539" s="222" t="s">
        <v>2795</v>
      </c>
    </row>
    <row r="2540" s="2" customFormat="1" ht="16.5" customHeight="1">
      <c r="A2540" s="42"/>
      <c r="B2540" s="43"/>
      <c r="C2540" s="211" t="s">
        <v>2796</v>
      </c>
      <c r="D2540" s="211" t="s">
        <v>213</v>
      </c>
      <c r="E2540" s="212" t="s">
        <v>2797</v>
      </c>
      <c r="F2540" s="213" t="s">
        <v>2798</v>
      </c>
      <c r="G2540" s="214" t="s">
        <v>1921</v>
      </c>
      <c r="H2540" s="215">
        <v>1</v>
      </c>
      <c r="I2540" s="216"/>
      <c r="J2540" s="217">
        <f>ROUND(I2540*H2540,2)</f>
        <v>0</v>
      </c>
      <c r="K2540" s="213" t="s">
        <v>1167</v>
      </c>
      <c r="L2540" s="48"/>
      <c r="M2540" s="218" t="s">
        <v>32</v>
      </c>
      <c r="N2540" s="219" t="s">
        <v>49</v>
      </c>
      <c r="O2540" s="88"/>
      <c r="P2540" s="220">
        <f>O2540*H2540</f>
        <v>0</v>
      </c>
      <c r="Q2540" s="220">
        <v>0</v>
      </c>
      <c r="R2540" s="220">
        <f>Q2540*H2540</f>
        <v>0</v>
      </c>
      <c r="S2540" s="220">
        <v>0</v>
      </c>
      <c r="T2540" s="221">
        <f>S2540*H2540</f>
        <v>0</v>
      </c>
      <c r="U2540" s="42"/>
      <c r="V2540" s="42"/>
      <c r="W2540" s="42"/>
      <c r="X2540" s="42"/>
      <c r="Y2540" s="42"/>
      <c r="Z2540" s="42"/>
      <c r="AA2540" s="42"/>
      <c r="AB2540" s="42"/>
      <c r="AC2540" s="42"/>
      <c r="AD2540" s="42"/>
      <c r="AE2540" s="42"/>
      <c r="AR2540" s="222" t="s">
        <v>404</v>
      </c>
      <c r="AT2540" s="222" t="s">
        <v>213</v>
      </c>
      <c r="AU2540" s="222" t="s">
        <v>88</v>
      </c>
      <c r="AY2540" s="20" t="s">
        <v>210</v>
      </c>
      <c r="BE2540" s="223">
        <f>IF(N2540="základní",J2540,0)</f>
        <v>0</v>
      </c>
      <c r="BF2540" s="223">
        <f>IF(N2540="snížená",J2540,0)</f>
        <v>0</v>
      </c>
      <c r="BG2540" s="223">
        <f>IF(N2540="zákl. přenesená",J2540,0)</f>
        <v>0</v>
      </c>
      <c r="BH2540" s="223">
        <f>IF(N2540="sníž. přenesená",J2540,0)</f>
        <v>0</v>
      </c>
      <c r="BI2540" s="223">
        <f>IF(N2540="nulová",J2540,0)</f>
        <v>0</v>
      </c>
      <c r="BJ2540" s="20" t="s">
        <v>86</v>
      </c>
      <c r="BK2540" s="223">
        <f>ROUND(I2540*H2540,2)</f>
        <v>0</v>
      </c>
      <c r="BL2540" s="20" t="s">
        <v>404</v>
      </c>
      <c r="BM2540" s="222" t="s">
        <v>2799</v>
      </c>
    </row>
    <row r="2541" s="2" customFormat="1" ht="24.15" customHeight="1">
      <c r="A2541" s="42"/>
      <c r="B2541" s="43"/>
      <c r="C2541" s="211" t="s">
        <v>2800</v>
      </c>
      <c r="D2541" s="211" t="s">
        <v>213</v>
      </c>
      <c r="E2541" s="212" t="s">
        <v>2801</v>
      </c>
      <c r="F2541" s="213" t="s">
        <v>2802</v>
      </c>
      <c r="G2541" s="214" t="s">
        <v>407</v>
      </c>
      <c r="H2541" s="215">
        <v>0.91000000000000003</v>
      </c>
      <c r="I2541" s="216"/>
      <c r="J2541" s="217">
        <f>ROUND(I2541*H2541,2)</f>
        <v>0</v>
      </c>
      <c r="K2541" s="213" t="s">
        <v>1813</v>
      </c>
      <c r="L2541" s="48"/>
      <c r="M2541" s="218" t="s">
        <v>32</v>
      </c>
      <c r="N2541" s="219" t="s">
        <v>49</v>
      </c>
      <c r="O2541" s="88"/>
      <c r="P2541" s="220">
        <f>O2541*H2541</f>
        <v>0</v>
      </c>
      <c r="Q2541" s="220">
        <v>0</v>
      </c>
      <c r="R2541" s="220">
        <f>Q2541*H2541</f>
        <v>0</v>
      </c>
      <c r="S2541" s="220">
        <v>0</v>
      </c>
      <c r="T2541" s="221">
        <f>S2541*H2541</f>
        <v>0</v>
      </c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R2541" s="222" t="s">
        <v>404</v>
      </c>
      <c r="AT2541" s="222" t="s">
        <v>213</v>
      </c>
      <c r="AU2541" s="222" t="s">
        <v>88</v>
      </c>
      <c r="AY2541" s="20" t="s">
        <v>210</v>
      </c>
      <c r="BE2541" s="223">
        <f>IF(N2541="základní",J2541,0)</f>
        <v>0</v>
      </c>
      <c r="BF2541" s="223">
        <f>IF(N2541="snížená",J2541,0)</f>
        <v>0</v>
      </c>
      <c r="BG2541" s="223">
        <f>IF(N2541="zákl. přenesená",J2541,0)</f>
        <v>0</v>
      </c>
      <c r="BH2541" s="223">
        <f>IF(N2541="sníž. přenesená",J2541,0)</f>
        <v>0</v>
      </c>
      <c r="BI2541" s="223">
        <f>IF(N2541="nulová",J2541,0)</f>
        <v>0</v>
      </c>
      <c r="BJ2541" s="20" t="s">
        <v>86</v>
      </c>
      <c r="BK2541" s="223">
        <f>ROUND(I2541*H2541,2)</f>
        <v>0</v>
      </c>
      <c r="BL2541" s="20" t="s">
        <v>404</v>
      </c>
      <c r="BM2541" s="222" t="s">
        <v>2803</v>
      </c>
    </row>
    <row r="2542" s="2" customFormat="1">
      <c r="A2542" s="42"/>
      <c r="B2542" s="43"/>
      <c r="C2542" s="44"/>
      <c r="D2542" s="224" t="s">
        <v>219</v>
      </c>
      <c r="E2542" s="44"/>
      <c r="F2542" s="225" t="s">
        <v>2804</v>
      </c>
      <c r="G2542" s="44"/>
      <c r="H2542" s="44"/>
      <c r="I2542" s="226"/>
      <c r="J2542" s="44"/>
      <c r="K2542" s="44"/>
      <c r="L2542" s="48"/>
      <c r="M2542" s="227"/>
      <c r="N2542" s="228"/>
      <c r="O2542" s="88"/>
      <c r="P2542" s="88"/>
      <c r="Q2542" s="88"/>
      <c r="R2542" s="88"/>
      <c r="S2542" s="88"/>
      <c r="T2542" s="89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T2542" s="20" t="s">
        <v>219</v>
      </c>
      <c r="AU2542" s="20" t="s">
        <v>88</v>
      </c>
    </row>
    <row r="2543" s="12" customFormat="1" ht="22.8" customHeight="1">
      <c r="A2543" s="12"/>
      <c r="B2543" s="195"/>
      <c r="C2543" s="196"/>
      <c r="D2543" s="197" t="s">
        <v>77</v>
      </c>
      <c r="E2543" s="209" t="s">
        <v>2805</v>
      </c>
      <c r="F2543" s="209" t="s">
        <v>2806</v>
      </c>
      <c r="G2543" s="196"/>
      <c r="H2543" s="196"/>
      <c r="I2543" s="199"/>
      <c r="J2543" s="210">
        <f>BK2543</f>
        <v>0</v>
      </c>
      <c r="K2543" s="196"/>
      <c r="L2543" s="201"/>
      <c r="M2543" s="202"/>
      <c r="N2543" s="203"/>
      <c r="O2543" s="203"/>
      <c r="P2543" s="204">
        <f>SUM(P2544:P2553)</f>
        <v>0</v>
      </c>
      <c r="Q2543" s="203"/>
      <c r="R2543" s="204">
        <f>SUM(R2544:R2553)</f>
        <v>0.013859999999999999</v>
      </c>
      <c r="S2543" s="203"/>
      <c r="T2543" s="205">
        <f>SUM(T2544:T2553)</f>
        <v>0</v>
      </c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R2543" s="206" t="s">
        <v>88</v>
      </c>
      <c r="AT2543" s="207" t="s">
        <v>77</v>
      </c>
      <c r="AU2543" s="207" t="s">
        <v>86</v>
      </c>
      <c r="AY2543" s="206" t="s">
        <v>210</v>
      </c>
      <c r="BK2543" s="208">
        <f>SUM(BK2544:BK2553)</f>
        <v>0</v>
      </c>
    </row>
    <row r="2544" s="2" customFormat="1" ht="16.5" customHeight="1">
      <c r="A2544" s="42"/>
      <c r="B2544" s="43"/>
      <c r="C2544" s="211" t="s">
        <v>2807</v>
      </c>
      <c r="D2544" s="211" t="s">
        <v>213</v>
      </c>
      <c r="E2544" s="212" t="s">
        <v>2808</v>
      </c>
      <c r="F2544" s="213" t="s">
        <v>2809</v>
      </c>
      <c r="G2544" s="214" t="s">
        <v>112</v>
      </c>
      <c r="H2544" s="215">
        <v>10</v>
      </c>
      <c r="I2544" s="216"/>
      <c r="J2544" s="217">
        <f>ROUND(I2544*H2544,2)</f>
        <v>0</v>
      </c>
      <c r="K2544" s="213" t="s">
        <v>1167</v>
      </c>
      <c r="L2544" s="48"/>
      <c r="M2544" s="218" t="s">
        <v>32</v>
      </c>
      <c r="N2544" s="219" t="s">
        <v>49</v>
      </c>
      <c r="O2544" s="88"/>
      <c r="P2544" s="220">
        <f>O2544*H2544</f>
        <v>0</v>
      </c>
      <c r="Q2544" s="220">
        <v>0</v>
      </c>
      <c r="R2544" s="220">
        <f>Q2544*H2544</f>
        <v>0</v>
      </c>
      <c r="S2544" s="220">
        <v>0</v>
      </c>
      <c r="T2544" s="221">
        <f>S2544*H2544</f>
        <v>0</v>
      </c>
      <c r="U2544" s="42"/>
      <c r="V2544" s="42"/>
      <c r="W2544" s="42"/>
      <c r="X2544" s="42"/>
      <c r="Y2544" s="42"/>
      <c r="Z2544" s="42"/>
      <c r="AA2544" s="42"/>
      <c r="AB2544" s="42"/>
      <c r="AC2544" s="42"/>
      <c r="AD2544" s="42"/>
      <c r="AE2544" s="42"/>
      <c r="AR2544" s="222" t="s">
        <v>404</v>
      </c>
      <c r="AT2544" s="222" t="s">
        <v>213</v>
      </c>
      <c r="AU2544" s="222" t="s">
        <v>88</v>
      </c>
      <c r="AY2544" s="20" t="s">
        <v>210</v>
      </c>
      <c r="BE2544" s="223">
        <f>IF(N2544="základní",J2544,0)</f>
        <v>0</v>
      </c>
      <c r="BF2544" s="223">
        <f>IF(N2544="snížená",J2544,0)</f>
        <v>0</v>
      </c>
      <c r="BG2544" s="223">
        <f>IF(N2544="zákl. přenesená",J2544,0)</f>
        <v>0</v>
      </c>
      <c r="BH2544" s="223">
        <f>IF(N2544="sníž. přenesená",J2544,0)</f>
        <v>0</v>
      </c>
      <c r="BI2544" s="223">
        <f>IF(N2544="nulová",J2544,0)</f>
        <v>0</v>
      </c>
      <c r="BJ2544" s="20" t="s">
        <v>86</v>
      </c>
      <c r="BK2544" s="223">
        <f>ROUND(I2544*H2544,2)</f>
        <v>0</v>
      </c>
      <c r="BL2544" s="20" t="s">
        <v>404</v>
      </c>
      <c r="BM2544" s="222" t="s">
        <v>2810</v>
      </c>
    </row>
    <row r="2545" s="2" customFormat="1" ht="16.5" customHeight="1">
      <c r="A2545" s="42"/>
      <c r="B2545" s="43"/>
      <c r="C2545" s="211" t="s">
        <v>2811</v>
      </c>
      <c r="D2545" s="211" t="s">
        <v>213</v>
      </c>
      <c r="E2545" s="212" t="s">
        <v>2812</v>
      </c>
      <c r="F2545" s="213" t="s">
        <v>2813</v>
      </c>
      <c r="G2545" s="214" t="s">
        <v>2814</v>
      </c>
      <c r="H2545" s="215">
        <v>1</v>
      </c>
      <c r="I2545" s="216"/>
      <c r="J2545" s="217">
        <f>ROUND(I2545*H2545,2)</f>
        <v>0</v>
      </c>
      <c r="K2545" s="213" t="s">
        <v>1167</v>
      </c>
      <c r="L2545" s="48"/>
      <c r="M2545" s="218" t="s">
        <v>32</v>
      </c>
      <c r="N2545" s="219" t="s">
        <v>49</v>
      </c>
      <c r="O2545" s="88"/>
      <c r="P2545" s="220">
        <f>O2545*H2545</f>
        <v>0</v>
      </c>
      <c r="Q2545" s="220">
        <v>0</v>
      </c>
      <c r="R2545" s="220">
        <f>Q2545*H2545</f>
        <v>0</v>
      </c>
      <c r="S2545" s="220">
        <v>0</v>
      </c>
      <c r="T2545" s="221">
        <f>S2545*H2545</f>
        <v>0</v>
      </c>
      <c r="U2545" s="42"/>
      <c r="V2545" s="42"/>
      <c r="W2545" s="42"/>
      <c r="X2545" s="42"/>
      <c r="Y2545" s="42"/>
      <c r="Z2545" s="42"/>
      <c r="AA2545" s="42"/>
      <c r="AB2545" s="42"/>
      <c r="AC2545" s="42"/>
      <c r="AD2545" s="42"/>
      <c r="AE2545" s="42"/>
      <c r="AR2545" s="222" t="s">
        <v>404</v>
      </c>
      <c r="AT2545" s="222" t="s">
        <v>213</v>
      </c>
      <c r="AU2545" s="222" t="s">
        <v>88</v>
      </c>
      <c r="AY2545" s="20" t="s">
        <v>210</v>
      </c>
      <c r="BE2545" s="223">
        <f>IF(N2545="základní",J2545,0)</f>
        <v>0</v>
      </c>
      <c r="BF2545" s="223">
        <f>IF(N2545="snížená",J2545,0)</f>
        <v>0</v>
      </c>
      <c r="BG2545" s="223">
        <f>IF(N2545="zákl. přenesená",J2545,0)</f>
        <v>0</v>
      </c>
      <c r="BH2545" s="223">
        <f>IF(N2545="sníž. přenesená",J2545,0)</f>
        <v>0</v>
      </c>
      <c r="BI2545" s="223">
        <f>IF(N2545="nulová",J2545,0)</f>
        <v>0</v>
      </c>
      <c r="BJ2545" s="20" t="s">
        <v>86</v>
      </c>
      <c r="BK2545" s="223">
        <f>ROUND(I2545*H2545,2)</f>
        <v>0</v>
      </c>
      <c r="BL2545" s="20" t="s">
        <v>404</v>
      </c>
      <c r="BM2545" s="222" t="s">
        <v>2815</v>
      </c>
    </row>
    <row r="2546" s="2" customFormat="1" ht="16.5" customHeight="1">
      <c r="A2546" s="42"/>
      <c r="B2546" s="43"/>
      <c r="C2546" s="211" t="s">
        <v>2816</v>
      </c>
      <c r="D2546" s="211" t="s">
        <v>213</v>
      </c>
      <c r="E2546" s="212" t="s">
        <v>2817</v>
      </c>
      <c r="F2546" s="213" t="s">
        <v>2818</v>
      </c>
      <c r="G2546" s="214" t="s">
        <v>112</v>
      </c>
      <c r="H2546" s="215">
        <v>0.63</v>
      </c>
      <c r="I2546" s="216"/>
      <c r="J2546" s="217">
        <f>ROUND(I2546*H2546,2)</f>
        <v>0</v>
      </c>
      <c r="K2546" s="213" t="s">
        <v>217</v>
      </c>
      <c r="L2546" s="48"/>
      <c r="M2546" s="218" t="s">
        <v>32</v>
      </c>
      <c r="N2546" s="219" t="s">
        <v>49</v>
      </c>
      <c r="O2546" s="88"/>
      <c r="P2546" s="220">
        <f>O2546*H2546</f>
        <v>0</v>
      </c>
      <c r="Q2546" s="220">
        <v>0</v>
      </c>
      <c r="R2546" s="220">
        <f>Q2546*H2546</f>
        <v>0</v>
      </c>
      <c r="S2546" s="220">
        <v>0</v>
      </c>
      <c r="T2546" s="221">
        <f>S2546*H2546</f>
        <v>0</v>
      </c>
      <c r="U2546" s="42"/>
      <c r="V2546" s="42"/>
      <c r="W2546" s="42"/>
      <c r="X2546" s="42"/>
      <c r="Y2546" s="42"/>
      <c r="Z2546" s="42"/>
      <c r="AA2546" s="42"/>
      <c r="AB2546" s="42"/>
      <c r="AC2546" s="42"/>
      <c r="AD2546" s="42"/>
      <c r="AE2546" s="42"/>
      <c r="AR2546" s="222" t="s">
        <v>404</v>
      </c>
      <c r="AT2546" s="222" t="s">
        <v>213</v>
      </c>
      <c r="AU2546" s="222" t="s">
        <v>88</v>
      </c>
      <c r="AY2546" s="20" t="s">
        <v>210</v>
      </c>
      <c r="BE2546" s="223">
        <f>IF(N2546="základní",J2546,0)</f>
        <v>0</v>
      </c>
      <c r="BF2546" s="223">
        <f>IF(N2546="snížená",J2546,0)</f>
        <v>0</v>
      </c>
      <c r="BG2546" s="223">
        <f>IF(N2546="zákl. přenesená",J2546,0)</f>
        <v>0</v>
      </c>
      <c r="BH2546" s="223">
        <f>IF(N2546="sníž. přenesená",J2546,0)</f>
        <v>0</v>
      </c>
      <c r="BI2546" s="223">
        <f>IF(N2546="nulová",J2546,0)</f>
        <v>0</v>
      </c>
      <c r="BJ2546" s="20" t="s">
        <v>86</v>
      </c>
      <c r="BK2546" s="223">
        <f>ROUND(I2546*H2546,2)</f>
        <v>0</v>
      </c>
      <c r="BL2546" s="20" t="s">
        <v>404</v>
      </c>
      <c r="BM2546" s="222" t="s">
        <v>2819</v>
      </c>
    </row>
    <row r="2547" s="2" customFormat="1">
      <c r="A2547" s="42"/>
      <c r="B2547" s="43"/>
      <c r="C2547" s="44"/>
      <c r="D2547" s="224" t="s">
        <v>219</v>
      </c>
      <c r="E2547" s="44"/>
      <c r="F2547" s="225" t="s">
        <v>2820</v>
      </c>
      <c r="G2547" s="44"/>
      <c r="H2547" s="44"/>
      <c r="I2547" s="226"/>
      <c r="J2547" s="44"/>
      <c r="K2547" s="44"/>
      <c r="L2547" s="48"/>
      <c r="M2547" s="227"/>
      <c r="N2547" s="228"/>
      <c r="O2547" s="88"/>
      <c r="P2547" s="88"/>
      <c r="Q2547" s="88"/>
      <c r="R2547" s="88"/>
      <c r="S2547" s="88"/>
      <c r="T2547" s="89"/>
      <c r="U2547" s="42"/>
      <c r="V2547" s="42"/>
      <c r="W2547" s="42"/>
      <c r="X2547" s="42"/>
      <c r="Y2547" s="42"/>
      <c r="Z2547" s="42"/>
      <c r="AA2547" s="42"/>
      <c r="AB2547" s="42"/>
      <c r="AC2547" s="42"/>
      <c r="AD2547" s="42"/>
      <c r="AE2547" s="42"/>
      <c r="AT2547" s="20" t="s">
        <v>219</v>
      </c>
      <c r="AU2547" s="20" t="s">
        <v>88</v>
      </c>
    </row>
    <row r="2548" s="14" customFormat="1">
      <c r="A2548" s="14"/>
      <c r="B2548" s="240"/>
      <c r="C2548" s="241"/>
      <c r="D2548" s="231" t="s">
        <v>221</v>
      </c>
      <c r="E2548" s="242" t="s">
        <v>32</v>
      </c>
      <c r="F2548" s="243" t="s">
        <v>2821</v>
      </c>
      <c r="G2548" s="241"/>
      <c r="H2548" s="244">
        <v>0.63</v>
      </c>
      <c r="I2548" s="245"/>
      <c r="J2548" s="241"/>
      <c r="K2548" s="241"/>
      <c r="L2548" s="246"/>
      <c r="M2548" s="247"/>
      <c r="N2548" s="248"/>
      <c r="O2548" s="248"/>
      <c r="P2548" s="248"/>
      <c r="Q2548" s="248"/>
      <c r="R2548" s="248"/>
      <c r="S2548" s="248"/>
      <c r="T2548" s="249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0" t="s">
        <v>221</v>
      </c>
      <c r="AU2548" s="250" t="s">
        <v>88</v>
      </c>
      <c r="AV2548" s="14" t="s">
        <v>88</v>
      </c>
      <c r="AW2548" s="14" t="s">
        <v>39</v>
      </c>
      <c r="AX2548" s="14" t="s">
        <v>78</v>
      </c>
      <c r="AY2548" s="250" t="s">
        <v>210</v>
      </c>
    </row>
    <row r="2549" s="15" customFormat="1">
      <c r="A2549" s="15"/>
      <c r="B2549" s="251"/>
      <c r="C2549" s="252"/>
      <c r="D2549" s="231" t="s">
        <v>221</v>
      </c>
      <c r="E2549" s="253" t="s">
        <v>32</v>
      </c>
      <c r="F2549" s="254" t="s">
        <v>224</v>
      </c>
      <c r="G2549" s="252"/>
      <c r="H2549" s="255">
        <v>0.63</v>
      </c>
      <c r="I2549" s="256"/>
      <c r="J2549" s="252"/>
      <c r="K2549" s="252"/>
      <c r="L2549" s="257"/>
      <c r="M2549" s="258"/>
      <c r="N2549" s="259"/>
      <c r="O2549" s="259"/>
      <c r="P2549" s="259"/>
      <c r="Q2549" s="259"/>
      <c r="R2549" s="259"/>
      <c r="S2549" s="259"/>
      <c r="T2549" s="260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1" t="s">
        <v>221</v>
      </c>
      <c r="AU2549" s="261" t="s">
        <v>88</v>
      </c>
      <c r="AV2549" s="15" t="s">
        <v>96</v>
      </c>
      <c r="AW2549" s="15" t="s">
        <v>39</v>
      </c>
      <c r="AX2549" s="15" t="s">
        <v>86</v>
      </c>
      <c r="AY2549" s="261" t="s">
        <v>210</v>
      </c>
    </row>
    <row r="2550" s="2" customFormat="1" ht="16.5" customHeight="1">
      <c r="A2550" s="42"/>
      <c r="B2550" s="43"/>
      <c r="C2550" s="273" t="s">
        <v>2822</v>
      </c>
      <c r="D2550" s="273" t="s">
        <v>325</v>
      </c>
      <c r="E2550" s="274" t="s">
        <v>2823</v>
      </c>
      <c r="F2550" s="275" t="s">
        <v>2824</v>
      </c>
      <c r="G2550" s="276" t="s">
        <v>112</v>
      </c>
      <c r="H2550" s="277">
        <v>0.69299999999999995</v>
      </c>
      <c r="I2550" s="278"/>
      <c r="J2550" s="279">
        <f>ROUND(I2550*H2550,2)</f>
        <v>0</v>
      </c>
      <c r="K2550" s="275" t="s">
        <v>217</v>
      </c>
      <c r="L2550" s="280"/>
      <c r="M2550" s="281" t="s">
        <v>32</v>
      </c>
      <c r="N2550" s="282" t="s">
        <v>49</v>
      </c>
      <c r="O2550" s="88"/>
      <c r="P2550" s="220">
        <f>O2550*H2550</f>
        <v>0</v>
      </c>
      <c r="Q2550" s="220">
        <v>0.02</v>
      </c>
      <c r="R2550" s="220">
        <f>Q2550*H2550</f>
        <v>0.013859999999999999</v>
      </c>
      <c r="S2550" s="220">
        <v>0</v>
      </c>
      <c r="T2550" s="221">
        <f>S2550*H2550</f>
        <v>0</v>
      </c>
      <c r="U2550" s="42"/>
      <c r="V2550" s="42"/>
      <c r="W2550" s="42"/>
      <c r="X2550" s="42"/>
      <c r="Y2550" s="42"/>
      <c r="Z2550" s="42"/>
      <c r="AA2550" s="42"/>
      <c r="AB2550" s="42"/>
      <c r="AC2550" s="42"/>
      <c r="AD2550" s="42"/>
      <c r="AE2550" s="42"/>
      <c r="AR2550" s="222" t="s">
        <v>544</v>
      </c>
      <c r="AT2550" s="222" t="s">
        <v>325</v>
      </c>
      <c r="AU2550" s="222" t="s">
        <v>88</v>
      </c>
      <c r="AY2550" s="20" t="s">
        <v>210</v>
      </c>
      <c r="BE2550" s="223">
        <f>IF(N2550="základní",J2550,0)</f>
        <v>0</v>
      </c>
      <c r="BF2550" s="223">
        <f>IF(N2550="snížená",J2550,0)</f>
        <v>0</v>
      </c>
      <c r="BG2550" s="223">
        <f>IF(N2550="zákl. přenesená",J2550,0)</f>
        <v>0</v>
      </c>
      <c r="BH2550" s="223">
        <f>IF(N2550="sníž. přenesená",J2550,0)</f>
        <v>0</v>
      </c>
      <c r="BI2550" s="223">
        <f>IF(N2550="nulová",J2550,0)</f>
        <v>0</v>
      </c>
      <c r="BJ2550" s="20" t="s">
        <v>86</v>
      </c>
      <c r="BK2550" s="223">
        <f>ROUND(I2550*H2550,2)</f>
        <v>0</v>
      </c>
      <c r="BL2550" s="20" t="s">
        <v>404</v>
      </c>
      <c r="BM2550" s="222" t="s">
        <v>2825</v>
      </c>
    </row>
    <row r="2551" s="14" customFormat="1">
      <c r="A2551" s="14"/>
      <c r="B2551" s="240"/>
      <c r="C2551" s="241"/>
      <c r="D2551" s="231" t="s">
        <v>221</v>
      </c>
      <c r="E2551" s="242" t="s">
        <v>32</v>
      </c>
      <c r="F2551" s="243" t="s">
        <v>2826</v>
      </c>
      <c r="G2551" s="241"/>
      <c r="H2551" s="244">
        <v>0.69299999999999995</v>
      </c>
      <c r="I2551" s="245"/>
      <c r="J2551" s="241"/>
      <c r="K2551" s="241"/>
      <c r="L2551" s="246"/>
      <c r="M2551" s="247"/>
      <c r="N2551" s="248"/>
      <c r="O2551" s="248"/>
      <c r="P2551" s="248"/>
      <c r="Q2551" s="248"/>
      <c r="R2551" s="248"/>
      <c r="S2551" s="248"/>
      <c r="T2551" s="249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0" t="s">
        <v>221</v>
      </c>
      <c r="AU2551" s="250" t="s">
        <v>88</v>
      </c>
      <c r="AV2551" s="14" t="s">
        <v>88</v>
      </c>
      <c r="AW2551" s="14" t="s">
        <v>39</v>
      </c>
      <c r="AX2551" s="14" t="s">
        <v>86</v>
      </c>
      <c r="AY2551" s="250" t="s">
        <v>210</v>
      </c>
    </row>
    <row r="2552" s="2" customFormat="1" ht="24.15" customHeight="1">
      <c r="A2552" s="42"/>
      <c r="B2552" s="43"/>
      <c r="C2552" s="211" t="s">
        <v>2827</v>
      </c>
      <c r="D2552" s="211" t="s">
        <v>213</v>
      </c>
      <c r="E2552" s="212" t="s">
        <v>2828</v>
      </c>
      <c r="F2552" s="213" t="s">
        <v>2829</v>
      </c>
      <c r="G2552" s="214" t="s">
        <v>407</v>
      </c>
      <c r="H2552" s="215">
        <v>0.014</v>
      </c>
      <c r="I2552" s="216"/>
      <c r="J2552" s="217">
        <f>ROUND(I2552*H2552,2)</f>
        <v>0</v>
      </c>
      <c r="K2552" s="213" t="s">
        <v>1813</v>
      </c>
      <c r="L2552" s="48"/>
      <c r="M2552" s="218" t="s">
        <v>32</v>
      </c>
      <c r="N2552" s="219" t="s">
        <v>49</v>
      </c>
      <c r="O2552" s="88"/>
      <c r="P2552" s="220">
        <f>O2552*H2552</f>
        <v>0</v>
      </c>
      <c r="Q2552" s="220">
        <v>0</v>
      </c>
      <c r="R2552" s="220">
        <f>Q2552*H2552</f>
        <v>0</v>
      </c>
      <c r="S2552" s="220">
        <v>0</v>
      </c>
      <c r="T2552" s="221">
        <f>S2552*H2552</f>
        <v>0</v>
      </c>
      <c r="U2552" s="42"/>
      <c r="V2552" s="42"/>
      <c r="W2552" s="42"/>
      <c r="X2552" s="42"/>
      <c r="Y2552" s="42"/>
      <c r="Z2552" s="42"/>
      <c r="AA2552" s="42"/>
      <c r="AB2552" s="42"/>
      <c r="AC2552" s="42"/>
      <c r="AD2552" s="42"/>
      <c r="AE2552" s="42"/>
      <c r="AR2552" s="222" t="s">
        <v>404</v>
      </c>
      <c r="AT2552" s="222" t="s">
        <v>213</v>
      </c>
      <c r="AU2552" s="222" t="s">
        <v>88</v>
      </c>
      <c r="AY2552" s="20" t="s">
        <v>210</v>
      </c>
      <c r="BE2552" s="223">
        <f>IF(N2552="základní",J2552,0)</f>
        <v>0</v>
      </c>
      <c r="BF2552" s="223">
        <f>IF(N2552="snížená",J2552,0)</f>
        <v>0</v>
      </c>
      <c r="BG2552" s="223">
        <f>IF(N2552="zákl. přenesená",J2552,0)</f>
        <v>0</v>
      </c>
      <c r="BH2552" s="223">
        <f>IF(N2552="sníž. přenesená",J2552,0)</f>
        <v>0</v>
      </c>
      <c r="BI2552" s="223">
        <f>IF(N2552="nulová",J2552,0)</f>
        <v>0</v>
      </c>
      <c r="BJ2552" s="20" t="s">
        <v>86</v>
      </c>
      <c r="BK2552" s="223">
        <f>ROUND(I2552*H2552,2)</f>
        <v>0</v>
      </c>
      <c r="BL2552" s="20" t="s">
        <v>404</v>
      </c>
      <c r="BM2552" s="222" t="s">
        <v>2830</v>
      </c>
    </row>
    <row r="2553" s="2" customFormat="1">
      <c r="A2553" s="42"/>
      <c r="B2553" s="43"/>
      <c r="C2553" s="44"/>
      <c r="D2553" s="224" t="s">
        <v>219</v>
      </c>
      <c r="E2553" s="44"/>
      <c r="F2553" s="225" t="s">
        <v>2831</v>
      </c>
      <c r="G2553" s="44"/>
      <c r="H2553" s="44"/>
      <c r="I2553" s="226"/>
      <c r="J2553" s="44"/>
      <c r="K2553" s="44"/>
      <c r="L2553" s="48"/>
      <c r="M2553" s="227"/>
      <c r="N2553" s="228"/>
      <c r="O2553" s="88"/>
      <c r="P2553" s="88"/>
      <c r="Q2553" s="88"/>
      <c r="R2553" s="88"/>
      <c r="S2553" s="88"/>
      <c r="T2553" s="89"/>
      <c r="U2553" s="42"/>
      <c r="V2553" s="42"/>
      <c r="W2553" s="42"/>
      <c r="X2553" s="42"/>
      <c r="Y2553" s="42"/>
      <c r="Z2553" s="42"/>
      <c r="AA2553" s="42"/>
      <c r="AB2553" s="42"/>
      <c r="AC2553" s="42"/>
      <c r="AD2553" s="42"/>
      <c r="AE2553" s="42"/>
      <c r="AT2553" s="20" t="s">
        <v>219</v>
      </c>
      <c r="AU2553" s="20" t="s">
        <v>88</v>
      </c>
    </row>
    <row r="2554" s="12" customFormat="1" ht="22.8" customHeight="1">
      <c r="A2554" s="12"/>
      <c r="B2554" s="195"/>
      <c r="C2554" s="196"/>
      <c r="D2554" s="197" t="s">
        <v>77</v>
      </c>
      <c r="E2554" s="209" t="s">
        <v>2832</v>
      </c>
      <c r="F2554" s="209" t="s">
        <v>2833</v>
      </c>
      <c r="G2554" s="196"/>
      <c r="H2554" s="196"/>
      <c r="I2554" s="199"/>
      <c r="J2554" s="210">
        <f>BK2554</f>
        <v>0</v>
      </c>
      <c r="K2554" s="196"/>
      <c r="L2554" s="201"/>
      <c r="M2554" s="202"/>
      <c r="N2554" s="203"/>
      <c r="O2554" s="203"/>
      <c r="P2554" s="204">
        <f>SUM(P2555:P2601)</f>
        <v>0</v>
      </c>
      <c r="Q2554" s="203"/>
      <c r="R2554" s="204">
        <f>SUM(R2555:R2601)</f>
        <v>2.0300755499999998</v>
      </c>
      <c r="S2554" s="203"/>
      <c r="T2554" s="205">
        <f>SUM(T2555:T2601)</f>
        <v>0</v>
      </c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R2554" s="206" t="s">
        <v>88</v>
      </c>
      <c r="AT2554" s="207" t="s">
        <v>77</v>
      </c>
      <c r="AU2554" s="207" t="s">
        <v>86</v>
      </c>
      <c r="AY2554" s="206" t="s">
        <v>210</v>
      </c>
      <c r="BK2554" s="208">
        <f>SUM(BK2555:BK2601)</f>
        <v>0</v>
      </c>
    </row>
    <row r="2555" s="2" customFormat="1" ht="16.5" customHeight="1">
      <c r="A2555" s="42"/>
      <c r="B2555" s="43"/>
      <c r="C2555" s="211" t="s">
        <v>2834</v>
      </c>
      <c r="D2555" s="211" t="s">
        <v>213</v>
      </c>
      <c r="E2555" s="212" t="s">
        <v>2835</v>
      </c>
      <c r="F2555" s="213" t="s">
        <v>2836</v>
      </c>
      <c r="G2555" s="214" t="s">
        <v>112</v>
      </c>
      <c r="H2555" s="215">
        <v>55.600000000000001</v>
      </c>
      <c r="I2555" s="216"/>
      <c r="J2555" s="217">
        <f>ROUND(I2555*H2555,2)</f>
        <v>0</v>
      </c>
      <c r="K2555" s="213" t="s">
        <v>952</v>
      </c>
      <c r="L2555" s="48"/>
      <c r="M2555" s="218" t="s">
        <v>32</v>
      </c>
      <c r="N2555" s="219" t="s">
        <v>49</v>
      </c>
      <c r="O2555" s="88"/>
      <c r="P2555" s="220">
        <f>O2555*H2555</f>
        <v>0</v>
      </c>
      <c r="Q2555" s="220">
        <v>0</v>
      </c>
      <c r="R2555" s="220">
        <f>Q2555*H2555</f>
        <v>0</v>
      </c>
      <c r="S2555" s="220">
        <v>0</v>
      </c>
      <c r="T2555" s="221">
        <f>S2555*H2555</f>
        <v>0</v>
      </c>
      <c r="U2555" s="42"/>
      <c r="V2555" s="42"/>
      <c r="W2555" s="42"/>
      <c r="X2555" s="42"/>
      <c r="Y2555" s="42"/>
      <c r="Z2555" s="42"/>
      <c r="AA2555" s="42"/>
      <c r="AB2555" s="42"/>
      <c r="AC2555" s="42"/>
      <c r="AD2555" s="42"/>
      <c r="AE2555" s="42"/>
      <c r="AR2555" s="222" t="s">
        <v>404</v>
      </c>
      <c r="AT2555" s="222" t="s">
        <v>213</v>
      </c>
      <c r="AU2555" s="222" t="s">
        <v>88</v>
      </c>
      <c r="AY2555" s="20" t="s">
        <v>210</v>
      </c>
      <c r="BE2555" s="223">
        <f>IF(N2555="základní",J2555,0)</f>
        <v>0</v>
      </c>
      <c r="BF2555" s="223">
        <f>IF(N2555="snížená",J2555,0)</f>
        <v>0</v>
      </c>
      <c r="BG2555" s="223">
        <f>IF(N2555="zákl. přenesená",J2555,0)</f>
        <v>0</v>
      </c>
      <c r="BH2555" s="223">
        <f>IF(N2555="sníž. přenesená",J2555,0)</f>
        <v>0</v>
      </c>
      <c r="BI2555" s="223">
        <f>IF(N2555="nulová",J2555,0)</f>
        <v>0</v>
      </c>
      <c r="BJ2555" s="20" t="s">
        <v>86</v>
      </c>
      <c r="BK2555" s="223">
        <f>ROUND(I2555*H2555,2)</f>
        <v>0</v>
      </c>
      <c r="BL2555" s="20" t="s">
        <v>404</v>
      </c>
      <c r="BM2555" s="222" t="s">
        <v>2837</v>
      </c>
    </row>
    <row r="2556" s="14" customFormat="1">
      <c r="A2556" s="14"/>
      <c r="B2556" s="240"/>
      <c r="C2556" s="241"/>
      <c r="D2556" s="231" t="s">
        <v>221</v>
      </c>
      <c r="E2556" s="242" t="s">
        <v>32</v>
      </c>
      <c r="F2556" s="243" t="s">
        <v>2838</v>
      </c>
      <c r="G2556" s="241"/>
      <c r="H2556" s="244">
        <v>3.3199999999999998</v>
      </c>
      <c r="I2556" s="245"/>
      <c r="J2556" s="241"/>
      <c r="K2556" s="241"/>
      <c r="L2556" s="246"/>
      <c r="M2556" s="247"/>
      <c r="N2556" s="248"/>
      <c r="O2556" s="248"/>
      <c r="P2556" s="248"/>
      <c r="Q2556" s="248"/>
      <c r="R2556" s="248"/>
      <c r="S2556" s="248"/>
      <c r="T2556" s="249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0" t="s">
        <v>221</v>
      </c>
      <c r="AU2556" s="250" t="s">
        <v>88</v>
      </c>
      <c r="AV2556" s="14" t="s">
        <v>88</v>
      </c>
      <c r="AW2556" s="14" t="s">
        <v>39</v>
      </c>
      <c r="AX2556" s="14" t="s">
        <v>78</v>
      </c>
      <c r="AY2556" s="250" t="s">
        <v>210</v>
      </c>
    </row>
    <row r="2557" s="14" customFormat="1">
      <c r="A2557" s="14"/>
      <c r="B2557" s="240"/>
      <c r="C2557" s="241"/>
      <c r="D2557" s="231" t="s">
        <v>221</v>
      </c>
      <c r="E2557" s="242" t="s">
        <v>32</v>
      </c>
      <c r="F2557" s="243" t="s">
        <v>2839</v>
      </c>
      <c r="G2557" s="241"/>
      <c r="H2557" s="244">
        <v>15.390000000000001</v>
      </c>
      <c r="I2557" s="245"/>
      <c r="J2557" s="241"/>
      <c r="K2557" s="241"/>
      <c r="L2557" s="246"/>
      <c r="M2557" s="247"/>
      <c r="N2557" s="248"/>
      <c r="O2557" s="248"/>
      <c r="P2557" s="248"/>
      <c r="Q2557" s="248"/>
      <c r="R2557" s="248"/>
      <c r="S2557" s="248"/>
      <c r="T2557" s="249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0" t="s">
        <v>221</v>
      </c>
      <c r="AU2557" s="250" t="s">
        <v>88</v>
      </c>
      <c r="AV2557" s="14" t="s">
        <v>88</v>
      </c>
      <c r="AW2557" s="14" t="s">
        <v>39</v>
      </c>
      <c r="AX2557" s="14" t="s">
        <v>78</v>
      </c>
      <c r="AY2557" s="250" t="s">
        <v>210</v>
      </c>
    </row>
    <row r="2558" s="14" customFormat="1">
      <c r="A2558" s="14"/>
      <c r="B2558" s="240"/>
      <c r="C2558" s="241"/>
      <c r="D2558" s="231" t="s">
        <v>221</v>
      </c>
      <c r="E2558" s="242" t="s">
        <v>32</v>
      </c>
      <c r="F2558" s="243" t="s">
        <v>2840</v>
      </c>
      <c r="G2558" s="241"/>
      <c r="H2558" s="244">
        <v>36.890000000000001</v>
      </c>
      <c r="I2558" s="245"/>
      <c r="J2558" s="241"/>
      <c r="K2558" s="241"/>
      <c r="L2558" s="246"/>
      <c r="M2558" s="247"/>
      <c r="N2558" s="248"/>
      <c r="O2558" s="248"/>
      <c r="P2558" s="248"/>
      <c r="Q2558" s="248"/>
      <c r="R2558" s="248"/>
      <c r="S2558" s="248"/>
      <c r="T2558" s="249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0" t="s">
        <v>221</v>
      </c>
      <c r="AU2558" s="250" t="s">
        <v>88</v>
      </c>
      <c r="AV2558" s="14" t="s">
        <v>88</v>
      </c>
      <c r="AW2558" s="14" t="s">
        <v>39</v>
      </c>
      <c r="AX2558" s="14" t="s">
        <v>78</v>
      </c>
      <c r="AY2558" s="250" t="s">
        <v>210</v>
      </c>
    </row>
    <row r="2559" s="15" customFormat="1">
      <c r="A2559" s="15"/>
      <c r="B2559" s="251"/>
      <c r="C2559" s="252"/>
      <c r="D2559" s="231" t="s">
        <v>221</v>
      </c>
      <c r="E2559" s="253" t="s">
        <v>32</v>
      </c>
      <c r="F2559" s="254" t="s">
        <v>224</v>
      </c>
      <c r="G2559" s="252"/>
      <c r="H2559" s="255">
        <v>55.600000000000001</v>
      </c>
      <c r="I2559" s="256"/>
      <c r="J2559" s="252"/>
      <c r="K2559" s="252"/>
      <c r="L2559" s="257"/>
      <c r="M2559" s="258"/>
      <c r="N2559" s="259"/>
      <c r="O2559" s="259"/>
      <c r="P2559" s="259"/>
      <c r="Q2559" s="259"/>
      <c r="R2559" s="259"/>
      <c r="S2559" s="259"/>
      <c r="T2559" s="260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T2559" s="261" t="s">
        <v>221</v>
      </c>
      <c r="AU2559" s="261" t="s">
        <v>88</v>
      </c>
      <c r="AV2559" s="15" t="s">
        <v>96</v>
      </c>
      <c r="AW2559" s="15" t="s">
        <v>39</v>
      </c>
      <c r="AX2559" s="15" t="s">
        <v>86</v>
      </c>
      <c r="AY2559" s="261" t="s">
        <v>210</v>
      </c>
    </row>
    <row r="2560" s="2" customFormat="1" ht="16.5" customHeight="1">
      <c r="A2560" s="42"/>
      <c r="B2560" s="43"/>
      <c r="C2560" s="211" t="s">
        <v>2841</v>
      </c>
      <c r="D2560" s="211" t="s">
        <v>213</v>
      </c>
      <c r="E2560" s="212" t="s">
        <v>2842</v>
      </c>
      <c r="F2560" s="213" t="s">
        <v>2843</v>
      </c>
      <c r="G2560" s="214" t="s">
        <v>104</v>
      </c>
      <c r="H2560" s="215">
        <v>20.399999999999999</v>
      </c>
      <c r="I2560" s="216"/>
      <c r="J2560" s="217">
        <f>ROUND(I2560*H2560,2)</f>
        <v>0</v>
      </c>
      <c r="K2560" s="213" t="s">
        <v>952</v>
      </c>
      <c r="L2560" s="48"/>
      <c r="M2560" s="218" t="s">
        <v>32</v>
      </c>
      <c r="N2560" s="219" t="s">
        <v>49</v>
      </c>
      <c r="O2560" s="88"/>
      <c r="P2560" s="220">
        <f>O2560*H2560</f>
        <v>0</v>
      </c>
      <c r="Q2560" s="220">
        <v>0</v>
      </c>
      <c r="R2560" s="220">
        <f>Q2560*H2560</f>
        <v>0</v>
      </c>
      <c r="S2560" s="220">
        <v>0</v>
      </c>
      <c r="T2560" s="221">
        <f>S2560*H2560</f>
        <v>0</v>
      </c>
      <c r="U2560" s="42"/>
      <c r="V2560" s="42"/>
      <c r="W2560" s="42"/>
      <c r="X2560" s="42"/>
      <c r="Y2560" s="42"/>
      <c r="Z2560" s="42"/>
      <c r="AA2560" s="42"/>
      <c r="AB2560" s="42"/>
      <c r="AC2560" s="42"/>
      <c r="AD2560" s="42"/>
      <c r="AE2560" s="42"/>
      <c r="AR2560" s="222" t="s">
        <v>404</v>
      </c>
      <c r="AT2560" s="222" t="s">
        <v>213</v>
      </c>
      <c r="AU2560" s="222" t="s">
        <v>88</v>
      </c>
      <c r="AY2560" s="20" t="s">
        <v>210</v>
      </c>
      <c r="BE2560" s="223">
        <f>IF(N2560="základní",J2560,0)</f>
        <v>0</v>
      </c>
      <c r="BF2560" s="223">
        <f>IF(N2560="snížená",J2560,0)</f>
        <v>0</v>
      </c>
      <c r="BG2560" s="223">
        <f>IF(N2560="zákl. přenesená",J2560,0)</f>
        <v>0</v>
      </c>
      <c r="BH2560" s="223">
        <f>IF(N2560="sníž. přenesená",J2560,0)</f>
        <v>0</v>
      </c>
      <c r="BI2560" s="223">
        <f>IF(N2560="nulová",J2560,0)</f>
        <v>0</v>
      </c>
      <c r="BJ2560" s="20" t="s">
        <v>86</v>
      </c>
      <c r="BK2560" s="223">
        <f>ROUND(I2560*H2560,2)</f>
        <v>0</v>
      </c>
      <c r="BL2560" s="20" t="s">
        <v>404</v>
      </c>
      <c r="BM2560" s="222" t="s">
        <v>2844</v>
      </c>
    </row>
    <row r="2561" s="14" customFormat="1">
      <c r="A2561" s="14"/>
      <c r="B2561" s="240"/>
      <c r="C2561" s="241"/>
      <c r="D2561" s="231" t="s">
        <v>221</v>
      </c>
      <c r="E2561" s="242" t="s">
        <v>32</v>
      </c>
      <c r="F2561" s="243" t="s">
        <v>2845</v>
      </c>
      <c r="G2561" s="241"/>
      <c r="H2561" s="244">
        <v>20.399999999999999</v>
      </c>
      <c r="I2561" s="245"/>
      <c r="J2561" s="241"/>
      <c r="K2561" s="241"/>
      <c r="L2561" s="246"/>
      <c r="M2561" s="247"/>
      <c r="N2561" s="248"/>
      <c r="O2561" s="248"/>
      <c r="P2561" s="248"/>
      <c r="Q2561" s="248"/>
      <c r="R2561" s="248"/>
      <c r="S2561" s="248"/>
      <c r="T2561" s="249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0" t="s">
        <v>221</v>
      </c>
      <c r="AU2561" s="250" t="s">
        <v>88</v>
      </c>
      <c r="AV2561" s="14" t="s">
        <v>88</v>
      </c>
      <c r="AW2561" s="14" t="s">
        <v>39</v>
      </c>
      <c r="AX2561" s="14" t="s">
        <v>78</v>
      </c>
      <c r="AY2561" s="250" t="s">
        <v>210</v>
      </c>
    </row>
    <row r="2562" s="15" customFormat="1">
      <c r="A2562" s="15"/>
      <c r="B2562" s="251"/>
      <c r="C2562" s="252"/>
      <c r="D2562" s="231" t="s">
        <v>221</v>
      </c>
      <c r="E2562" s="253" t="s">
        <v>32</v>
      </c>
      <c r="F2562" s="254" t="s">
        <v>224</v>
      </c>
      <c r="G2562" s="252"/>
      <c r="H2562" s="255">
        <v>20.399999999999999</v>
      </c>
      <c r="I2562" s="256"/>
      <c r="J2562" s="252"/>
      <c r="K2562" s="252"/>
      <c r="L2562" s="257"/>
      <c r="M2562" s="258"/>
      <c r="N2562" s="259"/>
      <c r="O2562" s="259"/>
      <c r="P2562" s="259"/>
      <c r="Q2562" s="259"/>
      <c r="R2562" s="259"/>
      <c r="S2562" s="259"/>
      <c r="T2562" s="260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1" t="s">
        <v>221</v>
      </c>
      <c r="AU2562" s="261" t="s">
        <v>88</v>
      </c>
      <c r="AV2562" s="15" t="s">
        <v>96</v>
      </c>
      <c r="AW2562" s="15" t="s">
        <v>39</v>
      </c>
      <c r="AX2562" s="15" t="s">
        <v>86</v>
      </c>
      <c r="AY2562" s="261" t="s">
        <v>210</v>
      </c>
    </row>
    <row r="2563" s="2" customFormat="1" ht="16.5" customHeight="1">
      <c r="A2563" s="42"/>
      <c r="B2563" s="43"/>
      <c r="C2563" s="211" t="s">
        <v>2846</v>
      </c>
      <c r="D2563" s="211" t="s">
        <v>213</v>
      </c>
      <c r="E2563" s="212" t="s">
        <v>2847</v>
      </c>
      <c r="F2563" s="213" t="s">
        <v>2848</v>
      </c>
      <c r="G2563" s="214" t="s">
        <v>112</v>
      </c>
      <c r="H2563" s="215">
        <v>71.204999999999998</v>
      </c>
      <c r="I2563" s="216"/>
      <c r="J2563" s="217">
        <f>ROUND(I2563*H2563,2)</f>
        <v>0</v>
      </c>
      <c r="K2563" s="213" t="s">
        <v>952</v>
      </c>
      <c r="L2563" s="48"/>
      <c r="M2563" s="218" t="s">
        <v>32</v>
      </c>
      <c r="N2563" s="219" t="s">
        <v>49</v>
      </c>
      <c r="O2563" s="88"/>
      <c r="P2563" s="220">
        <f>O2563*H2563</f>
        <v>0</v>
      </c>
      <c r="Q2563" s="220">
        <v>0.00029999999999999997</v>
      </c>
      <c r="R2563" s="220">
        <f>Q2563*H2563</f>
        <v>0.021361499999999999</v>
      </c>
      <c r="S2563" s="220">
        <v>0</v>
      </c>
      <c r="T2563" s="221">
        <f>S2563*H2563</f>
        <v>0</v>
      </c>
      <c r="U2563" s="42"/>
      <c r="V2563" s="42"/>
      <c r="W2563" s="42"/>
      <c r="X2563" s="42"/>
      <c r="Y2563" s="42"/>
      <c r="Z2563" s="42"/>
      <c r="AA2563" s="42"/>
      <c r="AB2563" s="42"/>
      <c r="AC2563" s="42"/>
      <c r="AD2563" s="42"/>
      <c r="AE2563" s="42"/>
      <c r="AR2563" s="222" t="s">
        <v>404</v>
      </c>
      <c r="AT2563" s="222" t="s">
        <v>213</v>
      </c>
      <c r="AU2563" s="222" t="s">
        <v>88</v>
      </c>
      <c r="AY2563" s="20" t="s">
        <v>210</v>
      </c>
      <c r="BE2563" s="223">
        <f>IF(N2563="základní",J2563,0)</f>
        <v>0</v>
      </c>
      <c r="BF2563" s="223">
        <f>IF(N2563="snížená",J2563,0)</f>
        <v>0</v>
      </c>
      <c r="BG2563" s="223">
        <f>IF(N2563="zákl. přenesená",J2563,0)</f>
        <v>0</v>
      </c>
      <c r="BH2563" s="223">
        <f>IF(N2563="sníž. přenesená",J2563,0)</f>
        <v>0</v>
      </c>
      <c r="BI2563" s="223">
        <f>IF(N2563="nulová",J2563,0)</f>
        <v>0</v>
      </c>
      <c r="BJ2563" s="20" t="s">
        <v>86</v>
      </c>
      <c r="BK2563" s="223">
        <f>ROUND(I2563*H2563,2)</f>
        <v>0</v>
      </c>
      <c r="BL2563" s="20" t="s">
        <v>404</v>
      </c>
      <c r="BM2563" s="222" t="s">
        <v>2849</v>
      </c>
    </row>
    <row r="2564" s="13" customFormat="1">
      <c r="A2564" s="13"/>
      <c r="B2564" s="229"/>
      <c r="C2564" s="230"/>
      <c r="D2564" s="231" t="s">
        <v>221</v>
      </c>
      <c r="E2564" s="232" t="s">
        <v>32</v>
      </c>
      <c r="F2564" s="233" t="s">
        <v>2850</v>
      </c>
      <c r="G2564" s="230"/>
      <c r="H2564" s="232" t="s">
        <v>32</v>
      </c>
      <c r="I2564" s="234"/>
      <c r="J2564" s="230"/>
      <c r="K2564" s="230"/>
      <c r="L2564" s="235"/>
      <c r="M2564" s="236"/>
      <c r="N2564" s="237"/>
      <c r="O2564" s="237"/>
      <c r="P2564" s="237"/>
      <c r="Q2564" s="237"/>
      <c r="R2564" s="237"/>
      <c r="S2564" s="237"/>
      <c r="T2564" s="238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9" t="s">
        <v>221</v>
      </c>
      <c r="AU2564" s="239" t="s">
        <v>88</v>
      </c>
      <c r="AV2564" s="13" t="s">
        <v>86</v>
      </c>
      <c r="AW2564" s="13" t="s">
        <v>39</v>
      </c>
      <c r="AX2564" s="13" t="s">
        <v>78</v>
      </c>
      <c r="AY2564" s="239" t="s">
        <v>210</v>
      </c>
    </row>
    <row r="2565" s="14" customFormat="1">
      <c r="A2565" s="14"/>
      <c r="B2565" s="240"/>
      <c r="C2565" s="241"/>
      <c r="D2565" s="231" t="s">
        <v>221</v>
      </c>
      <c r="E2565" s="242" t="s">
        <v>32</v>
      </c>
      <c r="F2565" s="243" t="s">
        <v>2851</v>
      </c>
      <c r="G2565" s="241"/>
      <c r="H2565" s="244">
        <v>5.5410000000000004</v>
      </c>
      <c r="I2565" s="245"/>
      <c r="J2565" s="241"/>
      <c r="K2565" s="241"/>
      <c r="L2565" s="246"/>
      <c r="M2565" s="247"/>
      <c r="N2565" s="248"/>
      <c r="O2565" s="248"/>
      <c r="P2565" s="248"/>
      <c r="Q2565" s="248"/>
      <c r="R2565" s="248"/>
      <c r="S2565" s="248"/>
      <c r="T2565" s="249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0" t="s">
        <v>221</v>
      </c>
      <c r="AU2565" s="250" t="s">
        <v>88</v>
      </c>
      <c r="AV2565" s="14" t="s">
        <v>88</v>
      </c>
      <c r="AW2565" s="14" t="s">
        <v>39</v>
      </c>
      <c r="AX2565" s="14" t="s">
        <v>78</v>
      </c>
      <c r="AY2565" s="250" t="s">
        <v>210</v>
      </c>
    </row>
    <row r="2566" s="13" customFormat="1">
      <c r="A2566" s="13"/>
      <c r="B2566" s="229"/>
      <c r="C2566" s="230"/>
      <c r="D2566" s="231" t="s">
        <v>221</v>
      </c>
      <c r="E2566" s="232" t="s">
        <v>32</v>
      </c>
      <c r="F2566" s="233" t="s">
        <v>2852</v>
      </c>
      <c r="G2566" s="230"/>
      <c r="H2566" s="232" t="s">
        <v>32</v>
      </c>
      <c r="I2566" s="234"/>
      <c r="J2566" s="230"/>
      <c r="K2566" s="230"/>
      <c r="L2566" s="235"/>
      <c r="M2566" s="236"/>
      <c r="N2566" s="237"/>
      <c r="O2566" s="237"/>
      <c r="P2566" s="237"/>
      <c r="Q2566" s="237"/>
      <c r="R2566" s="237"/>
      <c r="S2566" s="237"/>
      <c r="T2566" s="238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9" t="s">
        <v>221</v>
      </c>
      <c r="AU2566" s="239" t="s">
        <v>88</v>
      </c>
      <c r="AV2566" s="13" t="s">
        <v>86</v>
      </c>
      <c r="AW2566" s="13" t="s">
        <v>39</v>
      </c>
      <c r="AX2566" s="13" t="s">
        <v>78</v>
      </c>
      <c r="AY2566" s="239" t="s">
        <v>210</v>
      </c>
    </row>
    <row r="2567" s="14" customFormat="1">
      <c r="A2567" s="14"/>
      <c r="B2567" s="240"/>
      <c r="C2567" s="241"/>
      <c r="D2567" s="231" t="s">
        <v>221</v>
      </c>
      <c r="E2567" s="242" t="s">
        <v>32</v>
      </c>
      <c r="F2567" s="243" t="s">
        <v>2853</v>
      </c>
      <c r="G2567" s="241"/>
      <c r="H2567" s="244">
        <v>9.5280000000000005</v>
      </c>
      <c r="I2567" s="245"/>
      <c r="J2567" s="241"/>
      <c r="K2567" s="241"/>
      <c r="L2567" s="246"/>
      <c r="M2567" s="247"/>
      <c r="N2567" s="248"/>
      <c r="O2567" s="248"/>
      <c r="P2567" s="248"/>
      <c r="Q2567" s="248"/>
      <c r="R2567" s="248"/>
      <c r="S2567" s="248"/>
      <c r="T2567" s="249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0" t="s">
        <v>221</v>
      </c>
      <c r="AU2567" s="250" t="s">
        <v>88</v>
      </c>
      <c r="AV2567" s="14" t="s">
        <v>88</v>
      </c>
      <c r="AW2567" s="14" t="s">
        <v>39</v>
      </c>
      <c r="AX2567" s="14" t="s">
        <v>78</v>
      </c>
      <c r="AY2567" s="250" t="s">
        <v>210</v>
      </c>
    </row>
    <row r="2568" s="14" customFormat="1">
      <c r="A2568" s="14"/>
      <c r="B2568" s="240"/>
      <c r="C2568" s="241"/>
      <c r="D2568" s="231" t="s">
        <v>221</v>
      </c>
      <c r="E2568" s="242" t="s">
        <v>32</v>
      </c>
      <c r="F2568" s="243" t="s">
        <v>2854</v>
      </c>
      <c r="G2568" s="241"/>
      <c r="H2568" s="244">
        <v>0.63600000000000001</v>
      </c>
      <c r="I2568" s="245"/>
      <c r="J2568" s="241"/>
      <c r="K2568" s="241"/>
      <c r="L2568" s="246"/>
      <c r="M2568" s="247"/>
      <c r="N2568" s="248"/>
      <c r="O2568" s="248"/>
      <c r="P2568" s="248"/>
      <c r="Q2568" s="248"/>
      <c r="R2568" s="248"/>
      <c r="S2568" s="248"/>
      <c r="T2568" s="249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0" t="s">
        <v>221</v>
      </c>
      <c r="AU2568" s="250" t="s">
        <v>88</v>
      </c>
      <c r="AV2568" s="14" t="s">
        <v>88</v>
      </c>
      <c r="AW2568" s="14" t="s">
        <v>39</v>
      </c>
      <c r="AX2568" s="14" t="s">
        <v>78</v>
      </c>
      <c r="AY2568" s="250" t="s">
        <v>210</v>
      </c>
    </row>
    <row r="2569" s="14" customFormat="1">
      <c r="A2569" s="14"/>
      <c r="B2569" s="240"/>
      <c r="C2569" s="241"/>
      <c r="D2569" s="231" t="s">
        <v>221</v>
      </c>
      <c r="E2569" s="242" t="s">
        <v>32</v>
      </c>
      <c r="F2569" s="243" t="s">
        <v>2855</v>
      </c>
      <c r="G2569" s="241"/>
      <c r="H2569" s="244">
        <v>55.5</v>
      </c>
      <c r="I2569" s="245"/>
      <c r="J2569" s="241"/>
      <c r="K2569" s="241"/>
      <c r="L2569" s="246"/>
      <c r="M2569" s="247"/>
      <c r="N2569" s="248"/>
      <c r="O2569" s="248"/>
      <c r="P2569" s="248"/>
      <c r="Q2569" s="248"/>
      <c r="R2569" s="248"/>
      <c r="S2569" s="248"/>
      <c r="T2569" s="249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0" t="s">
        <v>221</v>
      </c>
      <c r="AU2569" s="250" t="s">
        <v>88</v>
      </c>
      <c r="AV2569" s="14" t="s">
        <v>88</v>
      </c>
      <c r="AW2569" s="14" t="s">
        <v>39</v>
      </c>
      <c r="AX2569" s="14" t="s">
        <v>78</v>
      </c>
      <c r="AY2569" s="250" t="s">
        <v>210</v>
      </c>
    </row>
    <row r="2570" s="15" customFormat="1">
      <c r="A2570" s="15"/>
      <c r="B2570" s="251"/>
      <c r="C2570" s="252"/>
      <c r="D2570" s="231" t="s">
        <v>221</v>
      </c>
      <c r="E2570" s="253" t="s">
        <v>32</v>
      </c>
      <c r="F2570" s="254" t="s">
        <v>224</v>
      </c>
      <c r="G2570" s="252"/>
      <c r="H2570" s="255">
        <v>71.204999999999998</v>
      </c>
      <c r="I2570" s="256"/>
      <c r="J2570" s="252"/>
      <c r="K2570" s="252"/>
      <c r="L2570" s="257"/>
      <c r="M2570" s="258"/>
      <c r="N2570" s="259"/>
      <c r="O2570" s="259"/>
      <c r="P2570" s="259"/>
      <c r="Q2570" s="259"/>
      <c r="R2570" s="259"/>
      <c r="S2570" s="259"/>
      <c r="T2570" s="260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61" t="s">
        <v>221</v>
      </c>
      <c r="AU2570" s="261" t="s">
        <v>88</v>
      </c>
      <c r="AV2570" s="15" t="s">
        <v>96</v>
      </c>
      <c r="AW2570" s="15" t="s">
        <v>39</v>
      </c>
      <c r="AX2570" s="15" t="s">
        <v>86</v>
      </c>
      <c r="AY2570" s="261" t="s">
        <v>210</v>
      </c>
    </row>
    <row r="2571" s="2" customFormat="1" ht="24.15" customHeight="1">
      <c r="A2571" s="42"/>
      <c r="B2571" s="43"/>
      <c r="C2571" s="211" t="s">
        <v>2856</v>
      </c>
      <c r="D2571" s="211" t="s">
        <v>213</v>
      </c>
      <c r="E2571" s="212" t="s">
        <v>2857</v>
      </c>
      <c r="F2571" s="213" t="s">
        <v>2858</v>
      </c>
      <c r="G2571" s="214" t="s">
        <v>104</v>
      </c>
      <c r="H2571" s="215">
        <v>20.399999999999999</v>
      </c>
      <c r="I2571" s="216"/>
      <c r="J2571" s="217">
        <f>ROUND(I2571*H2571,2)</f>
        <v>0</v>
      </c>
      <c r="K2571" s="213" t="s">
        <v>952</v>
      </c>
      <c r="L2571" s="48"/>
      <c r="M2571" s="218" t="s">
        <v>32</v>
      </c>
      <c r="N2571" s="219" t="s">
        <v>49</v>
      </c>
      <c r="O2571" s="88"/>
      <c r="P2571" s="220">
        <f>O2571*H2571</f>
        <v>0</v>
      </c>
      <c r="Q2571" s="220">
        <v>0.0015299999999999999</v>
      </c>
      <c r="R2571" s="220">
        <f>Q2571*H2571</f>
        <v>0.031211999999999997</v>
      </c>
      <c r="S2571" s="220">
        <v>0</v>
      </c>
      <c r="T2571" s="221">
        <f>S2571*H2571</f>
        <v>0</v>
      </c>
      <c r="U2571" s="42"/>
      <c r="V2571" s="42"/>
      <c r="W2571" s="42"/>
      <c r="X2571" s="42"/>
      <c r="Y2571" s="42"/>
      <c r="Z2571" s="42"/>
      <c r="AA2571" s="42"/>
      <c r="AB2571" s="42"/>
      <c r="AC2571" s="42"/>
      <c r="AD2571" s="42"/>
      <c r="AE2571" s="42"/>
      <c r="AR2571" s="222" t="s">
        <v>404</v>
      </c>
      <c r="AT2571" s="222" t="s">
        <v>213</v>
      </c>
      <c r="AU2571" s="222" t="s">
        <v>88</v>
      </c>
      <c r="AY2571" s="20" t="s">
        <v>210</v>
      </c>
      <c r="BE2571" s="223">
        <f>IF(N2571="základní",J2571,0)</f>
        <v>0</v>
      </c>
      <c r="BF2571" s="223">
        <f>IF(N2571="snížená",J2571,0)</f>
        <v>0</v>
      </c>
      <c r="BG2571" s="223">
        <f>IF(N2571="zákl. přenesená",J2571,0)</f>
        <v>0</v>
      </c>
      <c r="BH2571" s="223">
        <f>IF(N2571="sníž. přenesená",J2571,0)</f>
        <v>0</v>
      </c>
      <c r="BI2571" s="223">
        <f>IF(N2571="nulová",J2571,0)</f>
        <v>0</v>
      </c>
      <c r="BJ2571" s="20" t="s">
        <v>86</v>
      </c>
      <c r="BK2571" s="223">
        <f>ROUND(I2571*H2571,2)</f>
        <v>0</v>
      </c>
      <c r="BL2571" s="20" t="s">
        <v>404</v>
      </c>
      <c r="BM2571" s="222" t="s">
        <v>2859</v>
      </c>
    </row>
    <row r="2572" s="13" customFormat="1">
      <c r="A2572" s="13"/>
      <c r="B2572" s="229"/>
      <c r="C2572" s="230"/>
      <c r="D2572" s="231" t="s">
        <v>221</v>
      </c>
      <c r="E2572" s="232" t="s">
        <v>32</v>
      </c>
      <c r="F2572" s="233" t="s">
        <v>2860</v>
      </c>
      <c r="G2572" s="230"/>
      <c r="H2572" s="232" t="s">
        <v>32</v>
      </c>
      <c r="I2572" s="234"/>
      <c r="J2572" s="230"/>
      <c r="K2572" s="230"/>
      <c r="L2572" s="235"/>
      <c r="M2572" s="236"/>
      <c r="N2572" s="237"/>
      <c r="O2572" s="237"/>
      <c r="P2572" s="237"/>
      <c r="Q2572" s="237"/>
      <c r="R2572" s="237"/>
      <c r="S2572" s="237"/>
      <c r="T2572" s="238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9" t="s">
        <v>221</v>
      </c>
      <c r="AU2572" s="239" t="s">
        <v>88</v>
      </c>
      <c r="AV2572" s="13" t="s">
        <v>86</v>
      </c>
      <c r="AW2572" s="13" t="s">
        <v>39</v>
      </c>
      <c r="AX2572" s="13" t="s">
        <v>78</v>
      </c>
      <c r="AY2572" s="239" t="s">
        <v>210</v>
      </c>
    </row>
    <row r="2573" s="14" customFormat="1">
      <c r="A2573" s="14"/>
      <c r="B2573" s="240"/>
      <c r="C2573" s="241"/>
      <c r="D2573" s="231" t="s">
        <v>221</v>
      </c>
      <c r="E2573" s="242" t="s">
        <v>32</v>
      </c>
      <c r="F2573" s="243" t="s">
        <v>2845</v>
      </c>
      <c r="G2573" s="241"/>
      <c r="H2573" s="244">
        <v>20.399999999999999</v>
      </c>
      <c r="I2573" s="245"/>
      <c r="J2573" s="241"/>
      <c r="K2573" s="241"/>
      <c r="L2573" s="246"/>
      <c r="M2573" s="247"/>
      <c r="N2573" s="248"/>
      <c r="O2573" s="248"/>
      <c r="P2573" s="248"/>
      <c r="Q2573" s="248"/>
      <c r="R2573" s="248"/>
      <c r="S2573" s="248"/>
      <c r="T2573" s="249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0" t="s">
        <v>221</v>
      </c>
      <c r="AU2573" s="250" t="s">
        <v>88</v>
      </c>
      <c r="AV2573" s="14" t="s">
        <v>88</v>
      </c>
      <c r="AW2573" s="14" t="s">
        <v>39</v>
      </c>
      <c r="AX2573" s="14" t="s">
        <v>78</v>
      </c>
      <c r="AY2573" s="250" t="s">
        <v>210</v>
      </c>
    </row>
    <row r="2574" s="15" customFormat="1">
      <c r="A2574" s="15"/>
      <c r="B2574" s="251"/>
      <c r="C2574" s="252"/>
      <c r="D2574" s="231" t="s">
        <v>221</v>
      </c>
      <c r="E2574" s="253" t="s">
        <v>32</v>
      </c>
      <c r="F2574" s="254" t="s">
        <v>224</v>
      </c>
      <c r="G2574" s="252"/>
      <c r="H2574" s="255">
        <v>20.399999999999999</v>
      </c>
      <c r="I2574" s="256"/>
      <c r="J2574" s="252"/>
      <c r="K2574" s="252"/>
      <c r="L2574" s="257"/>
      <c r="M2574" s="258"/>
      <c r="N2574" s="259"/>
      <c r="O2574" s="259"/>
      <c r="P2574" s="259"/>
      <c r="Q2574" s="259"/>
      <c r="R2574" s="259"/>
      <c r="S2574" s="259"/>
      <c r="T2574" s="260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61" t="s">
        <v>221</v>
      </c>
      <c r="AU2574" s="261" t="s">
        <v>88</v>
      </c>
      <c r="AV2574" s="15" t="s">
        <v>96</v>
      </c>
      <c r="AW2574" s="15" t="s">
        <v>39</v>
      </c>
      <c r="AX2574" s="15" t="s">
        <v>86</v>
      </c>
      <c r="AY2574" s="261" t="s">
        <v>210</v>
      </c>
    </row>
    <row r="2575" s="2" customFormat="1" ht="24.15" customHeight="1">
      <c r="A2575" s="42"/>
      <c r="B2575" s="43"/>
      <c r="C2575" s="211" t="s">
        <v>2861</v>
      </c>
      <c r="D2575" s="211" t="s">
        <v>213</v>
      </c>
      <c r="E2575" s="212" t="s">
        <v>2862</v>
      </c>
      <c r="F2575" s="213" t="s">
        <v>2863</v>
      </c>
      <c r="G2575" s="214" t="s">
        <v>104</v>
      </c>
      <c r="H2575" s="215">
        <v>20.399999999999999</v>
      </c>
      <c r="I2575" s="216"/>
      <c r="J2575" s="217">
        <f>ROUND(I2575*H2575,2)</f>
        <v>0</v>
      </c>
      <c r="K2575" s="213" t="s">
        <v>952</v>
      </c>
      <c r="L2575" s="48"/>
      <c r="M2575" s="218" t="s">
        <v>32</v>
      </c>
      <c r="N2575" s="219" t="s">
        <v>49</v>
      </c>
      <c r="O2575" s="88"/>
      <c r="P2575" s="220">
        <f>O2575*H2575</f>
        <v>0</v>
      </c>
      <c r="Q2575" s="220">
        <v>0.0010200000000000001</v>
      </c>
      <c r="R2575" s="220">
        <f>Q2575*H2575</f>
        <v>0.020808</v>
      </c>
      <c r="S2575" s="220">
        <v>0</v>
      </c>
      <c r="T2575" s="221">
        <f>S2575*H2575</f>
        <v>0</v>
      </c>
      <c r="U2575" s="42"/>
      <c r="V2575" s="42"/>
      <c r="W2575" s="42"/>
      <c r="X2575" s="42"/>
      <c r="Y2575" s="42"/>
      <c r="Z2575" s="42"/>
      <c r="AA2575" s="42"/>
      <c r="AB2575" s="42"/>
      <c r="AC2575" s="42"/>
      <c r="AD2575" s="42"/>
      <c r="AE2575" s="42"/>
      <c r="AR2575" s="222" t="s">
        <v>404</v>
      </c>
      <c r="AT2575" s="222" t="s">
        <v>213</v>
      </c>
      <c r="AU2575" s="222" t="s">
        <v>88</v>
      </c>
      <c r="AY2575" s="20" t="s">
        <v>210</v>
      </c>
      <c r="BE2575" s="223">
        <f>IF(N2575="základní",J2575,0)</f>
        <v>0</v>
      </c>
      <c r="BF2575" s="223">
        <f>IF(N2575="snížená",J2575,0)</f>
        <v>0</v>
      </c>
      <c r="BG2575" s="223">
        <f>IF(N2575="zákl. přenesená",J2575,0)</f>
        <v>0</v>
      </c>
      <c r="BH2575" s="223">
        <f>IF(N2575="sníž. přenesená",J2575,0)</f>
        <v>0</v>
      </c>
      <c r="BI2575" s="223">
        <f>IF(N2575="nulová",J2575,0)</f>
        <v>0</v>
      </c>
      <c r="BJ2575" s="20" t="s">
        <v>86</v>
      </c>
      <c r="BK2575" s="223">
        <f>ROUND(I2575*H2575,2)</f>
        <v>0</v>
      </c>
      <c r="BL2575" s="20" t="s">
        <v>404</v>
      </c>
      <c r="BM2575" s="222" t="s">
        <v>2864</v>
      </c>
    </row>
    <row r="2576" s="14" customFormat="1">
      <c r="A2576" s="14"/>
      <c r="B2576" s="240"/>
      <c r="C2576" s="241"/>
      <c r="D2576" s="231" t="s">
        <v>221</v>
      </c>
      <c r="E2576" s="242" t="s">
        <v>32</v>
      </c>
      <c r="F2576" s="243" t="s">
        <v>2845</v>
      </c>
      <c r="G2576" s="241"/>
      <c r="H2576" s="244">
        <v>20.399999999999999</v>
      </c>
      <c r="I2576" s="245"/>
      <c r="J2576" s="241"/>
      <c r="K2576" s="241"/>
      <c r="L2576" s="246"/>
      <c r="M2576" s="247"/>
      <c r="N2576" s="248"/>
      <c r="O2576" s="248"/>
      <c r="P2576" s="248"/>
      <c r="Q2576" s="248"/>
      <c r="R2576" s="248"/>
      <c r="S2576" s="248"/>
      <c r="T2576" s="249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0" t="s">
        <v>221</v>
      </c>
      <c r="AU2576" s="250" t="s">
        <v>88</v>
      </c>
      <c r="AV2576" s="14" t="s">
        <v>88</v>
      </c>
      <c r="AW2576" s="14" t="s">
        <v>39</v>
      </c>
      <c r="AX2576" s="14" t="s">
        <v>78</v>
      </c>
      <c r="AY2576" s="250" t="s">
        <v>210</v>
      </c>
    </row>
    <row r="2577" s="15" customFormat="1">
      <c r="A2577" s="15"/>
      <c r="B2577" s="251"/>
      <c r="C2577" s="252"/>
      <c r="D2577" s="231" t="s">
        <v>221</v>
      </c>
      <c r="E2577" s="253" t="s">
        <v>32</v>
      </c>
      <c r="F2577" s="254" t="s">
        <v>224</v>
      </c>
      <c r="G2577" s="252"/>
      <c r="H2577" s="255">
        <v>20.399999999999999</v>
      </c>
      <c r="I2577" s="256"/>
      <c r="J2577" s="252"/>
      <c r="K2577" s="252"/>
      <c r="L2577" s="257"/>
      <c r="M2577" s="258"/>
      <c r="N2577" s="259"/>
      <c r="O2577" s="259"/>
      <c r="P2577" s="259"/>
      <c r="Q2577" s="259"/>
      <c r="R2577" s="259"/>
      <c r="S2577" s="259"/>
      <c r="T2577" s="260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1" t="s">
        <v>221</v>
      </c>
      <c r="AU2577" s="261" t="s">
        <v>88</v>
      </c>
      <c r="AV2577" s="15" t="s">
        <v>96</v>
      </c>
      <c r="AW2577" s="15" t="s">
        <v>39</v>
      </c>
      <c r="AX2577" s="15" t="s">
        <v>86</v>
      </c>
      <c r="AY2577" s="261" t="s">
        <v>210</v>
      </c>
    </row>
    <row r="2578" s="2" customFormat="1" ht="16.5" customHeight="1">
      <c r="A2578" s="42"/>
      <c r="B2578" s="43"/>
      <c r="C2578" s="273" t="s">
        <v>2865</v>
      </c>
      <c r="D2578" s="273" t="s">
        <v>325</v>
      </c>
      <c r="E2578" s="274" t="s">
        <v>2866</v>
      </c>
      <c r="F2578" s="275" t="s">
        <v>2867</v>
      </c>
      <c r="G2578" s="276" t="s">
        <v>112</v>
      </c>
      <c r="H2578" s="277">
        <v>4.218</v>
      </c>
      <c r="I2578" s="278"/>
      <c r="J2578" s="279">
        <f>ROUND(I2578*H2578,2)</f>
        <v>0</v>
      </c>
      <c r="K2578" s="275" t="s">
        <v>952</v>
      </c>
      <c r="L2578" s="280"/>
      <c r="M2578" s="281" t="s">
        <v>32</v>
      </c>
      <c r="N2578" s="282" t="s">
        <v>49</v>
      </c>
      <c r="O2578" s="88"/>
      <c r="P2578" s="220">
        <f>O2578*H2578</f>
        <v>0</v>
      </c>
      <c r="Q2578" s="220">
        <v>0.017999999999999999</v>
      </c>
      <c r="R2578" s="220">
        <f>Q2578*H2578</f>
        <v>0.075923999999999991</v>
      </c>
      <c r="S2578" s="220">
        <v>0</v>
      </c>
      <c r="T2578" s="221">
        <f>S2578*H2578</f>
        <v>0</v>
      </c>
      <c r="U2578" s="42"/>
      <c r="V2578" s="42"/>
      <c r="W2578" s="42"/>
      <c r="X2578" s="42"/>
      <c r="Y2578" s="42"/>
      <c r="Z2578" s="42"/>
      <c r="AA2578" s="42"/>
      <c r="AB2578" s="42"/>
      <c r="AC2578" s="42"/>
      <c r="AD2578" s="42"/>
      <c r="AE2578" s="42"/>
      <c r="AR2578" s="222" t="s">
        <v>544</v>
      </c>
      <c r="AT2578" s="222" t="s">
        <v>325</v>
      </c>
      <c r="AU2578" s="222" t="s">
        <v>88</v>
      </c>
      <c r="AY2578" s="20" t="s">
        <v>210</v>
      </c>
      <c r="BE2578" s="223">
        <f>IF(N2578="základní",J2578,0)</f>
        <v>0</v>
      </c>
      <c r="BF2578" s="223">
        <f>IF(N2578="snížená",J2578,0)</f>
        <v>0</v>
      </c>
      <c r="BG2578" s="223">
        <f>IF(N2578="zákl. přenesená",J2578,0)</f>
        <v>0</v>
      </c>
      <c r="BH2578" s="223">
        <f>IF(N2578="sníž. přenesená",J2578,0)</f>
        <v>0</v>
      </c>
      <c r="BI2578" s="223">
        <f>IF(N2578="nulová",J2578,0)</f>
        <v>0</v>
      </c>
      <c r="BJ2578" s="20" t="s">
        <v>86</v>
      </c>
      <c r="BK2578" s="223">
        <f>ROUND(I2578*H2578,2)</f>
        <v>0</v>
      </c>
      <c r="BL2578" s="20" t="s">
        <v>404</v>
      </c>
      <c r="BM2578" s="222" t="s">
        <v>2868</v>
      </c>
    </row>
    <row r="2579" s="13" customFormat="1">
      <c r="A2579" s="13"/>
      <c r="B2579" s="229"/>
      <c r="C2579" s="230"/>
      <c r="D2579" s="231" t="s">
        <v>221</v>
      </c>
      <c r="E2579" s="232" t="s">
        <v>32</v>
      </c>
      <c r="F2579" s="233" t="s">
        <v>2860</v>
      </c>
      <c r="G2579" s="230"/>
      <c r="H2579" s="232" t="s">
        <v>32</v>
      </c>
      <c r="I2579" s="234"/>
      <c r="J2579" s="230"/>
      <c r="K2579" s="230"/>
      <c r="L2579" s="235"/>
      <c r="M2579" s="236"/>
      <c r="N2579" s="237"/>
      <c r="O2579" s="237"/>
      <c r="P2579" s="237"/>
      <c r="Q2579" s="237"/>
      <c r="R2579" s="237"/>
      <c r="S2579" s="237"/>
      <c r="T2579" s="238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9" t="s">
        <v>221</v>
      </c>
      <c r="AU2579" s="239" t="s">
        <v>88</v>
      </c>
      <c r="AV2579" s="13" t="s">
        <v>86</v>
      </c>
      <c r="AW2579" s="13" t="s">
        <v>39</v>
      </c>
      <c r="AX2579" s="13" t="s">
        <v>78</v>
      </c>
      <c r="AY2579" s="239" t="s">
        <v>210</v>
      </c>
    </row>
    <row r="2580" s="14" customFormat="1">
      <c r="A2580" s="14"/>
      <c r="B2580" s="240"/>
      <c r="C2580" s="241"/>
      <c r="D2580" s="231" t="s">
        <v>221</v>
      </c>
      <c r="E2580" s="242" t="s">
        <v>32</v>
      </c>
      <c r="F2580" s="243" t="s">
        <v>2869</v>
      </c>
      <c r="G2580" s="241"/>
      <c r="H2580" s="244">
        <v>3.774</v>
      </c>
      <c r="I2580" s="245"/>
      <c r="J2580" s="241"/>
      <c r="K2580" s="241"/>
      <c r="L2580" s="246"/>
      <c r="M2580" s="247"/>
      <c r="N2580" s="248"/>
      <c r="O2580" s="248"/>
      <c r="P2580" s="248"/>
      <c r="Q2580" s="248"/>
      <c r="R2580" s="248"/>
      <c r="S2580" s="248"/>
      <c r="T2580" s="249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0" t="s">
        <v>221</v>
      </c>
      <c r="AU2580" s="250" t="s">
        <v>88</v>
      </c>
      <c r="AV2580" s="14" t="s">
        <v>88</v>
      </c>
      <c r="AW2580" s="14" t="s">
        <v>39</v>
      </c>
      <c r="AX2580" s="14" t="s">
        <v>78</v>
      </c>
      <c r="AY2580" s="250" t="s">
        <v>210</v>
      </c>
    </row>
    <row r="2581" s="13" customFormat="1">
      <c r="A2581" s="13"/>
      <c r="B2581" s="229"/>
      <c r="C2581" s="230"/>
      <c r="D2581" s="231" t="s">
        <v>221</v>
      </c>
      <c r="E2581" s="232" t="s">
        <v>32</v>
      </c>
      <c r="F2581" s="233" t="s">
        <v>2870</v>
      </c>
      <c r="G2581" s="230"/>
      <c r="H2581" s="232" t="s">
        <v>32</v>
      </c>
      <c r="I2581" s="234"/>
      <c r="J2581" s="230"/>
      <c r="K2581" s="230"/>
      <c r="L2581" s="235"/>
      <c r="M2581" s="236"/>
      <c r="N2581" s="237"/>
      <c r="O2581" s="237"/>
      <c r="P2581" s="237"/>
      <c r="Q2581" s="237"/>
      <c r="R2581" s="237"/>
      <c r="S2581" s="237"/>
      <c r="T2581" s="238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9" t="s">
        <v>221</v>
      </c>
      <c r="AU2581" s="239" t="s">
        <v>88</v>
      </c>
      <c r="AV2581" s="13" t="s">
        <v>86</v>
      </c>
      <c r="AW2581" s="13" t="s">
        <v>39</v>
      </c>
      <c r="AX2581" s="13" t="s">
        <v>78</v>
      </c>
      <c r="AY2581" s="239" t="s">
        <v>210</v>
      </c>
    </row>
    <row r="2582" s="14" customFormat="1">
      <c r="A2582" s="14"/>
      <c r="B2582" s="240"/>
      <c r="C2582" s="241"/>
      <c r="D2582" s="231" t="s">
        <v>221</v>
      </c>
      <c r="E2582" s="242" t="s">
        <v>32</v>
      </c>
      <c r="F2582" s="243" t="s">
        <v>2871</v>
      </c>
      <c r="G2582" s="241"/>
      <c r="H2582" s="244">
        <v>0.44400000000000001</v>
      </c>
      <c r="I2582" s="245"/>
      <c r="J2582" s="241"/>
      <c r="K2582" s="241"/>
      <c r="L2582" s="246"/>
      <c r="M2582" s="247"/>
      <c r="N2582" s="248"/>
      <c r="O2582" s="248"/>
      <c r="P2582" s="248"/>
      <c r="Q2582" s="248"/>
      <c r="R2582" s="248"/>
      <c r="S2582" s="248"/>
      <c r="T2582" s="249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0" t="s">
        <v>221</v>
      </c>
      <c r="AU2582" s="250" t="s">
        <v>88</v>
      </c>
      <c r="AV2582" s="14" t="s">
        <v>88</v>
      </c>
      <c r="AW2582" s="14" t="s">
        <v>39</v>
      </c>
      <c r="AX2582" s="14" t="s">
        <v>78</v>
      </c>
      <c r="AY2582" s="250" t="s">
        <v>210</v>
      </c>
    </row>
    <row r="2583" s="15" customFormat="1">
      <c r="A2583" s="15"/>
      <c r="B2583" s="251"/>
      <c r="C2583" s="252"/>
      <c r="D2583" s="231" t="s">
        <v>221</v>
      </c>
      <c r="E2583" s="253" t="s">
        <v>32</v>
      </c>
      <c r="F2583" s="254" t="s">
        <v>224</v>
      </c>
      <c r="G2583" s="252"/>
      <c r="H2583" s="255">
        <v>4.218</v>
      </c>
      <c r="I2583" s="256"/>
      <c r="J2583" s="252"/>
      <c r="K2583" s="252"/>
      <c r="L2583" s="257"/>
      <c r="M2583" s="258"/>
      <c r="N2583" s="259"/>
      <c r="O2583" s="259"/>
      <c r="P2583" s="259"/>
      <c r="Q2583" s="259"/>
      <c r="R2583" s="259"/>
      <c r="S2583" s="259"/>
      <c r="T2583" s="260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61" t="s">
        <v>221</v>
      </c>
      <c r="AU2583" s="261" t="s">
        <v>88</v>
      </c>
      <c r="AV2583" s="15" t="s">
        <v>96</v>
      </c>
      <c r="AW2583" s="15" t="s">
        <v>39</v>
      </c>
      <c r="AX2583" s="15" t="s">
        <v>86</v>
      </c>
      <c r="AY2583" s="261" t="s">
        <v>210</v>
      </c>
    </row>
    <row r="2584" s="2" customFormat="1" ht="21.75" customHeight="1">
      <c r="A2584" s="42"/>
      <c r="B2584" s="43"/>
      <c r="C2584" s="211" t="s">
        <v>2872</v>
      </c>
      <c r="D2584" s="211" t="s">
        <v>213</v>
      </c>
      <c r="E2584" s="212" t="s">
        <v>2873</v>
      </c>
      <c r="F2584" s="213" t="s">
        <v>2874</v>
      </c>
      <c r="G2584" s="214" t="s">
        <v>104</v>
      </c>
      <c r="H2584" s="215">
        <v>78.260000000000005</v>
      </c>
      <c r="I2584" s="216"/>
      <c r="J2584" s="217">
        <f>ROUND(I2584*H2584,2)</f>
        <v>0</v>
      </c>
      <c r="K2584" s="213" t="s">
        <v>952</v>
      </c>
      <c r="L2584" s="48"/>
      <c r="M2584" s="218" t="s">
        <v>32</v>
      </c>
      <c r="N2584" s="219" t="s">
        <v>49</v>
      </c>
      <c r="O2584" s="88"/>
      <c r="P2584" s="220">
        <f>O2584*H2584</f>
        <v>0</v>
      </c>
      <c r="Q2584" s="220">
        <v>0.00042999999999999999</v>
      </c>
      <c r="R2584" s="220">
        <f>Q2584*H2584</f>
        <v>0.033651800000000003</v>
      </c>
      <c r="S2584" s="220">
        <v>0</v>
      </c>
      <c r="T2584" s="221">
        <f>S2584*H2584</f>
        <v>0</v>
      </c>
      <c r="U2584" s="42"/>
      <c r="V2584" s="42"/>
      <c r="W2584" s="42"/>
      <c r="X2584" s="42"/>
      <c r="Y2584" s="42"/>
      <c r="Z2584" s="42"/>
      <c r="AA2584" s="42"/>
      <c r="AB2584" s="42"/>
      <c r="AC2584" s="42"/>
      <c r="AD2584" s="42"/>
      <c r="AE2584" s="42"/>
      <c r="AR2584" s="222" t="s">
        <v>404</v>
      </c>
      <c r="AT2584" s="222" t="s">
        <v>213</v>
      </c>
      <c r="AU2584" s="222" t="s">
        <v>88</v>
      </c>
      <c r="AY2584" s="20" t="s">
        <v>210</v>
      </c>
      <c r="BE2584" s="223">
        <f>IF(N2584="základní",J2584,0)</f>
        <v>0</v>
      </c>
      <c r="BF2584" s="223">
        <f>IF(N2584="snížená",J2584,0)</f>
        <v>0</v>
      </c>
      <c r="BG2584" s="223">
        <f>IF(N2584="zákl. přenesená",J2584,0)</f>
        <v>0</v>
      </c>
      <c r="BH2584" s="223">
        <f>IF(N2584="sníž. přenesená",J2584,0)</f>
        <v>0</v>
      </c>
      <c r="BI2584" s="223">
        <f>IF(N2584="nulová",J2584,0)</f>
        <v>0</v>
      </c>
      <c r="BJ2584" s="20" t="s">
        <v>86</v>
      </c>
      <c r="BK2584" s="223">
        <f>ROUND(I2584*H2584,2)</f>
        <v>0</v>
      </c>
      <c r="BL2584" s="20" t="s">
        <v>404</v>
      </c>
      <c r="BM2584" s="222" t="s">
        <v>2875</v>
      </c>
    </row>
    <row r="2585" s="14" customFormat="1">
      <c r="A2585" s="14"/>
      <c r="B2585" s="240"/>
      <c r="C2585" s="241"/>
      <c r="D2585" s="231" t="s">
        <v>221</v>
      </c>
      <c r="E2585" s="242" t="s">
        <v>32</v>
      </c>
      <c r="F2585" s="243" t="s">
        <v>2876</v>
      </c>
      <c r="G2585" s="241"/>
      <c r="H2585" s="244">
        <v>78.260000000000005</v>
      </c>
      <c r="I2585" s="245"/>
      <c r="J2585" s="241"/>
      <c r="K2585" s="241"/>
      <c r="L2585" s="246"/>
      <c r="M2585" s="247"/>
      <c r="N2585" s="248"/>
      <c r="O2585" s="248"/>
      <c r="P2585" s="248"/>
      <c r="Q2585" s="248"/>
      <c r="R2585" s="248"/>
      <c r="S2585" s="248"/>
      <c r="T2585" s="249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0" t="s">
        <v>221</v>
      </c>
      <c r="AU2585" s="250" t="s">
        <v>88</v>
      </c>
      <c r="AV2585" s="14" t="s">
        <v>88</v>
      </c>
      <c r="AW2585" s="14" t="s">
        <v>39</v>
      </c>
      <c r="AX2585" s="14" t="s">
        <v>78</v>
      </c>
      <c r="AY2585" s="250" t="s">
        <v>210</v>
      </c>
    </row>
    <row r="2586" s="15" customFormat="1">
      <c r="A2586" s="15"/>
      <c r="B2586" s="251"/>
      <c r="C2586" s="252"/>
      <c r="D2586" s="231" t="s">
        <v>221</v>
      </c>
      <c r="E2586" s="253" t="s">
        <v>32</v>
      </c>
      <c r="F2586" s="254" t="s">
        <v>224</v>
      </c>
      <c r="G2586" s="252"/>
      <c r="H2586" s="255">
        <v>78.260000000000005</v>
      </c>
      <c r="I2586" s="256"/>
      <c r="J2586" s="252"/>
      <c r="K2586" s="252"/>
      <c r="L2586" s="257"/>
      <c r="M2586" s="258"/>
      <c r="N2586" s="259"/>
      <c r="O2586" s="259"/>
      <c r="P2586" s="259"/>
      <c r="Q2586" s="259"/>
      <c r="R2586" s="259"/>
      <c r="S2586" s="259"/>
      <c r="T2586" s="260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T2586" s="261" t="s">
        <v>221</v>
      </c>
      <c r="AU2586" s="261" t="s">
        <v>88</v>
      </c>
      <c r="AV2586" s="15" t="s">
        <v>96</v>
      </c>
      <c r="AW2586" s="15" t="s">
        <v>39</v>
      </c>
      <c r="AX2586" s="15" t="s">
        <v>86</v>
      </c>
      <c r="AY2586" s="261" t="s">
        <v>210</v>
      </c>
    </row>
    <row r="2587" s="2" customFormat="1" ht="24.15" customHeight="1">
      <c r="A2587" s="42"/>
      <c r="B2587" s="43"/>
      <c r="C2587" s="211" t="s">
        <v>2877</v>
      </c>
      <c r="D2587" s="211" t="s">
        <v>213</v>
      </c>
      <c r="E2587" s="212" t="s">
        <v>2878</v>
      </c>
      <c r="F2587" s="213" t="s">
        <v>2879</v>
      </c>
      <c r="G2587" s="214" t="s">
        <v>104</v>
      </c>
      <c r="H2587" s="215">
        <v>4.7999999999999998</v>
      </c>
      <c r="I2587" s="216"/>
      <c r="J2587" s="217">
        <f>ROUND(I2587*H2587,2)</f>
        <v>0</v>
      </c>
      <c r="K2587" s="213" t="s">
        <v>952</v>
      </c>
      <c r="L2587" s="48"/>
      <c r="M2587" s="218" t="s">
        <v>32</v>
      </c>
      <c r="N2587" s="219" t="s">
        <v>49</v>
      </c>
      <c r="O2587" s="88"/>
      <c r="P2587" s="220">
        <f>O2587*H2587</f>
        <v>0</v>
      </c>
      <c r="Q2587" s="220">
        <v>0.00042999999999999999</v>
      </c>
      <c r="R2587" s="220">
        <f>Q2587*H2587</f>
        <v>0.0020639999999999999</v>
      </c>
      <c r="S2587" s="220">
        <v>0</v>
      </c>
      <c r="T2587" s="221">
        <f>S2587*H2587</f>
        <v>0</v>
      </c>
      <c r="U2587" s="42"/>
      <c r="V2587" s="42"/>
      <c r="W2587" s="42"/>
      <c r="X2587" s="42"/>
      <c r="Y2587" s="42"/>
      <c r="Z2587" s="42"/>
      <c r="AA2587" s="42"/>
      <c r="AB2587" s="42"/>
      <c r="AC2587" s="42"/>
      <c r="AD2587" s="42"/>
      <c r="AE2587" s="42"/>
      <c r="AR2587" s="222" t="s">
        <v>404</v>
      </c>
      <c r="AT2587" s="222" t="s">
        <v>213</v>
      </c>
      <c r="AU2587" s="222" t="s">
        <v>88</v>
      </c>
      <c r="AY2587" s="20" t="s">
        <v>210</v>
      </c>
      <c r="BE2587" s="223">
        <f>IF(N2587="základní",J2587,0)</f>
        <v>0</v>
      </c>
      <c r="BF2587" s="223">
        <f>IF(N2587="snížená",J2587,0)</f>
        <v>0</v>
      </c>
      <c r="BG2587" s="223">
        <f>IF(N2587="zákl. přenesená",J2587,0)</f>
        <v>0</v>
      </c>
      <c r="BH2587" s="223">
        <f>IF(N2587="sníž. přenesená",J2587,0)</f>
        <v>0</v>
      </c>
      <c r="BI2587" s="223">
        <f>IF(N2587="nulová",J2587,0)</f>
        <v>0</v>
      </c>
      <c r="BJ2587" s="20" t="s">
        <v>86</v>
      </c>
      <c r="BK2587" s="223">
        <f>ROUND(I2587*H2587,2)</f>
        <v>0</v>
      </c>
      <c r="BL2587" s="20" t="s">
        <v>404</v>
      </c>
      <c r="BM2587" s="222" t="s">
        <v>2880</v>
      </c>
    </row>
    <row r="2588" s="13" customFormat="1">
      <c r="A2588" s="13"/>
      <c r="B2588" s="229"/>
      <c r="C2588" s="230"/>
      <c r="D2588" s="231" t="s">
        <v>221</v>
      </c>
      <c r="E2588" s="232" t="s">
        <v>32</v>
      </c>
      <c r="F2588" s="233" t="s">
        <v>2860</v>
      </c>
      <c r="G2588" s="230"/>
      <c r="H2588" s="232" t="s">
        <v>32</v>
      </c>
      <c r="I2588" s="234"/>
      <c r="J2588" s="230"/>
      <c r="K2588" s="230"/>
      <c r="L2588" s="235"/>
      <c r="M2588" s="236"/>
      <c r="N2588" s="237"/>
      <c r="O2588" s="237"/>
      <c r="P2588" s="237"/>
      <c r="Q2588" s="237"/>
      <c r="R2588" s="237"/>
      <c r="S2588" s="237"/>
      <c r="T2588" s="238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39" t="s">
        <v>221</v>
      </c>
      <c r="AU2588" s="239" t="s">
        <v>88</v>
      </c>
      <c r="AV2588" s="13" t="s">
        <v>86</v>
      </c>
      <c r="AW2588" s="13" t="s">
        <v>39</v>
      </c>
      <c r="AX2588" s="13" t="s">
        <v>78</v>
      </c>
      <c r="AY2588" s="239" t="s">
        <v>210</v>
      </c>
    </row>
    <row r="2589" s="14" customFormat="1">
      <c r="A2589" s="14"/>
      <c r="B2589" s="240"/>
      <c r="C2589" s="241"/>
      <c r="D2589" s="231" t="s">
        <v>221</v>
      </c>
      <c r="E2589" s="242" t="s">
        <v>32</v>
      </c>
      <c r="F2589" s="243" t="s">
        <v>2881</v>
      </c>
      <c r="G2589" s="241"/>
      <c r="H2589" s="244">
        <v>4.7999999999999998</v>
      </c>
      <c r="I2589" s="245"/>
      <c r="J2589" s="241"/>
      <c r="K2589" s="241"/>
      <c r="L2589" s="246"/>
      <c r="M2589" s="247"/>
      <c r="N2589" s="248"/>
      <c r="O2589" s="248"/>
      <c r="P2589" s="248"/>
      <c r="Q2589" s="248"/>
      <c r="R2589" s="248"/>
      <c r="S2589" s="248"/>
      <c r="T2589" s="249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0" t="s">
        <v>221</v>
      </c>
      <c r="AU2589" s="250" t="s">
        <v>88</v>
      </c>
      <c r="AV2589" s="14" t="s">
        <v>88</v>
      </c>
      <c r="AW2589" s="14" t="s">
        <v>39</v>
      </c>
      <c r="AX2589" s="14" t="s">
        <v>78</v>
      </c>
      <c r="AY2589" s="250" t="s">
        <v>210</v>
      </c>
    </row>
    <row r="2590" s="15" customFormat="1">
      <c r="A2590" s="15"/>
      <c r="B2590" s="251"/>
      <c r="C2590" s="252"/>
      <c r="D2590" s="231" t="s">
        <v>221</v>
      </c>
      <c r="E2590" s="253" t="s">
        <v>32</v>
      </c>
      <c r="F2590" s="254" t="s">
        <v>224</v>
      </c>
      <c r="G2590" s="252"/>
      <c r="H2590" s="255">
        <v>4.7999999999999998</v>
      </c>
      <c r="I2590" s="256"/>
      <c r="J2590" s="252"/>
      <c r="K2590" s="252"/>
      <c r="L2590" s="257"/>
      <c r="M2590" s="258"/>
      <c r="N2590" s="259"/>
      <c r="O2590" s="259"/>
      <c r="P2590" s="259"/>
      <c r="Q2590" s="259"/>
      <c r="R2590" s="259"/>
      <c r="S2590" s="259"/>
      <c r="T2590" s="260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61" t="s">
        <v>221</v>
      </c>
      <c r="AU2590" s="261" t="s">
        <v>88</v>
      </c>
      <c r="AV2590" s="15" t="s">
        <v>96</v>
      </c>
      <c r="AW2590" s="15" t="s">
        <v>39</v>
      </c>
      <c r="AX2590" s="15" t="s">
        <v>86</v>
      </c>
      <c r="AY2590" s="261" t="s">
        <v>210</v>
      </c>
    </row>
    <row r="2591" s="2" customFormat="1" ht="16.5" customHeight="1">
      <c r="A2591" s="42"/>
      <c r="B2591" s="43"/>
      <c r="C2591" s="273" t="s">
        <v>2882</v>
      </c>
      <c r="D2591" s="273" t="s">
        <v>325</v>
      </c>
      <c r="E2591" s="274" t="s">
        <v>2883</v>
      </c>
      <c r="F2591" s="275" t="s">
        <v>2884</v>
      </c>
      <c r="G2591" s="276" t="s">
        <v>104</v>
      </c>
      <c r="H2591" s="277">
        <v>84.144999999999996</v>
      </c>
      <c r="I2591" s="278"/>
      <c r="J2591" s="279">
        <f>ROUND(I2591*H2591,2)</f>
        <v>0</v>
      </c>
      <c r="K2591" s="275" t="s">
        <v>952</v>
      </c>
      <c r="L2591" s="280"/>
      <c r="M2591" s="281" t="s">
        <v>32</v>
      </c>
      <c r="N2591" s="282" t="s">
        <v>49</v>
      </c>
      <c r="O2591" s="88"/>
      <c r="P2591" s="220">
        <f>O2591*H2591</f>
        <v>0</v>
      </c>
      <c r="Q2591" s="220">
        <v>0.0014499999999999999</v>
      </c>
      <c r="R2591" s="220">
        <f>Q2591*H2591</f>
        <v>0.12201024999999999</v>
      </c>
      <c r="S2591" s="220">
        <v>0</v>
      </c>
      <c r="T2591" s="221">
        <f>S2591*H2591</f>
        <v>0</v>
      </c>
      <c r="U2591" s="42"/>
      <c r="V2591" s="42"/>
      <c r="W2591" s="42"/>
      <c r="X2591" s="42"/>
      <c r="Y2591" s="42"/>
      <c r="Z2591" s="42"/>
      <c r="AA2591" s="42"/>
      <c r="AB2591" s="42"/>
      <c r="AC2591" s="42"/>
      <c r="AD2591" s="42"/>
      <c r="AE2591" s="42"/>
      <c r="AR2591" s="222" t="s">
        <v>544</v>
      </c>
      <c r="AT2591" s="222" t="s">
        <v>325</v>
      </c>
      <c r="AU2591" s="222" t="s">
        <v>88</v>
      </c>
      <c r="AY2591" s="20" t="s">
        <v>210</v>
      </c>
      <c r="BE2591" s="223">
        <f>IF(N2591="základní",J2591,0)</f>
        <v>0</v>
      </c>
      <c r="BF2591" s="223">
        <f>IF(N2591="snížená",J2591,0)</f>
        <v>0</v>
      </c>
      <c r="BG2591" s="223">
        <f>IF(N2591="zákl. přenesená",J2591,0)</f>
        <v>0</v>
      </c>
      <c r="BH2591" s="223">
        <f>IF(N2591="sníž. přenesená",J2591,0)</f>
        <v>0</v>
      </c>
      <c r="BI2591" s="223">
        <f>IF(N2591="nulová",J2591,0)</f>
        <v>0</v>
      </c>
      <c r="BJ2591" s="20" t="s">
        <v>86</v>
      </c>
      <c r="BK2591" s="223">
        <f>ROUND(I2591*H2591,2)</f>
        <v>0</v>
      </c>
      <c r="BL2591" s="20" t="s">
        <v>404</v>
      </c>
      <c r="BM2591" s="222" t="s">
        <v>2885</v>
      </c>
    </row>
    <row r="2592" s="14" customFormat="1">
      <c r="A2592" s="14"/>
      <c r="B2592" s="240"/>
      <c r="C2592" s="241"/>
      <c r="D2592" s="231" t="s">
        <v>221</v>
      </c>
      <c r="E2592" s="242" t="s">
        <v>32</v>
      </c>
      <c r="F2592" s="243" t="s">
        <v>2886</v>
      </c>
      <c r="G2592" s="241"/>
      <c r="H2592" s="244">
        <v>76.200000000000003</v>
      </c>
      <c r="I2592" s="245"/>
      <c r="J2592" s="241"/>
      <c r="K2592" s="241"/>
      <c r="L2592" s="246"/>
      <c r="M2592" s="247"/>
      <c r="N2592" s="248"/>
      <c r="O2592" s="248"/>
      <c r="P2592" s="248"/>
      <c r="Q2592" s="248"/>
      <c r="R2592" s="248"/>
      <c r="S2592" s="248"/>
      <c r="T2592" s="249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0" t="s">
        <v>221</v>
      </c>
      <c r="AU2592" s="250" t="s">
        <v>88</v>
      </c>
      <c r="AV2592" s="14" t="s">
        <v>88</v>
      </c>
      <c r="AW2592" s="14" t="s">
        <v>39</v>
      </c>
      <c r="AX2592" s="14" t="s">
        <v>78</v>
      </c>
      <c r="AY2592" s="250" t="s">
        <v>210</v>
      </c>
    </row>
    <row r="2593" s="14" customFormat="1">
      <c r="A2593" s="14"/>
      <c r="B2593" s="240"/>
      <c r="C2593" s="241"/>
      <c r="D2593" s="231" t="s">
        <v>221</v>
      </c>
      <c r="E2593" s="242" t="s">
        <v>32</v>
      </c>
      <c r="F2593" s="243" t="s">
        <v>2887</v>
      </c>
      <c r="G2593" s="241"/>
      <c r="H2593" s="244">
        <v>7.9450000000000003</v>
      </c>
      <c r="I2593" s="245"/>
      <c r="J2593" s="241"/>
      <c r="K2593" s="241"/>
      <c r="L2593" s="246"/>
      <c r="M2593" s="247"/>
      <c r="N2593" s="248"/>
      <c r="O2593" s="248"/>
      <c r="P2593" s="248"/>
      <c r="Q2593" s="248"/>
      <c r="R2593" s="248"/>
      <c r="S2593" s="248"/>
      <c r="T2593" s="249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0" t="s">
        <v>221</v>
      </c>
      <c r="AU2593" s="250" t="s">
        <v>88</v>
      </c>
      <c r="AV2593" s="14" t="s">
        <v>88</v>
      </c>
      <c r="AW2593" s="14" t="s">
        <v>39</v>
      </c>
      <c r="AX2593" s="14" t="s">
        <v>78</v>
      </c>
      <c r="AY2593" s="250" t="s">
        <v>210</v>
      </c>
    </row>
    <row r="2594" s="15" customFormat="1">
      <c r="A2594" s="15"/>
      <c r="B2594" s="251"/>
      <c r="C2594" s="252"/>
      <c r="D2594" s="231" t="s">
        <v>221</v>
      </c>
      <c r="E2594" s="253" t="s">
        <v>32</v>
      </c>
      <c r="F2594" s="254" t="s">
        <v>224</v>
      </c>
      <c r="G2594" s="252"/>
      <c r="H2594" s="255">
        <v>84.14500000000001</v>
      </c>
      <c r="I2594" s="256"/>
      <c r="J2594" s="252"/>
      <c r="K2594" s="252"/>
      <c r="L2594" s="257"/>
      <c r="M2594" s="258"/>
      <c r="N2594" s="259"/>
      <c r="O2594" s="259"/>
      <c r="P2594" s="259"/>
      <c r="Q2594" s="259"/>
      <c r="R2594" s="259"/>
      <c r="S2594" s="259"/>
      <c r="T2594" s="260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61" t="s">
        <v>221</v>
      </c>
      <c r="AU2594" s="261" t="s">
        <v>88</v>
      </c>
      <c r="AV2594" s="15" t="s">
        <v>96</v>
      </c>
      <c r="AW2594" s="15" t="s">
        <v>39</v>
      </c>
      <c r="AX2594" s="15" t="s">
        <v>86</v>
      </c>
      <c r="AY2594" s="261" t="s">
        <v>210</v>
      </c>
    </row>
    <row r="2595" s="2" customFormat="1" ht="24.15" customHeight="1">
      <c r="A2595" s="42"/>
      <c r="B2595" s="43"/>
      <c r="C2595" s="211" t="s">
        <v>2888</v>
      </c>
      <c r="D2595" s="211" t="s">
        <v>213</v>
      </c>
      <c r="E2595" s="212" t="s">
        <v>2889</v>
      </c>
      <c r="F2595" s="213" t="s">
        <v>2890</v>
      </c>
      <c r="G2595" s="214" t="s">
        <v>112</v>
      </c>
      <c r="H2595" s="215">
        <v>55.600000000000001</v>
      </c>
      <c r="I2595" s="216"/>
      <c r="J2595" s="217">
        <f>ROUND(I2595*H2595,2)</f>
        <v>0</v>
      </c>
      <c r="K2595" s="213" t="s">
        <v>952</v>
      </c>
      <c r="L2595" s="48"/>
      <c r="M2595" s="218" t="s">
        <v>32</v>
      </c>
      <c r="N2595" s="219" t="s">
        <v>49</v>
      </c>
      <c r="O2595" s="88"/>
      <c r="P2595" s="220">
        <f>O2595*H2595</f>
        <v>0</v>
      </c>
      <c r="Q2595" s="220">
        <v>0.0082199999999999999</v>
      </c>
      <c r="R2595" s="220">
        <f>Q2595*H2595</f>
        <v>0.45703199999999999</v>
      </c>
      <c r="S2595" s="220">
        <v>0</v>
      </c>
      <c r="T2595" s="221">
        <f>S2595*H2595</f>
        <v>0</v>
      </c>
      <c r="U2595" s="42"/>
      <c r="V2595" s="42"/>
      <c r="W2595" s="42"/>
      <c r="X2595" s="42"/>
      <c r="Y2595" s="42"/>
      <c r="Z2595" s="42"/>
      <c r="AA2595" s="42"/>
      <c r="AB2595" s="42"/>
      <c r="AC2595" s="42"/>
      <c r="AD2595" s="42"/>
      <c r="AE2595" s="42"/>
      <c r="AR2595" s="222" t="s">
        <v>404</v>
      </c>
      <c r="AT2595" s="222" t="s">
        <v>213</v>
      </c>
      <c r="AU2595" s="222" t="s">
        <v>88</v>
      </c>
      <c r="AY2595" s="20" t="s">
        <v>210</v>
      </c>
      <c r="BE2595" s="223">
        <f>IF(N2595="základní",J2595,0)</f>
        <v>0</v>
      </c>
      <c r="BF2595" s="223">
        <f>IF(N2595="snížená",J2595,0)</f>
        <v>0</v>
      </c>
      <c r="BG2595" s="223">
        <f>IF(N2595="zákl. přenesená",J2595,0)</f>
        <v>0</v>
      </c>
      <c r="BH2595" s="223">
        <f>IF(N2595="sníž. přenesená",J2595,0)</f>
        <v>0</v>
      </c>
      <c r="BI2595" s="223">
        <f>IF(N2595="nulová",J2595,0)</f>
        <v>0</v>
      </c>
      <c r="BJ2595" s="20" t="s">
        <v>86</v>
      </c>
      <c r="BK2595" s="223">
        <f>ROUND(I2595*H2595,2)</f>
        <v>0</v>
      </c>
      <c r="BL2595" s="20" t="s">
        <v>404</v>
      </c>
      <c r="BM2595" s="222" t="s">
        <v>2891</v>
      </c>
    </row>
    <row r="2596" s="14" customFormat="1">
      <c r="A2596" s="14"/>
      <c r="B2596" s="240"/>
      <c r="C2596" s="241"/>
      <c r="D2596" s="231" t="s">
        <v>221</v>
      </c>
      <c r="E2596" s="242" t="s">
        <v>32</v>
      </c>
      <c r="F2596" s="243" t="s">
        <v>2892</v>
      </c>
      <c r="G2596" s="241"/>
      <c r="H2596" s="244">
        <v>55.600000000000001</v>
      </c>
      <c r="I2596" s="245"/>
      <c r="J2596" s="241"/>
      <c r="K2596" s="241"/>
      <c r="L2596" s="246"/>
      <c r="M2596" s="247"/>
      <c r="N2596" s="248"/>
      <c r="O2596" s="248"/>
      <c r="P2596" s="248"/>
      <c r="Q2596" s="248"/>
      <c r="R2596" s="248"/>
      <c r="S2596" s="248"/>
      <c r="T2596" s="249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0" t="s">
        <v>221</v>
      </c>
      <c r="AU2596" s="250" t="s">
        <v>88</v>
      </c>
      <c r="AV2596" s="14" t="s">
        <v>88</v>
      </c>
      <c r="AW2596" s="14" t="s">
        <v>39</v>
      </c>
      <c r="AX2596" s="14" t="s">
        <v>78</v>
      </c>
      <c r="AY2596" s="250" t="s">
        <v>210</v>
      </c>
    </row>
    <row r="2597" s="15" customFormat="1">
      <c r="A2597" s="15"/>
      <c r="B2597" s="251"/>
      <c r="C2597" s="252"/>
      <c r="D2597" s="231" t="s">
        <v>221</v>
      </c>
      <c r="E2597" s="253" t="s">
        <v>32</v>
      </c>
      <c r="F2597" s="254" t="s">
        <v>224</v>
      </c>
      <c r="G2597" s="252"/>
      <c r="H2597" s="255">
        <v>55.600000000000001</v>
      </c>
      <c r="I2597" s="256"/>
      <c r="J2597" s="252"/>
      <c r="K2597" s="252"/>
      <c r="L2597" s="257"/>
      <c r="M2597" s="258"/>
      <c r="N2597" s="259"/>
      <c r="O2597" s="259"/>
      <c r="P2597" s="259"/>
      <c r="Q2597" s="259"/>
      <c r="R2597" s="259"/>
      <c r="S2597" s="259"/>
      <c r="T2597" s="260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61" t="s">
        <v>221</v>
      </c>
      <c r="AU2597" s="261" t="s">
        <v>88</v>
      </c>
      <c r="AV2597" s="15" t="s">
        <v>96</v>
      </c>
      <c r="AW2597" s="15" t="s">
        <v>39</v>
      </c>
      <c r="AX2597" s="15" t="s">
        <v>86</v>
      </c>
      <c r="AY2597" s="261" t="s">
        <v>210</v>
      </c>
    </row>
    <row r="2598" s="2" customFormat="1" ht="24.15" customHeight="1">
      <c r="A2598" s="42"/>
      <c r="B2598" s="43"/>
      <c r="C2598" s="273" t="s">
        <v>2893</v>
      </c>
      <c r="D2598" s="273" t="s">
        <v>325</v>
      </c>
      <c r="E2598" s="274" t="s">
        <v>2894</v>
      </c>
      <c r="F2598" s="275" t="s">
        <v>2895</v>
      </c>
      <c r="G2598" s="276" t="s">
        <v>112</v>
      </c>
      <c r="H2598" s="277">
        <v>61.159999999999997</v>
      </c>
      <c r="I2598" s="278"/>
      <c r="J2598" s="279">
        <f>ROUND(I2598*H2598,2)</f>
        <v>0</v>
      </c>
      <c r="K2598" s="275" t="s">
        <v>952</v>
      </c>
      <c r="L2598" s="280"/>
      <c r="M2598" s="281" t="s">
        <v>32</v>
      </c>
      <c r="N2598" s="282" t="s">
        <v>49</v>
      </c>
      <c r="O2598" s="88"/>
      <c r="P2598" s="220">
        <f>O2598*H2598</f>
        <v>0</v>
      </c>
      <c r="Q2598" s="220">
        <v>0.0207</v>
      </c>
      <c r="R2598" s="220">
        <f>Q2598*H2598</f>
        <v>1.2660119999999999</v>
      </c>
      <c r="S2598" s="220">
        <v>0</v>
      </c>
      <c r="T2598" s="221">
        <f>S2598*H2598</f>
        <v>0</v>
      </c>
      <c r="U2598" s="42"/>
      <c r="V2598" s="42"/>
      <c r="W2598" s="42"/>
      <c r="X2598" s="42"/>
      <c r="Y2598" s="42"/>
      <c r="Z2598" s="42"/>
      <c r="AA2598" s="42"/>
      <c r="AB2598" s="42"/>
      <c r="AC2598" s="42"/>
      <c r="AD2598" s="42"/>
      <c r="AE2598" s="42"/>
      <c r="AR2598" s="222" t="s">
        <v>544</v>
      </c>
      <c r="AT2598" s="222" t="s">
        <v>325</v>
      </c>
      <c r="AU2598" s="222" t="s">
        <v>88</v>
      </c>
      <c r="AY2598" s="20" t="s">
        <v>210</v>
      </c>
      <c r="BE2598" s="223">
        <f>IF(N2598="základní",J2598,0)</f>
        <v>0</v>
      </c>
      <c r="BF2598" s="223">
        <f>IF(N2598="snížená",J2598,0)</f>
        <v>0</v>
      </c>
      <c r="BG2598" s="223">
        <f>IF(N2598="zákl. přenesená",J2598,0)</f>
        <v>0</v>
      </c>
      <c r="BH2598" s="223">
        <f>IF(N2598="sníž. přenesená",J2598,0)</f>
        <v>0</v>
      </c>
      <c r="BI2598" s="223">
        <f>IF(N2598="nulová",J2598,0)</f>
        <v>0</v>
      </c>
      <c r="BJ2598" s="20" t="s">
        <v>86</v>
      </c>
      <c r="BK2598" s="223">
        <f>ROUND(I2598*H2598,2)</f>
        <v>0</v>
      </c>
      <c r="BL2598" s="20" t="s">
        <v>404</v>
      </c>
      <c r="BM2598" s="222" t="s">
        <v>2896</v>
      </c>
    </row>
    <row r="2599" s="14" customFormat="1">
      <c r="A2599" s="14"/>
      <c r="B2599" s="240"/>
      <c r="C2599" s="241"/>
      <c r="D2599" s="231" t="s">
        <v>221</v>
      </c>
      <c r="E2599" s="242" t="s">
        <v>32</v>
      </c>
      <c r="F2599" s="243" t="s">
        <v>2897</v>
      </c>
      <c r="G2599" s="241"/>
      <c r="H2599" s="244">
        <v>61.159999999999997</v>
      </c>
      <c r="I2599" s="245"/>
      <c r="J2599" s="241"/>
      <c r="K2599" s="241"/>
      <c r="L2599" s="246"/>
      <c r="M2599" s="247"/>
      <c r="N2599" s="248"/>
      <c r="O2599" s="248"/>
      <c r="P2599" s="248"/>
      <c r="Q2599" s="248"/>
      <c r="R2599" s="248"/>
      <c r="S2599" s="248"/>
      <c r="T2599" s="249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0" t="s">
        <v>221</v>
      </c>
      <c r="AU2599" s="250" t="s">
        <v>88</v>
      </c>
      <c r="AV2599" s="14" t="s">
        <v>88</v>
      </c>
      <c r="AW2599" s="14" t="s">
        <v>39</v>
      </c>
      <c r="AX2599" s="14" t="s">
        <v>78</v>
      </c>
      <c r="AY2599" s="250" t="s">
        <v>210</v>
      </c>
    </row>
    <row r="2600" s="15" customFormat="1">
      <c r="A2600" s="15"/>
      <c r="B2600" s="251"/>
      <c r="C2600" s="252"/>
      <c r="D2600" s="231" t="s">
        <v>221</v>
      </c>
      <c r="E2600" s="253" t="s">
        <v>32</v>
      </c>
      <c r="F2600" s="254" t="s">
        <v>224</v>
      </c>
      <c r="G2600" s="252"/>
      <c r="H2600" s="255">
        <v>61.159999999999997</v>
      </c>
      <c r="I2600" s="256"/>
      <c r="J2600" s="252"/>
      <c r="K2600" s="252"/>
      <c r="L2600" s="257"/>
      <c r="M2600" s="258"/>
      <c r="N2600" s="259"/>
      <c r="O2600" s="259"/>
      <c r="P2600" s="259"/>
      <c r="Q2600" s="259"/>
      <c r="R2600" s="259"/>
      <c r="S2600" s="259"/>
      <c r="T2600" s="260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61" t="s">
        <v>221</v>
      </c>
      <c r="AU2600" s="261" t="s">
        <v>88</v>
      </c>
      <c r="AV2600" s="15" t="s">
        <v>96</v>
      </c>
      <c r="AW2600" s="15" t="s">
        <v>39</v>
      </c>
      <c r="AX2600" s="15" t="s">
        <v>86</v>
      </c>
      <c r="AY2600" s="261" t="s">
        <v>210</v>
      </c>
    </row>
    <row r="2601" s="2" customFormat="1" ht="24.15" customHeight="1">
      <c r="A2601" s="42"/>
      <c r="B2601" s="43"/>
      <c r="C2601" s="211" t="s">
        <v>2898</v>
      </c>
      <c r="D2601" s="211" t="s">
        <v>213</v>
      </c>
      <c r="E2601" s="212" t="s">
        <v>2899</v>
      </c>
      <c r="F2601" s="213" t="s">
        <v>2900</v>
      </c>
      <c r="G2601" s="214" t="s">
        <v>407</v>
      </c>
      <c r="H2601" s="215">
        <v>4.0229999999999997</v>
      </c>
      <c r="I2601" s="216"/>
      <c r="J2601" s="217">
        <f>ROUND(I2601*H2601,2)</f>
        <v>0</v>
      </c>
      <c r="K2601" s="213" t="s">
        <v>952</v>
      </c>
      <c r="L2601" s="48"/>
      <c r="M2601" s="218" t="s">
        <v>32</v>
      </c>
      <c r="N2601" s="219" t="s">
        <v>49</v>
      </c>
      <c r="O2601" s="88"/>
      <c r="P2601" s="220">
        <f>O2601*H2601</f>
        <v>0</v>
      </c>
      <c r="Q2601" s="220">
        <v>0</v>
      </c>
      <c r="R2601" s="220">
        <f>Q2601*H2601</f>
        <v>0</v>
      </c>
      <c r="S2601" s="220">
        <v>0</v>
      </c>
      <c r="T2601" s="221">
        <f>S2601*H2601</f>
        <v>0</v>
      </c>
      <c r="U2601" s="42"/>
      <c r="V2601" s="42"/>
      <c r="W2601" s="42"/>
      <c r="X2601" s="42"/>
      <c r="Y2601" s="42"/>
      <c r="Z2601" s="42"/>
      <c r="AA2601" s="42"/>
      <c r="AB2601" s="42"/>
      <c r="AC2601" s="42"/>
      <c r="AD2601" s="42"/>
      <c r="AE2601" s="42"/>
      <c r="AR2601" s="222" t="s">
        <v>404</v>
      </c>
      <c r="AT2601" s="222" t="s">
        <v>213</v>
      </c>
      <c r="AU2601" s="222" t="s">
        <v>88</v>
      </c>
      <c r="AY2601" s="20" t="s">
        <v>210</v>
      </c>
      <c r="BE2601" s="223">
        <f>IF(N2601="základní",J2601,0)</f>
        <v>0</v>
      </c>
      <c r="BF2601" s="223">
        <f>IF(N2601="snížená",J2601,0)</f>
        <v>0</v>
      </c>
      <c r="BG2601" s="223">
        <f>IF(N2601="zákl. přenesená",J2601,0)</f>
        <v>0</v>
      </c>
      <c r="BH2601" s="223">
        <f>IF(N2601="sníž. přenesená",J2601,0)</f>
        <v>0</v>
      </c>
      <c r="BI2601" s="223">
        <f>IF(N2601="nulová",J2601,0)</f>
        <v>0</v>
      </c>
      <c r="BJ2601" s="20" t="s">
        <v>86</v>
      </c>
      <c r="BK2601" s="223">
        <f>ROUND(I2601*H2601,2)</f>
        <v>0</v>
      </c>
      <c r="BL2601" s="20" t="s">
        <v>404</v>
      </c>
      <c r="BM2601" s="222" t="s">
        <v>2901</v>
      </c>
    </row>
    <row r="2602" s="12" customFormat="1" ht="22.8" customHeight="1">
      <c r="A2602" s="12"/>
      <c r="B2602" s="195"/>
      <c r="C2602" s="196"/>
      <c r="D2602" s="197" t="s">
        <v>77</v>
      </c>
      <c r="E2602" s="209" t="s">
        <v>2902</v>
      </c>
      <c r="F2602" s="209" t="s">
        <v>2903</v>
      </c>
      <c r="G2602" s="196"/>
      <c r="H2602" s="196"/>
      <c r="I2602" s="199"/>
      <c r="J2602" s="210">
        <f>BK2602</f>
        <v>0</v>
      </c>
      <c r="K2602" s="196"/>
      <c r="L2602" s="201"/>
      <c r="M2602" s="202"/>
      <c r="N2602" s="203"/>
      <c r="O2602" s="203"/>
      <c r="P2602" s="204">
        <f>SUM(P2603:P2604)</f>
        <v>0</v>
      </c>
      <c r="Q2602" s="203"/>
      <c r="R2602" s="204">
        <f>SUM(R2603:R2604)</f>
        <v>0</v>
      </c>
      <c r="S2602" s="203"/>
      <c r="T2602" s="205">
        <f>SUM(T2603:T2604)</f>
        <v>0</v>
      </c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R2602" s="206" t="s">
        <v>88</v>
      </c>
      <c r="AT2602" s="207" t="s">
        <v>77</v>
      </c>
      <c r="AU2602" s="207" t="s">
        <v>86</v>
      </c>
      <c r="AY2602" s="206" t="s">
        <v>210</v>
      </c>
      <c r="BK2602" s="208">
        <f>SUM(BK2603:BK2604)</f>
        <v>0</v>
      </c>
    </row>
    <row r="2603" s="2" customFormat="1" ht="16.5" customHeight="1">
      <c r="A2603" s="42"/>
      <c r="B2603" s="43"/>
      <c r="C2603" s="211" t="s">
        <v>2904</v>
      </c>
      <c r="D2603" s="211" t="s">
        <v>213</v>
      </c>
      <c r="E2603" s="212" t="s">
        <v>2905</v>
      </c>
      <c r="F2603" s="213" t="s">
        <v>2906</v>
      </c>
      <c r="G2603" s="214" t="s">
        <v>1921</v>
      </c>
      <c r="H2603" s="215">
        <v>1</v>
      </c>
      <c r="I2603" s="216"/>
      <c r="J2603" s="217">
        <f>ROUND(I2603*H2603,2)</f>
        <v>0</v>
      </c>
      <c r="K2603" s="213" t="s">
        <v>217</v>
      </c>
      <c r="L2603" s="48"/>
      <c r="M2603" s="218" t="s">
        <v>32</v>
      </c>
      <c r="N2603" s="219" t="s">
        <v>49</v>
      </c>
      <c r="O2603" s="88"/>
      <c r="P2603" s="220">
        <f>O2603*H2603</f>
        <v>0</v>
      </c>
      <c r="Q2603" s="220">
        <v>0</v>
      </c>
      <c r="R2603" s="220">
        <f>Q2603*H2603</f>
        <v>0</v>
      </c>
      <c r="S2603" s="220">
        <v>0</v>
      </c>
      <c r="T2603" s="221">
        <f>S2603*H2603</f>
        <v>0</v>
      </c>
      <c r="U2603" s="42"/>
      <c r="V2603" s="42"/>
      <c r="W2603" s="42"/>
      <c r="X2603" s="42"/>
      <c r="Y2603" s="42"/>
      <c r="Z2603" s="42"/>
      <c r="AA2603" s="42"/>
      <c r="AB2603" s="42"/>
      <c r="AC2603" s="42"/>
      <c r="AD2603" s="42"/>
      <c r="AE2603" s="42"/>
      <c r="AR2603" s="222" t="s">
        <v>404</v>
      </c>
      <c r="AT2603" s="222" t="s">
        <v>213</v>
      </c>
      <c r="AU2603" s="222" t="s">
        <v>88</v>
      </c>
      <c r="AY2603" s="20" t="s">
        <v>210</v>
      </c>
      <c r="BE2603" s="223">
        <f>IF(N2603="základní",J2603,0)</f>
        <v>0</v>
      </c>
      <c r="BF2603" s="223">
        <f>IF(N2603="snížená",J2603,0)</f>
        <v>0</v>
      </c>
      <c r="BG2603" s="223">
        <f>IF(N2603="zákl. přenesená",J2603,0)</f>
        <v>0</v>
      </c>
      <c r="BH2603" s="223">
        <f>IF(N2603="sníž. přenesená",J2603,0)</f>
        <v>0</v>
      </c>
      <c r="BI2603" s="223">
        <f>IF(N2603="nulová",J2603,0)</f>
        <v>0</v>
      </c>
      <c r="BJ2603" s="20" t="s">
        <v>86</v>
      </c>
      <c r="BK2603" s="223">
        <f>ROUND(I2603*H2603,2)</f>
        <v>0</v>
      </c>
      <c r="BL2603" s="20" t="s">
        <v>404</v>
      </c>
      <c r="BM2603" s="222" t="s">
        <v>2907</v>
      </c>
    </row>
    <row r="2604" s="2" customFormat="1">
      <c r="A2604" s="42"/>
      <c r="B2604" s="43"/>
      <c r="C2604" s="44"/>
      <c r="D2604" s="224" t="s">
        <v>219</v>
      </c>
      <c r="E2604" s="44"/>
      <c r="F2604" s="225" t="s">
        <v>2908</v>
      </c>
      <c r="G2604" s="44"/>
      <c r="H2604" s="44"/>
      <c r="I2604" s="226"/>
      <c r="J2604" s="44"/>
      <c r="K2604" s="44"/>
      <c r="L2604" s="48"/>
      <c r="M2604" s="227"/>
      <c r="N2604" s="228"/>
      <c r="O2604" s="88"/>
      <c r="P2604" s="88"/>
      <c r="Q2604" s="88"/>
      <c r="R2604" s="88"/>
      <c r="S2604" s="88"/>
      <c r="T2604" s="89"/>
      <c r="U2604" s="42"/>
      <c r="V2604" s="42"/>
      <c r="W2604" s="42"/>
      <c r="X2604" s="42"/>
      <c r="Y2604" s="42"/>
      <c r="Z2604" s="42"/>
      <c r="AA2604" s="42"/>
      <c r="AB2604" s="42"/>
      <c r="AC2604" s="42"/>
      <c r="AD2604" s="42"/>
      <c r="AE2604" s="42"/>
      <c r="AT2604" s="20" t="s">
        <v>219</v>
      </c>
      <c r="AU2604" s="20" t="s">
        <v>88</v>
      </c>
    </row>
    <row r="2605" s="12" customFormat="1" ht="22.8" customHeight="1">
      <c r="A2605" s="12"/>
      <c r="B2605" s="195"/>
      <c r="C2605" s="196"/>
      <c r="D2605" s="197" t="s">
        <v>77</v>
      </c>
      <c r="E2605" s="209" t="s">
        <v>2909</v>
      </c>
      <c r="F2605" s="209" t="s">
        <v>2910</v>
      </c>
      <c r="G2605" s="196"/>
      <c r="H2605" s="196"/>
      <c r="I2605" s="199"/>
      <c r="J2605" s="210">
        <f>BK2605</f>
        <v>0</v>
      </c>
      <c r="K2605" s="196"/>
      <c r="L2605" s="201"/>
      <c r="M2605" s="202"/>
      <c r="N2605" s="203"/>
      <c r="O2605" s="203"/>
      <c r="P2605" s="204">
        <f>SUM(P2606:P2617)</f>
        <v>0</v>
      </c>
      <c r="Q2605" s="203"/>
      <c r="R2605" s="204">
        <f>SUM(R2606:R2617)</f>
        <v>6.7448112599999988</v>
      </c>
      <c r="S2605" s="203"/>
      <c r="T2605" s="205">
        <f>SUM(T2606:T2617)</f>
        <v>0</v>
      </c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R2605" s="206" t="s">
        <v>88</v>
      </c>
      <c r="AT2605" s="207" t="s">
        <v>77</v>
      </c>
      <c r="AU2605" s="207" t="s">
        <v>86</v>
      </c>
      <c r="AY2605" s="206" t="s">
        <v>210</v>
      </c>
      <c r="BK2605" s="208">
        <f>SUM(BK2606:BK2617)</f>
        <v>0</v>
      </c>
    </row>
    <row r="2606" s="2" customFormat="1" ht="24.15" customHeight="1">
      <c r="A2606" s="42"/>
      <c r="B2606" s="43"/>
      <c r="C2606" s="211" t="s">
        <v>2911</v>
      </c>
      <c r="D2606" s="211" t="s">
        <v>213</v>
      </c>
      <c r="E2606" s="212" t="s">
        <v>2912</v>
      </c>
      <c r="F2606" s="213" t="s">
        <v>2913</v>
      </c>
      <c r="G2606" s="214" t="s">
        <v>112</v>
      </c>
      <c r="H2606" s="215">
        <v>267.63</v>
      </c>
      <c r="I2606" s="216"/>
      <c r="J2606" s="217">
        <f>ROUND(I2606*H2606,2)</f>
        <v>0</v>
      </c>
      <c r="K2606" s="213" t="s">
        <v>217</v>
      </c>
      <c r="L2606" s="48"/>
      <c r="M2606" s="218" t="s">
        <v>32</v>
      </c>
      <c r="N2606" s="219" t="s">
        <v>49</v>
      </c>
      <c r="O2606" s="88"/>
      <c r="P2606" s="220">
        <f>O2606*H2606</f>
        <v>0</v>
      </c>
      <c r="Q2606" s="220">
        <v>0.010109999999999999</v>
      </c>
      <c r="R2606" s="220">
        <f>Q2606*H2606</f>
        <v>2.7057392999999998</v>
      </c>
      <c r="S2606" s="220">
        <v>0</v>
      </c>
      <c r="T2606" s="221">
        <f>S2606*H2606</f>
        <v>0</v>
      </c>
      <c r="U2606" s="42"/>
      <c r="V2606" s="42"/>
      <c r="W2606" s="42"/>
      <c r="X2606" s="42"/>
      <c r="Y2606" s="42"/>
      <c r="Z2606" s="42"/>
      <c r="AA2606" s="42"/>
      <c r="AB2606" s="42"/>
      <c r="AC2606" s="42"/>
      <c r="AD2606" s="42"/>
      <c r="AE2606" s="42"/>
      <c r="AR2606" s="222" t="s">
        <v>404</v>
      </c>
      <c r="AT2606" s="222" t="s">
        <v>213</v>
      </c>
      <c r="AU2606" s="222" t="s">
        <v>88</v>
      </c>
      <c r="AY2606" s="20" t="s">
        <v>210</v>
      </c>
      <c r="BE2606" s="223">
        <f>IF(N2606="základní",J2606,0)</f>
        <v>0</v>
      </c>
      <c r="BF2606" s="223">
        <f>IF(N2606="snížená",J2606,0)</f>
        <v>0</v>
      </c>
      <c r="BG2606" s="223">
        <f>IF(N2606="zákl. přenesená",J2606,0)</f>
        <v>0</v>
      </c>
      <c r="BH2606" s="223">
        <f>IF(N2606="sníž. přenesená",J2606,0)</f>
        <v>0</v>
      </c>
      <c r="BI2606" s="223">
        <f>IF(N2606="nulová",J2606,0)</f>
        <v>0</v>
      </c>
      <c r="BJ2606" s="20" t="s">
        <v>86</v>
      </c>
      <c r="BK2606" s="223">
        <f>ROUND(I2606*H2606,2)</f>
        <v>0</v>
      </c>
      <c r="BL2606" s="20" t="s">
        <v>404</v>
      </c>
      <c r="BM2606" s="222" t="s">
        <v>2914</v>
      </c>
    </row>
    <row r="2607" s="2" customFormat="1">
      <c r="A2607" s="42"/>
      <c r="B2607" s="43"/>
      <c r="C2607" s="44"/>
      <c r="D2607" s="224" t="s">
        <v>219</v>
      </c>
      <c r="E2607" s="44"/>
      <c r="F2607" s="225" t="s">
        <v>2915</v>
      </c>
      <c r="G2607" s="44"/>
      <c r="H2607" s="44"/>
      <c r="I2607" s="226"/>
      <c r="J2607" s="44"/>
      <c r="K2607" s="44"/>
      <c r="L2607" s="48"/>
      <c r="M2607" s="227"/>
      <c r="N2607" s="228"/>
      <c r="O2607" s="88"/>
      <c r="P2607" s="88"/>
      <c r="Q2607" s="88"/>
      <c r="R2607" s="88"/>
      <c r="S2607" s="88"/>
      <c r="T2607" s="89"/>
      <c r="U2607" s="42"/>
      <c r="V2607" s="42"/>
      <c r="W2607" s="42"/>
      <c r="X2607" s="42"/>
      <c r="Y2607" s="42"/>
      <c r="Z2607" s="42"/>
      <c r="AA2607" s="42"/>
      <c r="AB2607" s="42"/>
      <c r="AC2607" s="42"/>
      <c r="AD2607" s="42"/>
      <c r="AE2607" s="42"/>
      <c r="AT2607" s="20" t="s">
        <v>219</v>
      </c>
      <c r="AU2607" s="20" t="s">
        <v>88</v>
      </c>
    </row>
    <row r="2608" s="13" customFormat="1">
      <c r="A2608" s="13"/>
      <c r="B2608" s="229"/>
      <c r="C2608" s="230"/>
      <c r="D2608" s="231" t="s">
        <v>221</v>
      </c>
      <c r="E2608" s="232" t="s">
        <v>32</v>
      </c>
      <c r="F2608" s="233" t="s">
        <v>2916</v>
      </c>
      <c r="G2608" s="230"/>
      <c r="H2608" s="232" t="s">
        <v>32</v>
      </c>
      <c r="I2608" s="234"/>
      <c r="J2608" s="230"/>
      <c r="K2608" s="230"/>
      <c r="L2608" s="235"/>
      <c r="M2608" s="236"/>
      <c r="N2608" s="237"/>
      <c r="O2608" s="237"/>
      <c r="P2608" s="237"/>
      <c r="Q2608" s="237"/>
      <c r="R2608" s="237"/>
      <c r="S2608" s="237"/>
      <c r="T2608" s="238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9" t="s">
        <v>221</v>
      </c>
      <c r="AU2608" s="239" t="s">
        <v>88</v>
      </c>
      <c r="AV2608" s="13" t="s">
        <v>86</v>
      </c>
      <c r="AW2608" s="13" t="s">
        <v>39</v>
      </c>
      <c r="AX2608" s="13" t="s">
        <v>78</v>
      </c>
      <c r="AY2608" s="239" t="s">
        <v>210</v>
      </c>
    </row>
    <row r="2609" s="13" customFormat="1">
      <c r="A2609" s="13"/>
      <c r="B2609" s="229"/>
      <c r="C2609" s="230"/>
      <c r="D2609" s="231" t="s">
        <v>221</v>
      </c>
      <c r="E2609" s="232" t="s">
        <v>32</v>
      </c>
      <c r="F2609" s="233" t="s">
        <v>2917</v>
      </c>
      <c r="G2609" s="230"/>
      <c r="H2609" s="232" t="s">
        <v>32</v>
      </c>
      <c r="I2609" s="234"/>
      <c r="J2609" s="230"/>
      <c r="K2609" s="230"/>
      <c r="L2609" s="235"/>
      <c r="M2609" s="236"/>
      <c r="N2609" s="237"/>
      <c r="O2609" s="237"/>
      <c r="P2609" s="237"/>
      <c r="Q2609" s="237"/>
      <c r="R2609" s="237"/>
      <c r="S2609" s="237"/>
      <c r="T2609" s="238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9" t="s">
        <v>221</v>
      </c>
      <c r="AU2609" s="239" t="s">
        <v>88</v>
      </c>
      <c r="AV2609" s="13" t="s">
        <v>86</v>
      </c>
      <c r="AW2609" s="13" t="s">
        <v>39</v>
      </c>
      <c r="AX2609" s="13" t="s">
        <v>78</v>
      </c>
      <c r="AY2609" s="239" t="s">
        <v>210</v>
      </c>
    </row>
    <row r="2610" s="14" customFormat="1">
      <c r="A2610" s="14"/>
      <c r="B2610" s="240"/>
      <c r="C2610" s="241"/>
      <c r="D2610" s="231" t="s">
        <v>221</v>
      </c>
      <c r="E2610" s="242" t="s">
        <v>32</v>
      </c>
      <c r="F2610" s="243" t="s">
        <v>2918</v>
      </c>
      <c r="G2610" s="241"/>
      <c r="H2610" s="244">
        <v>185.44999999999999</v>
      </c>
      <c r="I2610" s="245"/>
      <c r="J2610" s="241"/>
      <c r="K2610" s="241"/>
      <c r="L2610" s="246"/>
      <c r="M2610" s="247"/>
      <c r="N2610" s="248"/>
      <c r="O2610" s="248"/>
      <c r="P2610" s="248"/>
      <c r="Q2610" s="248"/>
      <c r="R2610" s="248"/>
      <c r="S2610" s="248"/>
      <c r="T2610" s="249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0" t="s">
        <v>221</v>
      </c>
      <c r="AU2610" s="250" t="s">
        <v>88</v>
      </c>
      <c r="AV2610" s="14" t="s">
        <v>88</v>
      </c>
      <c r="AW2610" s="14" t="s">
        <v>39</v>
      </c>
      <c r="AX2610" s="14" t="s">
        <v>78</v>
      </c>
      <c r="AY2610" s="250" t="s">
        <v>210</v>
      </c>
    </row>
    <row r="2611" s="14" customFormat="1">
      <c r="A2611" s="14"/>
      <c r="B2611" s="240"/>
      <c r="C2611" s="241"/>
      <c r="D2611" s="231" t="s">
        <v>221</v>
      </c>
      <c r="E2611" s="242" t="s">
        <v>32</v>
      </c>
      <c r="F2611" s="243" t="s">
        <v>2919</v>
      </c>
      <c r="G2611" s="241"/>
      <c r="H2611" s="244">
        <v>82.180000000000007</v>
      </c>
      <c r="I2611" s="245"/>
      <c r="J2611" s="241"/>
      <c r="K2611" s="241"/>
      <c r="L2611" s="246"/>
      <c r="M2611" s="247"/>
      <c r="N2611" s="248"/>
      <c r="O2611" s="248"/>
      <c r="P2611" s="248"/>
      <c r="Q2611" s="248"/>
      <c r="R2611" s="248"/>
      <c r="S2611" s="248"/>
      <c r="T2611" s="249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0" t="s">
        <v>221</v>
      </c>
      <c r="AU2611" s="250" t="s">
        <v>88</v>
      </c>
      <c r="AV2611" s="14" t="s">
        <v>88</v>
      </c>
      <c r="AW2611" s="14" t="s">
        <v>39</v>
      </c>
      <c r="AX2611" s="14" t="s">
        <v>78</v>
      </c>
      <c r="AY2611" s="250" t="s">
        <v>210</v>
      </c>
    </row>
    <row r="2612" s="15" customFormat="1">
      <c r="A2612" s="15"/>
      <c r="B2612" s="251"/>
      <c r="C2612" s="252"/>
      <c r="D2612" s="231" t="s">
        <v>221</v>
      </c>
      <c r="E2612" s="253" t="s">
        <v>32</v>
      </c>
      <c r="F2612" s="254" t="s">
        <v>224</v>
      </c>
      <c r="G2612" s="252"/>
      <c r="H2612" s="255">
        <v>267.63</v>
      </c>
      <c r="I2612" s="256"/>
      <c r="J2612" s="252"/>
      <c r="K2612" s="252"/>
      <c r="L2612" s="257"/>
      <c r="M2612" s="258"/>
      <c r="N2612" s="259"/>
      <c r="O2612" s="259"/>
      <c r="P2612" s="259"/>
      <c r="Q2612" s="259"/>
      <c r="R2612" s="259"/>
      <c r="S2612" s="259"/>
      <c r="T2612" s="260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1" t="s">
        <v>221</v>
      </c>
      <c r="AU2612" s="261" t="s">
        <v>88</v>
      </c>
      <c r="AV2612" s="15" t="s">
        <v>96</v>
      </c>
      <c r="AW2612" s="15" t="s">
        <v>39</v>
      </c>
      <c r="AX2612" s="15" t="s">
        <v>86</v>
      </c>
      <c r="AY2612" s="261" t="s">
        <v>210</v>
      </c>
    </row>
    <row r="2613" s="2" customFormat="1" ht="16.5" customHeight="1">
      <c r="A2613" s="42"/>
      <c r="B2613" s="43"/>
      <c r="C2613" s="273" t="s">
        <v>2920</v>
      </c>
      <c r="D2613" s="273" t="s">
        <v>325</v>
      </c>
      <c r="E2613" s="274" t="s">
        <v>2921</v>
      </c>
      <c r="F2613" s="275" t="s">
        <v>2922</v>
      </c>
      <c r="G2613" s="276" t="s">
        <v>112</v>
      </c>
      <c r="H2613" s="277">
        <v>294.39299999999997</v>
      </c>
      <c r="I2613" s="278"/>
      <c r="J2613" s="279">
        <f>ROUND(I2613*H2613,2)</f>
        <v>0</v>
      </c>
      <c r="K2613" s="275" t="s">
        <v>217</v>
      </c>
      <c r="L2613" s="280"/>
      <c r="M2613" s="281" t="s">
        <v>32</v>
      </c>
      <c r="N2613" s="282" t="s">
        <v>49</v>
      </c>
      <c r="O2613" s="88"/>
      <c r="P2613" s="220">
        <f>O2613*H2613</f>
        <v>0</v>
      </c>
      <c r="Q2613" s="220">
        <v>0.01372</v>
      </c>
      <c r="R2613" s="220">
        <f>Q2613*H2613</f>
        <v>4.0390719599999994</v>
      </c>
      <c r="S2613" s="220">
        <v>0</v>
      </c>
      <c r="T2613" s="221">
        <f>S2613*H2613</f>
        <v>0</v>
      </c>
      <c r="U2613" s="42"/>
      <c r="V2613" s="42"/>
      <c r="W2613" s="42"/>
      <c r="X2613" s="42"/>
      <c r="Y2613" s="42"/>
      <c r="Z2613" s="42"/>
      <c r="AA2613" s="42"/>
      <c r="AB2613" s="42"/>
      <c r="AC2613" s="42"/>
      <c r="AD2613" s="42"/>
      <c r="AE2613" s="42"/>
      <c r="AR2613" s="222" t="s">
        <v>544</v>
      </c>
      <c r="AT2613" s="222" t="s">
        <v>325</v>
      </c>
      <c r="AU2613" s="222" t="s">
        <v>88</v>
      </c>
      <c r="AY2613" s="20" t="s">
        <v>210</v>
      </c>
      <c r="BE2613" s="223">
        <f>IF(N2613="základní",J2613,0)</f>
        <v>0</v>
      </c>
      <c r="BF2613" s="223">
        <f>IF(N2613="snížená",J2613,0)</f>
        <v>0</v>
      </c>
      <c r="BG2613" s="223">
        <f>IF(N2613="zákl. přenesená",J2613,0)</f>
        <v>0</v>
      </c>
      <c r="BH2613" s="223">
        <f>IF(N2613="sníž. přenesená",J2613,0)</f>
        <v>0</v>
      </c>
      <c r="BI2613" s="223">
        <f>IF(N2613="nulová",J2613,0)</f>
        <v>0</v>
      </c>
      <c r="BJ2613" s="20" t="s">
        <v>86</v>
      </c>
      <c r="BK2613" s="223">
        <f>ROUND(I2613*H2613,2)</f>
        <v>0</v>
      </c>
      <c r="BL2613" s="20" t="s">
        <v>404</v>
      </c>
      <c r="BM2613" s="222" t="s">
        <v>2923</v>
      </c>
    </row>
    <row r="2614" s="14" customFormat="1">
      <c r="A2614" s="14"/>
      <c r="B2614" s="240"/>
      <c r="C2614" s="241"/>
      <c r="D2614" s="231" t="s">
        <v>221</v>
      </c>
      <c r="E2614" s="242" t="s">
        <v>32</v>
      </c>
      <c r="F2614" s="243" t="s">
        <v>2924</v>
      </c>
      <c r="G2614" s="241"/>
      <c r="H2614" s="244">
        <v>294.39299999999997</v>
      </c>
      <c r="I2614" s="245"/>
      <c r="J2614" s="241"/>
      <c r="K2614" s="241"/>
      <c r="L2614" s="246"/>
      <c r="M2614" s="247"/>
      <c r="N2614" s="248"/>
      <c r="O2614" s="248"/>
      <c r="P2614" s="248"/>
      <c r="Q2614" s="248"/>
      <c r="R2614" s="248"/>
      <c r="S2614" s="248"/>
      <c r="T2614" s="249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0" t="s">
        <v>221</v>
      </c>
      <c r="AU2614" s="250" t="s">
        <v>88</v>
      </c>
      <c r="AV2614" s="14" t="s">
        <v>88</v>
      </c>
      <c r="AW2614" s="14" t="s">
        <v>39</v>
      </c>
      <c r="AX2614" s="14" t="s">
        <v>78</v>
      </c>
      <c r="AY2614" s="250" t="s">
        <v>210</v>
      </c>
    </row>
    <row r="2615" s="15" customFormat="1">
      <c r="A2615" s="15"/>
      <c r="B2615" s="251"/>
      <c r="C2615" s="252"/>
      <c r="D2615" s="231" t="s">
        <v>221</v>
      </c>
      <c r="E2615" s="253" t="s">
        <v>32</v>
      </c>
      <c r="F2615" s="254" t="s">
        <v>224</v>
      </c>
      <c r="G2615" s="252"/>
      <c r="H2615" s="255">
        <v>294.39299999999997</v>
      </c>
      <c r="I2615" s="256"/>
      <c r="J2615" s="252"/>
      <c r="K2615" s="252"/>
      <c r="L2615" s="257"/>
      <c r="M2615" s="258"/>
      <c r="N2615" s="259"/>
      <c r="O2615" s="259"/>
      <c r="P2615" s="259"/>
      <c r="Q2615" s="259"/>
      <c r="R2615" s="259"/>
      <c r="S2615" s="259"/>
      <c r="T2615" s="260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61" t="s">
        <v>221</v>
      </c>
      <c r="AU2615" s="261" t="s">
        <v>88</v>
      </c>
      <c r="AV2615" s="15" t="s">
        <v>96</v>
      </c>
      <c r="AW2615" s="15" t="s">
        <v>39</v>
      </c>
      <c r="AX2615" s="15" t="s">
        <v>86</v>
      </c>
      <c r="AY2615" s="261" t="s">
        <v>210</v>
      </c>
    </row>
    <row r="2616" s="2" customFormat="1" ht="24.15" customHeight="1">
      <c r="A2616" s="42"/>
      <c r="B2616" s="43"/>
      <c r="C2616" s="211" t="s">
        <v>2925</v>
      </c>
      <c r="D2616" s="211" t="s">
        <v>213</v>
      </c>
      <c r="E2616" s="212" t="s">
        <v>2926</v>
      </c>
      <c r="F2616" s="213" t="s">
        <v>2927</v>
      </c>
      <c r="G2616" s="214" t="s">
        <v>407</v>
      </c>
      <c r="H2616" s="215">
        <v>4.673</v>
      </c>
      <c r="I2616" s="216"/>
      <c r="J2616" s="217">
        <f>ROUND(I2616*H2616,2)</f>
        <v>0</v>
      </c>
      <c r="K2616" s="213" t="s">
        <v>217</v>
      </c>
      <c r="L2616" s="48"/>
      <c r="M2616" s="218" t="s">
        <v>32</v>
      </c>
      <c r="N2616" s="219" t="s">
        <v>49</v>
      </c>
      <c r="O2616" s="88"/>
      <c r="P2616" s="220">
        <f>O2616*H2616</f>
        <v>0</v>
      </c>
      <c r="Q2616" s="220">
        <v>0</v>
      </c>
      <c r="R2616" s="220">
        <f>Q2616*H2616</f>
        <v>0</v>
      </c>
      <c r="S2616" s="220">
        <v>0</v>
      </c>
      <c r="T2616" s="221">
        <f>S2616*H2616</f>
        <v>0</v>
      </c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R2616" s="222" t="s">
        <v>404</v>
      </c>
      <c r="AT2616" s="222" t="s">
        <v>213</v>
      </c>
      <c r="AU2616" s="222" t="s">
        <v>88</v>
      </c>
      <c r="AY2616" s="20" t="s">
        <v>210</v>
      </c>
      <c r="BE2616" s="223">
        <f>IF(N2616="základní",J2616,0)</f>
        <v>0</v>
      </c>
      <c r="BF2616" s="223">
        <f>IF(N2616="snížená",J2616,0)</f>
        <v>0</v>
      </c>
      <c r="BG2616" s="223">
        <f>IF(N2616="zákl. přenesená",J2616,0)</f>
        <v>0</v>
      </c>
      <c r="BH2616" s="223">
        <f>IF(N2616="sníž. přenesená",J2616,0)</f>
        <v>0</v>
      </c>
      <c r="BI2616" s="223">
        <f>IF(N2616="nulová",J2616,0)</f>
        <v>0</v>
      </c>
      <c r="BJ2616" s="20" t="s">
        <v>86</v>
      </c>
      <c r="BK2616" s="223">
        <f>ROUND(I2616*H2616,2)</f>
        <v>0</v>
      </c>
      <c r="BL2616" s="20" t="s">
        <v>404</v>
      </c>
      <c r="BM2616" s="222" t="s">
        <v>2928</v>
      </c>
    </row>
    <row r="2617" s="2" customFormat="1">
      <c r="A2617" s="42"/>
      <c r="B2617" s="43"/>
      <c r="C2617" s="44"/>
      <c r="D2617" s="224" t="s">
        <v>219</v>
      </c>
      <c r="E2617" s="44"/>
      <c r="F2617" s="225" t="s">
        <v>2929</v>
      </c>
      <c r="G2617" s="44"/>
      <c r="H2617" s="44"/>
      <c r="I2617" s="226"/>
      <c r="J2617" s="44"/>
      <c r="K2617" s="44"/>
      <c r="L2617" s="48"/>
      <c r="M2617" s="227"/>
      <c r="N2617" s="228"/>
      <c r="O2617" s="88"/>
      <c r="P2617" s="88"/>
      <c r="Q2617" s="88"/>
      <c r="R2617" s="88"/>
      <c r="S2617" s="88"/>
      <c r="T2617" s="89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T2617" s="20" t="s">
        <v>219</v>
      </c>
      <c r="AU2617" s="20" t="s">
        <v>88</v>
      </c>
    </row>
    <row r="2618" s="12" customFormat="1" ht="22.8" customHeight="1">
      <c r="A2618" s="12"/>
      <c r="B2618" s="195"/>
      <c r="C2618" s="196"/>
      <c r="D2618" s="197" t="s">
        <v>77</v>
      </c>
      <c r="E2618" s="209" t="s">
        <v>2930</v>
      </c>
      <c r="F2618" s="209" t="s">
        <v>2931</v>
      </c>
      <c r="G2618" s="196"/>
      <c r="H2618" s="196"/>
      <c r="I2618" s="199"/>
      <c r="J2618" s="210">
        <f>BK2618</f>
        <v>0</v>
      </c>
      <c r="K2618" s="196"/>
      <c r="L2618" s="201"/>
      <c r="M2618" s="202"/>
      <c r="N2618" s="203"/>
      <c r="O2618" s="203"/>
      <c r="P2618" s="204">
        <f>SUM(P2619:P2626)</f>
        <v>0</v>
      </c>
      <c r="Q2618" s="203"/>
      <c r="R2618" s="204">
        <f>SUM(R2619:R2626)</f>
        <v>0.010730999999999999</v>
      </c>
      <c r="S2618" s="203"/>
      <c r="T2618" s="205">
        <f>SUM(T2619:T2626)</f>
        <v>0</v>
      </c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R2618" s="206" t="s">
        <v>88</v>
      </c>
      <c r="AT2618" s="207" t="s">
        <v>77</v>
      </c>
      <c r="AU2618" s="207" t="s">
        <v>86</v>
      </c>
      <c r="AY2618" s="206" t="s">
        <v>210</v>
      </c>
      <c r="BK2618" s="208">
        <f>SUM(BK2619:BK2626)</f>
        <v>0</v>
      </c>
    </row>
    <row r="2619" s="2" customFormat="1" ht="24.15" customHeight="1">
      <c r="A2619" s="42"/>
      <c r="B2619" s="43"/>
      <c r="C2619" s="211" t="s">
        <v>2932</v>
      </c>
      <c r="D2619" s="211" t="s">
        <v>213</v>
      </c>
      <c r="E2619" s="212" t="s">
        <v>2933</v>
      </c>
      <c r="F2619" s="213" t="s">
        <v>2934</v>
      </c>
      <c r="G2619" s="214" t="s">
        <v>112</v>
      </c>
      <c r="H2619" s="215">
        <v>35.770000000000003</v>
      </c>
      <c r="I2619" s="216"/>
      <c r="J2619" s="217">
        <f>ROUND(I2619*H2619,2)</f>
        <v>0</v>
      </c>
      <c r="K2619" s="213" t="s">
        <v>217</v>
      </c>
      <c r="L2619" s="48"/>
      <c r="M2619" s="218" t="s">
        <v>32</v>
      </c>
      <c r="N2619" s="219" t="s">
        <v>49</v>
      </c>
      <c r="O2619" s="88"/>
      <c r="P2619" s="220">
        <f>O2619*H2619</f>
        <v>0</v>
      </c>
      <c r="Q2619" s="220">
        <v>0.00029999999999999997</v>
      </c>
      <c r="R2619" s="220">
        <f>Q2619*H2619</f>
        <v>0.010730999999999999</v>
      </c>
      <c r="S2619" s="220">
        <v>0</v>
      </c>
      <c r="T2619" s="221">
        <f>S2619*H2619</f>
        <v>0</v>
      </c>
      <c r="U2619" s="42"/>
      <c r="V2619" s="42"/>
      <c r="W2619" s="42"/>
      <c r="X2619" s="42"/>
      <c r="Y2619" s="42"/>
      <c r="Z2619" s="42"/>
      <c r="AA2619" s="42"/>
      <c r="AB2619" s="42"/>
      <c r="AC2619" s="42"/>
      <c r="AD2619" s="42"/>
      <c r="AE2619" s="42"/>
      <c r="AR2619" s="222" t="s">
        <v>404</v>
      </c>
      <c r="AT2619" s="222" t="s">
        <v>213</v>
      </c>
      <c r="AU2619" s="222" t="s">
        <v>88</v>
      </c>
      <c r="AY2619" s="20" t="s">
        <v>210</v>
      </c>
      <c r="BE2619" s="223">
        <f>IF(N2619="základní",J2619,0)</f>
        <v>0</v>
      </c>
      <c r="BF2619" s="223">
        <f>IF(N2619="snížená",J2619,0)</f>
        <v>0</v>
      </c>
      <c r="BG2619" s="223">
        <f>IF(N2619="zákl. přenesená",J2619,0)</f>
        <v>0</v>
      </c>
      <c r="BH2619" s="223">
        <f>IF(N2619="sníž. přenesená",J2619,0)</f>
        <v>0</v>
      </c>
      <c r="BI2619" s="223">
        <f>IF(N2619="nulová",J2619,0)</f>
        <v>0</v>
      </c>
      <c r="BJ2619" s="20" t="s">
        <v>86</v>
      </c>
      <c r="BK2619" s="223">
        <f>ROUND(I2619*H2619,2)</f>
        <v>0</v>
      </c>
      <c r="BL2619" s="20" t="s">
        <v>404</v>
      </c>
      <c r="BM2619" s="222" t="s">
        <v>2935</v>
      </c>
    </row>
    <row r="2620" s="2" customFormat="1">
      <c r="A2620" s="42"/>
      <c r="B2620" s="43"/>
      <c r="C2620" s="44"/>
      <c r="D2620" s="224" t="s">
        <v>219</v>
      </c>
      <c r="E2620" s="44"/>
      <c r="F2620" s="225" t="s">
        <v>2936</v>
      </c>
      <c r="G2620" s="44"/>
      <c r="H2620" s="44"/>
      <c r="I2620" s="226"/>
      <c r="J2620" s="44"/>
      <c r="K2620" s="44"/>
      <c r="L2620" s="48"/>
      <c r="M2620" s="227"/>
      <c r="N2620" s="228"/>
      <c r="O2620" s="88"/>
      <c r="P2620" s="88"/>
      <c r="Q2620" s="88"/>
      <c r="R2620" s="88"/>
      <c r="S2620" s="88"/>
      <c r="T2620" s="89"/>
      <c r="U2620" s="42"/>
      <c r="V2620" s="42"/>
      <c r="W2620" s="42"/>
      <c r="X2620" s="42"/>
      <c r="Y2620" s="42"/>
      <c r="Z2620" s="42"/>
      <c r="AA2620" s="42"/>
      <c r="AB2620" s="42"/>
      <c r="AC2620" s="42"/>
      <c r="AD2620" s="42"/>
      <c r="AE2620" s="42"/>
      <c r="AT2620" s="20" t="s">
        <v>219</v>
      </c>
      <c r="AU2620" s="20" t="s">
        <v>88</v>
      </c>
    </row>
    <row r="2621" s="13" customFormat="1">
      <c r="A2621" s="13"/>
      <c r="B2621" s="229"/>
      <c r="C2621" s="230"/>
      <c r="D2621" s="231" t="s">
        <v>221</v>
      </c>
      <c r="E2621" s="232" t="s">
        <v>32</v>
      </c>
      <c r="F2621" s="233" t="s">
        <v>2937</v>
      </c>
      <c r="G2621" s="230"/>
      <c r="H2621" s="232" t="s">
        <v>32</v>
      </c>
      <c r="I2621" s="234"/>
      <c r="J2621" s="230"/>
      <c r="K2621" s="230"/>
      <c r="L2621" s="235"/>
      <c r="M2621" s="236"/>
      <c r="N2621" s="237"/>
      <c r="O2621" s="237"/>
      <c r="P2621" s="237"/>
      <c r="Q2621" s="237"/>
      <c r="R2621" s="237"/>
      <c r="S2621" s="237"/>
      <c r="T2621" s="238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9" t="s">
        <v>221</v>
      </c>
      <c r="AU2621" s="239" t="s">
        <v>88</v>
      </c>
      <c r="AV2621" s="13" t="s">
        <v>86</v>
      </c>
      <c r="AW2621" s="13" t="s">
        <v>39</v>
      </c>
      <c r="AX2621" s="13" t="s">
        <v>78</v>
      </c>
      <c r="AY2621" s="239" t="s">
        <v>210</v>
      </c>
    </row>
    <row r="2622" s="14" customFormat="1">
      <c r="A2622" s="14"/>
      <c r="B2622" s="240"/>
      <c r="C2622" s="241"/>
      <c r="D2622" s="231" t="s">
        <v>221</v>
      </c>
      <c r="E2622" s="242" t="s">
        <v>32</v>
      </c>
      <c r="F2622" s="243" t="s">
        <v>2938</v>
      </c>
      <c r="G2622" s="241"/>
      <c r="H2622" s="244">
        <v>25.030000000000001</v>
      </c>
      <c r="I2622" s="245"/>
      <c r="J2622" s="241"/>
      <c r="K2622" s="241"/>
      <c r="L2622" s="246"/>
      <c r="M2622" s="247"/>
      <c r="N2622" s="248"/>
      <c r="O2622" s="248"/>
      <c r="P2622" s="248"/>
      <c r="Q2622" s="248"/>
      <c r="R2622" s="248"/>
      <c r="S2622" s="248"/>
      <c r="T2622" s="249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0" t="s">
        <v>221</v>
      </c>
      <c r="AU2622" s="250" t="s">
        <v>88</v>
      </c>
      <c r="AV2622" s="14" t="s">
        <v>88</v>
      </c>
      <c r="AW2622" s="14" t="s">
        <v>39</v>
      </c>
      <c r="AX2622" s="14" t="s">
        <v>78</v>
      </c>
      <c r="AY2622" s="250" t="s">
        <v>210</v>
      </c>
    </row>
    <row r="2623" s="14" customFormat="1">
      <c r="A2623" s="14"/>
      <c r="B2623" s="240"/>
      <c r="C2623" s="241"/>
      <c r="D2623" s="231" t="s">
        <v>221</v>
      </c>
      <c r="E2623" s="242" t="s">
        <v>32</v>
      </c>
      <c r="F2623" s="243" t="s">
        <v>2939</v>
      </c>
      <c r="G2623" s="241"/>
      <c r="H2623" s="244">
        <v>10.74</v>
      </c>
      <c r="I2623" s="245"/>
      <c r="J2623" s="241"/>
      <c r="K2623" s="241"/>
      <c r="L2623" s="246"/>
      <c r="M2623" s="247"/>
      <c r="N2623" s="248"/>
      <c r="O2623" s="248"/>
      <c r="P2623" s="248"/>
      <c r="Q2623" s="248"/>
      <c r="R2623" s="248"/>
      <c r="S2623" s="248"/>
      <c r="T2623" s="249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0" t="s">
        <v>221</v>
      </c>
      <c r="AU2623" s="250" t="s">
        <v>88</v>
      </c>
      <c r="AV2623" s="14" t="s">
        <v>88</v>
      </c>
      <c r="AW2623" s="14" t="s">
        <v>39</v>
      </c>
      <c r="AX2623" s="14" t="s">
        <v>78</v>
      </c>
      <c r="AY2623" s="250" t="s">
        <v>210</v>
      </c>
    </row>
    <row r="2624" s="15" customFormat="1">
      <c r="A2624" s="15"/>
      <c r="B2624" s="251"/>
      <c r="C2624" s="252"/>
      <c r="D2624" s="231" t="s">
        <v>221</v>
      </c>
      <c r="E2624" s="253" t="s">
        <v>32</v>
      </c>
      <c r="F2624" s="254" t="s">
        <v>224</v>
      </c>
      <c r="G2624" s="252"/>
      <c r="H2624" s="255">
        <v>35.770000000000003</v>
      </c>
      <c r="I2624" s="256"/>
      <c r="J2624" s="252"/>
      <c r="K2624" s="252"/>
      <c r="L2624" s="257"/>
      <c r="M2624" s="258"/>
      <c r="N2624" s="259"/>
      <c r="O2624" s="259"/>
      <c r="P2624" s="259"/>
      <c r="Q2624" s="259"/>
      <c r="R2624" s="259"/>
      <c r="S2624" s="259"/>
      <c r="T2624" s="260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T2624" s="261" t="s">
        <v>221</v>
      </c>
      <c r="AU2624" s="261" t="s">
        <v>88</v>
      </c>
      <c r="AV2624" s="15" t="s">
        <v>96</v>
      </c>
      <c r="AW2624" s="15" t="s">
        <v>39</v>
      </c>
      <c r="AX2624" s="15" t="s">
        <v>86</v>
      </c>
      <c r="AY2624" s="261" t="s">
        <v>210</v>
      </c>
    </row>
    <row r="2625" s="2" customFormat="1" ht="24.15" customHeight="1">
      <c r="A2625" s="42"/>
      <c r="B2625" s="43"/>
      <c r="C2625" s="211" t="s">
        <v>2940</v>
      </c>
      <c r="D2625" s="211" t="s">
        <v>213</v>
      </c>
      <c r="E2625" s="212" t="s">
        <v>2941</v>
      </c>
      <c r="F2625" s="213" t="s">
        <v>2942</v>
      </c>
      <c r="G2625" s="214" t="s">
        <v>407</v>
      </c>
      <c r="H2625" s="215">
        <v>0.010999999999999999</v>
      </c>
      <c r="I2625" s="216"/>
      <c r="J2625" s="217">
        <f>ROUND(I2625*H2625,2)</f>
        <v>0</v>
      </c>
      <c r="K2625" s="213" t="s">
        <v>217</v>
      </c>
      <c r="L2625" s="48"/>
      <c r="M2625" s="218" t="s">
        <v>32</v>
      </c>
      <c r="N2625" s="219" t="s">
        <v>49</v>
      </c>
      <c r="O2625" s="88"/>
      <c r="P2625" s="220">
        <f>O2625*H2625</f>
        <v>0</v>
      </c>
      <c r="Q2625" s="220">
        <v>0</v>
      </c>
      <c r="R2625" s="220">
        <f>Q2625*H2625</f>
        <v>0</v>
      </c>
      <c r="S2625" s="220">
        <v>0</v>
      </c>
      <c r="T2625" s="221">
        <f>S2625*H2625</f>
        <v>0</v>
      </c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R2625" s="222" t="s">
        <v>404</v>
      </c>
      <c r="AT2625" s="222" t="s">
        <v>213</v>
      </c>
      <c r="AU2625" s="222" t="s">
        <v>88</v>
      </c>
      <c r="AY2625" s="20" t="s">
        <v>210</v>
      </c>
      <c r="BE2625" s="223">
        <f>IF(N2625="základní",J2625,0)</f>
        <v>0</v>
      </c>
      <c r="BF2625" s="223">
        <f>IF(N2625="snížená",J2625,0)</f>
        <v>0</v>
      </c>
      <c r="BG2625" s="223">
        <f>IF(N2625="zákl. přenesená",J2625,0)</f>
        <v>0</v>
      </c>
      <c r="BH2625" s="223">
        <f>IF(N2625="sníž. přenesená",J2625,0)</f>
        <v>0</v>
      </c>
      <c r="BI2625" s="223">
        <f>IF(N2625="nulová",J2625,0)</f>
        <v>0</v>
      </c>
      <c r="BJ2625" s="20" t="s">
        <v>86</v>
      </c>
      <c r="BK2625" s="223">
        <f>ROUND(I2625*H2625,2)</f>
        <v>0</v>
      </c>
      <c r="BL2625" s="20" t="s">
        <v>404</v>
      </c>
      <c r="BM2625" s="222" t="s">
        <v>2943</v>
      </c>
    </row>
    <row r="2626" s="2" customFormat="1">
      <c r="A2626" s="42"/>
      <c r="B2626" s="43"/>
      <c r="C2626" s="44"/>
      <c r="D2626" s="224" t="s">
        <v>219</v>
      </c>
      <c r="E2626" s="44"/>
      <c r="F2626" s="225" t="s">
        <v>2944</v>
      </c>
      <c r="G2626" s="44"/>
      <c r="H2626" s="44"/>
      <c r="I2626" s="226"/>
      <c r="J2626" s="44"/>
      <c r="K2626" s="44"/>
      <c r="L2626" s="48"/>
      <c r="M2626" s="227"/>
      <c r="N2626" s="228"/>
      <c r="O2626" s="88"/>
      <c r="P2626" s="88"/>
      <c r="Q2626" s="88"/>
      <c r="R2626" s="88"/>
      <c r="S2626" s="88"/>
      <c r="T2626" s="89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T2626" s="20" t="s">
        <v>219</v>
      </c>
      <c r="AU2626" s="20" t="s">
        <v>88</v>
      </c>
    </row>
    <row r="2627" s="12" customFormat="1" ht="22.8" customHeight="1">
      <c r="A2627" s="12"/>
      <c r="B2627" s="195"/>
      <c r="C2627" s="196"/>
      <c r="D2627" s="197" t="s">
        <v>77</v>
      </c>
      <c r="E2627" s="209" t="s">
        <v>2945</v>
      </c>
      <c r="F2627" s="209" t="s">
        <v>2946</v>
      </c>
      <c r="G2627" s="196"/>
      <c r="H2627" s="196"/>
      <c r="I2627" s="199"/>
      <c r="J2627" s="210">
        <f>BK2627</f>
        <v>0</v>
      </c>
      <c r="K2627" s="196"/>
      <c r="L2627" s="201"/>
      <c r="M2627" s="202"/>
      <c r="N2627" s="203"/>
      <c r="O2627" s="203"/>
      <c r="P2627" s="204">
        <f>SUM(P2628:P2747)</f>
        <v>0</v>
      </c>
      <c r="Q2627" s="203"/>
      <c r="R2627" s="204">
        <f>SUM(R2628:R2747)</f>
        <v>3.0643532499999999</v>
      </c>
      <c r="S2627" s="203"/>
      <c r="T2627" s="205">
        <f>SUM(T2628:T2747)</f>
        <v>0</v>
      </c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R2627" s="206" t="s">
        <v>88</v>
      </c>
      <c r="AT2627" s="207" t="s">
        <v>77</v>
      </c>
      <c r="AU2627" s="207" t="s">
        <v>86</v>
      </c>
      <c r="AY2627" s="206" t="s">
        <v>210</v>
      </c>
      <c r="BK2627" s="208">
        <f>SUM(BK2628:BK2747)</f>
        <v>0</v>
      </c>
    </row>
    <row r="2628" s="2" customFormat="1" ht="16.5" customHeight="1">
      <c r="A2628" s="42"/>
      <c r="B2628" s="43"/>
      <c r="C2628" s="211" t="s">
        <v>2947</v>
      </c>
      <c r="D2628" s="211" t="s">
        <v>213</v>
      </c>
      <c r="E2628" s="212" t="s">
        <v>2948</v>
      </c>
      <c r="F2628" s="213" t="s">
        <v>2949</v>
      </c>
      <c r="G2628" s="214" t="s">
        <v>112</v>
      </c>
      <c r="H2628" s="215">
        <v>96.495000000000005</v>
      </c>
      <c r="I2628" s="216"/>
      <c r="J2628" s="217">
        <f>ROUND(I2628*H2628,2)</f>
        <v>0</v>
      </c>
      <c r="K2628" s="213" t="s">
        <v>217</v>
      </c>
      <c r="L2628" s="48"/>
      <c r="M2628" s="218" t="s">
        <v>32</v>
      </c>
      <c r="N2628" s="219" t="s">
        <v>49</v>
      </c>
      <c r="O2628" s="88"/>
      <c r="P2628" s="220">
        <f>O2628*H2628</f>
        <v>0</v>
      </c>
      <c r="Q2628" s="220">
        <v>0</v>
      </c>
      <c r="R2628" s="220">
        <f>Q2628*H2628</f>
        <v>0</v>
      </c>
      <c r="S2628" s="220">
        <v>0</v>
      </c>
      <c r="T2628" s="221">
        <f>S2628*H2628</f>
        <v>0</v>
      </c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R2628" s="222" t="s">
        <v>404</v>
      </c>
      <c r="AT2628" s="222" t="s">
        <v>213</v>
      </c>
      <c r="AU2628" s="222" t="s">
        <v>88</v>
      </c>
      <c r="AY2628" s="20" t="s">
        <v>210</v>
      </c>
      <c r="BE2628" s="223">
        <f>IF(N2628="základní",J2628,0)</f>
        <v>0</v>
      </c>
      <c r="BF2628" s="223">
        <f>IF(N2628="snížená",J2628,0)</f>
        <v>0</v>
      </c>
      <c r="BG2628" s="223">
        <f>IF(N2628="zákl. přenesená",J2628,0)</f>
        <v>0</v>
      </c>
      <c r="BH2628" s="223">
        <f>IF(N2628="sníž. přenesená",J2628,0)</f>
        <v>0</v>
      </c>
      <c r="BI2628" s="223">
        <f>IF(N2628="nulová",J2628,0)</f>
        <v>0</v>
      </c>
      <c r="BJ2628" s="20" t="s">
        <v>86</v>
      </c>
      <c r="BK2628" s="223">
        <f>ROUND(I2628*H2628,2)</f>
        <v>0</v>
      </c>
      <c r="BL2628" s="20" t="s">
        <v>404</v>
      </c>
      <c r="BM2628" s="222" t="s">
        <v>2950</v>
      </c>
    </row>
    <row r="2629" s="2" customFormat="1">
      <c r="A2629" s="42"/>
      <c r="B2629" s="43"/>
      <c r="C2629" s="44"/>
      <c r="D2629" s="224" t="s">
        <v>219</v>
      </c>
      <c r="E2629" s="44"/>
      <c r="F2629" s="225" t="s">
        <v>2951</v>
      </c>
      <c r="G2629" s="44"/>
      <c r="H2629" s="44"/>
      <c r="I2629" s="226"/>
      <c r="J2629" s="44"/>
      <c r="K2629" s="44"/>
      <c r="L2629" s="48"/>
      <c r="M2629" s="227"/>
      <c r="N2629" s="228"/>
      <c r="O2629" s="88"/>
      <c r="P2629" s="88"/>
      <c r="Q2629" s="88"/>
      <c r="R2629" s="88"/>
      <c r="S2629" s="88"/>
      <c r="T2629" s="89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T2629" s="20" t="s">
        <v>219</v>
      </c>
      <c r="AU2629" s="20" t="s">
        <v>88</v>
      </c>
    </row>
    <row r="2630" s="14" customFormat="1">
      <c r="A2630" s="14"/>
      <c r="B2630" s="240"/>
      <c r="C2630" s="241"/>
      <c r="D2630" s="231" t="s">
        <v>221</v>
      </c>
      <c r="E2630" s="242" t="s">
        <v>32</v>
      </c>
      <c r="F2630" s="243" t="s">
        <v>2952</v>
      </c>
      <c r="G2630" s="241"/>
      <c r="H2630" s="244">
        <v>96.495000000000005</v>
      </c>
      <c r="I2630" s="245"/>
      <c r="J2630" s="241"/>
      <c r="K2630" s="241"/>
      <c r="L2630" s="246"/>
      <c r="M2630" s="247"/>
      <c r="N2630" s="248"/>
      <c r="O2630" s="248"/>
      <c r="P2630" s="248"/>
      <c r="Q2630" s="248"/>
      <c r="R2630" s="248"/>
      <c r="S2630" s="248"/>
      <c r="T2630" s="249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0" t="s">
        <v>221</v>
      </c>
      <c r="AU2630" s="250" t="s">
        <v>88</v>
      </c>
      <c r="AV2630" s="14" t="s">
        <v>88</v>
      </c>
      <c r="AW2630" s="14" t="s">
        <v>39</v>
      </c>
      <c r="AX2630" s="14" t="s">
        <v>86</v>
      </c>
      <c r="AY2630" s="250" t="s">
        <v>210</v>
      </c>
    </row>
    <row r="2631" s="2" customFormat="1" ht="16.5" customHeight="1">
      <c r="A2631" s="42"/>
      <c r="B2631" s="43"/>
      <c r="C2631" s="211" t="s">
        <v>2953</v>
      </c>
      <c r="D2631" s="211" t="s">
        <v>213</v>
      </c>
      <c r="E2631" s="212" t="s">
        <v>2954</v>
      </c>
      <c r="F2631" s="213" t="s">
        <v>2955</v>
      </c>
      <c r="G2631" s="214" t="s">
        <v>112</v>
      </c>
      <c r="H2631" s="215">
        <v>28.725000000000001</v>
      </c>
      <c r="I2631" s="216"/>
      <c r="J2631" s="217">
        <f>ROUND(I2631*H2631,2)</f>
        <v>0</v>
      </c>
      <c r="K2631" s="213" t="s">
        <v>217</v>
      </c>
      <c r="L2631" s="48"/>
      <c r="M2631" s="218" t="s">
        <v>32</v>
      </c>
      <c r="N2631" s="219" t="s">
        <v>49</v>
      </c>
      <c r="O2631" s="88"/>
      <c r="P2631" s="220">
        <f>O2631*H2631</f>
        <v>0</v>
      </c>
      <c r="Q2631" s="220">
        <v>0.0015</v>
      </c>
      <c r="R2631" s="220">
        <f>Q2631*H2631</f>
        <v>0.043087500000000001</v>
      </c>
      <c r="S2631" s="220">
        <v>0</v>
      </c>
      <c r="T2631" s="221">
        <f>S2631*H2631</f>
        <v>0</v>
      </c>
      <c r="U2631" s="42"/>
      <c r="V2631" s="42"/>
      <c r="W2631" s="42"/>
      <c r="X2631" s="42"/>
      <c r="Y2631" s="42"/>
      <c r="Z2631" s="42"/>
      <c r="AA2631" s="42"/>
      <c r="AB2631" s="42"/>
      <c r="AC2631" s="42"/>
      <c r="AD2631" s="42"/>
      <c r="AE2631" s="42"/>
      <c r="AR2631" s="222" t="s">
        <v>404</v>
      </c>
      <c r="AT2631" s="222" t="s">
        <v>213</v>
      </c>
      <c r="AU2631" s="222" t="s">
        <v>88</v>
      </c>
      <c r="AY2631" s="20" t="s">
        <v>210</v>
      </c>
      <c r="BE2631" s="223">
        <f>IF(N2631="základní",J2631,0)</f>
        <v>0</v>
      </c>
      <c r="BF2631" s="223">
        <f>IF(N2631="snížená",J2631,0)</f>
        <v>0</v>
      </c>
      <c r="BG2631" s="223">
        <f>IF(N2631="zákl. přenesená",J2631,0)</f>
        <v>0</v>
      </c>
      <c r="BH2631" s="223">
        <f>IF(N2631="sníž. přenesená",J2631,0)</f>
        <v>0</v>
      </c>
      <c r="BI2631" s="223">
        <f>IF(N2631="nulová",J2631,0)</f>
        <v>0</v>
      </c>
      <c r="BJ2631" s="20" t="s">
        <v>86</v>
      </c>
      <c r="BK2631" s="223">
        <f>ROUND(I2631*H2631,2)</f>
        <v>0</v>
      </c>
      <c r="BL2631" s="20" t="s">
        <v>404</v>
      </c>
      <c r="BM2631" s="222" t="s">
        <v>2956</v>
      </c>
    </row>
    <row r="2632" s="2" customFormat="1">
      <c r="A2632" s="42"/>
      <c r="B2632" s="43"/>
      <c r="C2632" s="44"/>
      <c r="D2632" s="224" t="s">
        <v>219</v>
      </c>
      <c r="E2632" s="44"/>
      <c r="F2632" s="225" t="s">
        <v>2957</v>
      </c>
      <c r="G2632" s="44"/>
      <c r="H2632" s="44"/>
      <c r="I2632" s="226"/>
      <c r="J2632" s="44"/>
      <c r="K2632" s="44"/>
      <c r="L2632" s="48"/>
      <c r="M2632" s="227"/>
      <c r="N2632" s="228"/>
      <c r="O2632" s="88"/>
      <c r="P2632" s="88"/>
      <c r="Q2632" s="88"/>
      <c r="R2632" s="88"/>
      <c r="S2632" s="88"/>
      <c r="T2632" s="89"/>
      <c r="U2632" s="42"/>
      <c r="V2632" s="42"/>
      <c r="W2632" s="42"/>
      <c r="X2632" s="42"/>
      <c r="Y2632" s="42"/>
      <c r="Z2632" s="42"/>
      <c r="AA2632" s="42"/>
      <c r="AB2632" s="42"/>
      <c r="AC2632" s="42"/>
      <c r="AD2632" s="42"/>
      <c r="AE2632" s="42"/>
      <c r="AT2632" s="20" t="s">
        <v>219</v>
      </c>
      <c r="AU2632" s="20" t="s">
        <v>88</v>
      </c>
    </row>
    <row r="2633" s="13" customFormat="1">
      <c r="A2633" s="13"/>
      <c r="B2633" s="229"/>
      <c r="C2633" s="230"/>
      <c r="D2633" s="231" t="s">
        <v>221</v>
      </c>
      <c r="E2633" s="232" t="s">
        <v>32</v>
      </c>
      <c r="F2633" s="233" t="s">
        <v>850</v>
      </c>
      <c r="G2633" s="230"/>
      <c r="H2633" s="232" t="s">
        <v>32</v>
      </c>
      <c r="I2633" s="234"/>
      <c r="J2633" s="230"/>
      <c r="K2633" s="230"/>
      <c r="L2633" s="235"/>
      <c r="M2633" s="236"/>
      <c r="N2633" s="237"/>
      <c r="O2633" s="237"/>
      <c r="P2633" s="237"/>
      <c r="Q2633" s="237"/>
      <c r="R2633" s="237"/>
      <c r="S2633" s="237"/>
      <c r="T2633" s="238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9" t="s">
        <v>221</v>
      </c>
      <c r="AU2633" s="239" t="s">
        <v>88</v>
      </c>
      <c r="AV2633" s="13" t="s">
        <v>86</v>
      </c>
      <c r="AW2633" s="13" t="s">
        <v>39</v>
      </c>
      <c r="AX2633" s="13" t="s">
        <v>78</v>
      </c>
      <c r="AY2633" s="239" t="s">
        <v>210</v>
      </c>
    </row>
    <row r="2634" s="14" customFormat="1">
      <c r="A2634" s="14"/>
      <c r="B2634" s="240"/>
      <c r="C2634" s="241"/>
      <c r="D2634" s="231" t="s">
        <v>221</v>
      </c>
      <c r="E2634" s="242" t="s">
        <v>32</v>
      </c>
      <c r="F2634" s="243" t="s">
        <v>2958</v>
      </c>
      <c r="G2634" s="241"/>
      <c r="H2634" s="244">
        <v>13.859999999999999</v>
      </c>
      <c r="I2634" s="245"/>
      <c r="J2634" s="241"/>
      <c r="K2634" s="241"/>
      <c r="L2634" s="246"/>
      <c r="M2634" s="247"/>
      <c r="N2634" s="248"/>
      <c r="O2634" s="248"/>
      <c r="P2634" s="248"/>
      <c r="Q2634" s="248"/>
      <c r="R2634" s="248"/>
      <c r="S2634" s="248"/>
      <c r="T2634" s="249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0" t="s">
        <v>221</v>
      </c>
      <c r="AU2634" s="250" t="s">
        <v>88</v>
      </c>
      <c r="AV2634" s="14" t="s">
        <v>88</v>
      </c>
      <c r="AW2634" s="14" t="s">
        <v>39</v>
      </c>
      <c r="AX2634" s="14" t="s">
        <v>78</v>
      </c>
      <c r="AY2634" s="250" t="s">
        <v>210</v>
      </c>
    </row>
    <row r="2635" s="14" customFormat="1">
      <c r="A2635" s="14"/>
      <c r="B2635" s="240"/>
      <c r="C2635" s="241"/>
      <c r="D2635" s="231" t="s">
        <v>221</v>
      </c>
      <c r="E2635" s="242" t="s">
        <v>32</v>
      </c>
      <c r="F2635" s="243" t="s">
        <v>2959</v>
      </c>
      <c r="G2635" s="241"/>
      <c r="H2635" s="244">
        <v>0.375</v>
      </c>
      <c r="I2635" s="245"/>
      <c r="J2635" s="241"/>
      <c r="K2635" s="241"/>
      <c r="L2635" s="246"/>
      <c r="M2635" s="247"/>
      <c r="N2635" s="248"/>
      <c r="O2635" s="248"/>
      <c r="P2635" s="248"/>
      <c r="Q2635" s="248"/>
      <c r="R2635" s="248"/>
      <c r="S2635" s="248"/>
      <c r="T2635" s="249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0" t="s">
        <v>221</v>
      </c>
      <c r="AU2635" s="250" t="s">
        <v>88</v>
      </c>
      <c r="AV2635" s="14" t="s">
        <v>88</v>
      </c>
      <c r="AW2635" s="14" t="s">
        <v>39</v>
      </c>
      <c r="AX2635" s="14" t="s">
        <v>78</v>
      </c>
      <c r="AY2635" s="250" t="s">
        <v>210</v>
      </c>
    </row>
    <row r="2636" s="13" customFormat="1">
      <c r="A2636" s="13"/>
      <c r="B2636" s="229"/>
      <c r="C2636" s="230"/>
      <c r="D2636" s="231" t="s">
        <v>221</v>
      </c>
      <c r="E2636" s="232" t="s">
        <v>32</v>
      </c>
      <c r="F2636" s="233" t="s">
        <v>854</v>
      </c>
      <c r="G2636" s="230"/>
      <c r="H2636" s="232" t="s">
        <v>32</v>
      </c>
      <c r="I2636" s="234"/>
      <c r="J2636" s="230"/>
      <c r="K2636" s="230"/>
      <c r="L2636" s="235"/>
      <c r="M2636" s="236"/>
      <c r="N2636" s="237"/>
      <c r="O2636" s="237"/>
      <c r="P2636" s="237"/>
      <c r="Q2636" s="237"/>
      <c r="R2636" s="237"/>
      <c r="S2636" s="237"/>
      <c r="T2636" s="238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9" t="s">
        <v>221</v>
      </c>
      <c r="AU2636" s="239" t="s">
        <v>88</v>
      </c>
      <c r="AV2636" s="13" t="s">
        <v>86</v>
      </c>
      <c r="AW2636" s="13" t="s">
        <v>39</v>
      </c>
      <c r="AX2636" s="13" t="s">
        <v>78</v>
      </c>
      <c r="AY2636" s="239" t="s">
        <v>210</v>
      </c>
    </row>
    <row r="2637" s="14" customFormat="1">
      <c r="A2637" s="14"/>
      <c r="B2637" s="240"/>
      <c r="C2637" s="241"/>
      <c r="D2637" s="231" t="s">
        <v>221</v>
      </c>
      <c r="E2637" s="242" t="s">
        <v>32</v>
      </c>
      <c r="F2637" s="243" t="s">
        <v>2960</v>
      </c>
      <c r="G2637" s="241"/>
      <c r="H2637" s="244">
        <v>14.49</v>
      </c>
      <c r="I2637" s="245"/>
      <c r="J2637" s="241"/>
      <c r="K2637" s="241"/>
      <c r="L2637" s="246"/>
      <c r="M2637" s="247"/>
      <c r="N2637" s="248"/>
      <c r="O2637" s="248"/>
      <c r="P2637" s="248"/>
      <c r="Q2637" s="248"/>
      <c r="R2637" s="248"/>
      <c r="S2637" s="248"/>
      <c r="T2637" s="249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0" t="s">
        <v>221</v>
      </c>
      <c r="AU2637" s="250" t="s">
        <v>88</v>
      </c>
      <c r="AV2637" s="14" t="s">
        <v>88</v>
      </c>
      <c r="AW2637" s="14" t="s">
        <v>39</v>
      </c>
      <c r="AX2637" s="14" t="s">
        <v>78</v>
      </c>
      <c r="AY2637" s="250" t="s">
        <v>210</v>
      </c>
    </row>
    <row r="2638" s="15" customFormat="1">
      <c r="A2638" s="15"/>
      <c r="B2638" s="251"/>
      <c r="C2638" s="252"/>
      <c r="D2638" s="231" t="s">
        <v>221</v>
      </c>
      <c r="E2638" s="253" t="s">
        <v>32</v>
      </c>
      <c r="F2638" s="254" t="s">
        <v>224</v>
      </c>
      <c r="G2638" s="252"/>
      <c r="H2638" s="255">
        <v>28.725000000000001</v>
      </c>
      <c r="I2638" s="256"/>
      <c r="J2638" s="252"/>
      <c r="K2638" s="252"/>
      <c r="L2638" s="257"/>
      <c r="M2638" s="258"/>
      <c r="N2638" s="259"/>
      <c r="O2638" s="259"/>
      <c r="P2638" s="259"/>
      <c r="Q2638" s="259"/>
      <c r="R2638" s="259"/>
      <c r="S2638" s="259"/>
      <c r="T2638" s="260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61" t="s">
        <v>221</v>
      </c>
      <c r="AU2638" s="261" t="s">
        <v>88</v>
      </c>
      <c r="AV2638" s="15" t="s">
        <v>96</v>
      </c>
      <c r="AW2638" s="15" t="s">
        <v>39</v>
      </c>
      <c r="AX2638" s="15" t="s">
        <v>86</v>
      </c>
      <c r="AY2638" s="261" t="s">
        <v>210</v>
      </c>
    </row>
    <row r="2639" s="2" customFormat="1" ht="21.75" customHeight="1">
      <c r="A2639" s="42"/>
      <c r="B2639" s="43"/>
      <c r="C2639" s="211" t="s">
        <v>2961</v>
      </c>
      <c r="D2639" s="211" t="s">
        <v>213</v>
      </c>
      <c r="E2639" s="212" t="s">
        <v>2962</v>
      </c>
      <c r="F2639" s="213" t="s">
        <v>2963</v>
      </c>
      <c r="G2639" s="214" t="s">
        <v>112</v>
      </c>
      <c r="H2639" s="215">
        <v>36.115000000000002</v>
      </c>
      <c r="I2639" s="216"/>
      <c r="J2639" s="217">
        <f>ROUND(I2639*H2639,2)</f>
        <v>0</v>
      </c>
      <c r="K2639" s="213" t="s">
        <v>217</v>
      </c>
      <c r="L2639" s="48"/>
      <c r="M2639" s="218" t="s">
        <v>32</v>
      </c>
      <c r="N2639" s="219" t="s">
        <v>49</v>
      </c>
      <c r="O2639" s="88"/>
      <c r="P2639" s="220">
        <f>O2639*H2639</f>
        <v>0</v>
      </c>
      <c r="Q2639" s="220">
        <v>0.0044999999999999997</v>
      </c>
      <c r="R2639" s="220">
        <f>Q2639*H2639</f>
        <v>0.16251750000000001</v>
      </c>
      <c r="S2639" s="220">
        <v>0</v>
      </c>
      <c r="T2639" s="221">
        <f>S2639*H2639</f>
        <v>0</v>
      </c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R2639" s="222" t="s">
        <v>404</v>
      </c>
      <c r="AT2639" s="222" t="s">
        <v>213</v>
      </c>
      <c r="AU2639" s="222" t="s">
        <v>88</v>
      </c>
      <c r="AY2639" s="20" t="s">
        <v>210</v>
      </c>
      <c r="BE2639" s="223">
        <f>IF(N2639="základní",J2639,0)</f>
        <v>0</v>
      </c>
      <c r="BF2639" s="223">
        <f>IF(N2639="snížená",J2639,0)</f>
        <v>0</v>
      </c>
      <c r="BG2639" s="223">
        <f>IF(N2639="zákl. přenesená",J2639,0)</f>
        <v>0</v>
      </c>
      <c r="BH2639" s="223">
        <f>IF(N2639="sníž. přenesená",J2639,0)</f>
        <v>0</v>
      </c>
      <c r="BI2639" s="223">
        <f>IF(N2639="nulová",J2639,0)</f>
        <v>0</v>
      </c>
      <c r="BJ2639" s="20" t="s">
        <v>86</v>
      </c>
      <c r="BK2639" s="223">
        <f>ROUND(I2639*H2639,2)</f>
        <v>0</v>
      </c>
      <c r="BL2639" s="20" t="s">
        <v>404</v>
      </c>
      <c r="BM2639" s="222" t="s">
        <v>2964</v>
      </c>
    </row>
    <row r="2640" s="2" customFormat="1">
      <c r="A2640" s="42"/>
      <c r="B2640" s="43"/>
      <c r="C2640" s="44"/>
      <c r="D2640" s="224" t="s">
        <v>219</v>
      </c>
      <c r="E2640" s="44"/>
      <c r="F2640" s="225" t="s">
        <v>2965</v>
      </c>
      <c r="G2640" s="44"/>
      <c r="H2640" s="44"/>
      <c r="I2640" s="226"/>
      <c r="J2640" s="44"/>
      <c r="K2640" s="44"/>
      <c r="L2640" s="48"/>
      <c r="M2640" s="227"/>
      <c r="N2640" s="228"/>
      <c r="O2640" s="88"/>
      <c r="P2640" s="88"/>
      <c r="Q2640" s="88"/>
      <c r="R2640" s="88"/>
      <c r="S2640" s="88"/>
      <c r="T2640" s="89"/>
      <c r="U2640" s="42"/>
      <c r="V2640" s="42"/>
      <c r="W2640" s="42"/>
      <c r="X2640" s="42"/>
      <c r="Y2640" s="42"/>
      <c r="Z2640" s="42"/>
      <c r="AA2640" s="42"/>
      <c r="AB2640" s="42"/>
      <c r="AC2640" s="42"/>
      <c r="AD2640" s="42"/>
      <c r="AE2640" s="42"/>
      <c r="AT2640" s="20" t="s">
        <v>219</v>
      </c>
      <c r="AU2640" s="20" t="s">
        <v>88</v>
      </c>
    </row>
    <row r="2641" s="2" customFormat="1">
      <c r="A2641" s="42"/>
      <c r="B2641" s="43"/>
      <c r="C2641" s="44"/>
      <c r="D2641" s="231" t="s">
        <v>1073</v>
      </c>
      <c r="E2641" s="44"/>
      <c r="F2641" s="283" t="s">
        <v>2966</v>
      </c>
      <c r="G2641" s="44"/>
      <c r="H2641" s="44"/>
      <c r="I2641" s="226"/>
      <c r="J2641" s="44"/>
      <c r="K2641" s="44"/>
      <c r="L2641" s="48"/>
      <c r="M2641" s="227"/>
      <c r="N2641" s="228"/>
      <c r="O2641" s="88"/>
      <c r="P2641" s="88"/>
      <c r="Q2641" s="88"/>
      <c r="R2641" s="88"/>
      <c r="S2641" s="88"/>
      <c r="T2641" s="89"/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T2641" s="20" t="s">
        <v>1073</v>
      </c>
      <c r="AU2641" s="20" t="s">
        <v>88</v>
      </c>
    </row>
    <row r="2642" s="13" customFormat="1">
      <c r="A2642" s="13"/>
      <c r="B2642" s="229"/>
      <c r="C2642" s="230"/>
      <c r="D2642" s="231" t="s">
        <v>221</v>
      </c>
      <c r="E2642" s="232" t="s">
        <v>32</v>
      </c>
      <c r="F2642" s="233" t="s">
        <v>309</v>
      </c>
      <c r="G2642" s="230"/>
      <c r="H2642" s="232" t="s">
        <v>32</v>
      </c>
      <c r="I2642" s="234"/>
      <c r="J2642" s="230"/>
      <c r="K2642" s="230"/>
      <c r="L2642" s="235"/>
      <c r="M2642" s="236"/>
      <c r="N2642" s="237"/>
      <c r="O2642" s="237"/>
      <c r="P2642" s="237"/>
      <c r="Q2642" s="237"/>
      <c r="R2642" s="237"/>
      <c r="S2642" s="237"/>
      <c r="T2642" s="238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9" t="s">
        <v>221</v>
      </c>
      <c r="AU2642" s="239" t="s">
        <v>88</v>
      </c>
      <c r="AV2642" s="13" t="s">
        <v>86</v>
      </c>
      <c r="AW2642" s="13" t="s">
        <v>39</v>
      </c>
      <c r="AX2642" s="13" t="s">
        <v>78</v>
      </c>
      <c r="AY2642" s="239" t="s">
        <v>210</v>
      </c>
    </row>
    <row r="2643" s="13" customFormat="1">
      <c r="A2643" s="13"/>
      <c r="B2643" s="229"/>
      <c r="C2643" s="230"/>
      <c r="D2643" s="231" t="s">
        <v>221</v>
      </c>
      <c r="E2643" s="232" t="s">
        <v>32</v>
      </c>
      <c r="F2643" s="233" t="s">
        <v>574</v>
      </c>
      <c r="G2643" s="230"/>
      <c r="H2643" s="232" t="s">
        <v>32</v>
      </c>
      <c r="I2643" s="234"/>
      <c r="J2643" s="230"/>
      <c r="K2643" s="230"/>
      <c r="L2643" s="235"/>
      <c r="M2643" s="236"/>
      <c r="N2643" s="237"/>
      <c r="O2643" s="237"/>
      <c r="P2643" s="237"/>
      <c r="Q2643" s="237"/>
      <c r="R2643" s="237"/>
      <c r="S2643" s="237"/>
      <c r="T2643" s="238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39" t="s">
        <v>221</v>
      </c>
      <c r="AU2643" s="239" t="s">
        <v>88</v>
      </c>
      <c r="AV2643" s="13" t="s">
        <v>86</v>
      </c>
      <c r="AW2643" s="13" t="s">
        <v>39</v>
      </c>
      <c r="AX2643" s="13" t="s">
        <v>78</v>
      </c>
      <c r="AY2643" s="239" t="s">
        <v>210</v>
      </c>
    </row>
    <row r="2644" s="13" customFormat="1">
      <c r="A2644" s="13"/>
      <c r="B2644" s="229"/>
      <c r="C2644" s="230"/>
      <c r="D2644" s="231" t="s">
        <v>221</v>
      </c>
      <c r="E2644" s="232" t="s">
        <v>32</v>
      </c>
      <c r="F2644" s="233" t="s">
        <v>310</v>
      </c>
      <c r="G2644" s="230"/>
      <c r="H2644" s="232" t="s">
        <v>32</v>
      </c>
      <c r="I2644" s="234"/>
      <c r="J2644" s="230"/>
      <c r="K2644" s="230"/>
      <c r="L2644" s="235"/>
      <c r="M2644" s="236"/>
      <c r="N2644" s="237"/>
      <c r="O2644" s="237"/>
      <c r="P2644" s="237"/>
      <c r="Q2644" s="237"/>
      <c r="R2644" s="237"/>
      <c r="S2644" s="237"/>
      <c r="T2644" s="238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9" t="s">
        <v>221</v>
      </c>
      <c r="AU2644" s="239" t="s">
        <v>88</v>
      </c>
      <c r="AV2644" s="13" t="s">
        <v>86</v>
      </c>
      <c r="AW2644" s="13" t="s">
        <v>39</v>
      </c>
      <c r="AX2644" s="13" t="s">
        <v>78</v>
      </c>
      <c r="AY2644" s="239" t="s">
        <v>210</v>
      </c>
    </row>
    <row r="2645" s="13" customFormat="1">
      <c r="A2645" s="13"/>
      <c r="B2645" s="229"/>
      <c r="C2645" s="230"/>
      <c r="D2645" s="231" t="s">
        <v>221</v>
      </c>
      <c r="E2645" s="232" t="s">
        <v>32</v>
      </c>
      <c r="F2645" s="233" t="s">
        <v>844</v>
      </c>
      <c r="G2645" s="230"/>
      <c r="H2645" s="232" t="s">
        <v>32</v>
      </c>
      <c r="I2645" s="234"/>
      <c r="J2645" s="230"/>
      <c r="K2645" s="230"/>
      <c r="L2645" s="235"/>
      <c r="M2645" s="236"/>
      <c r="N2645" s="237"/>
      <c r="O2645" s="237"/>
      <c r="P2645" s="237"/>
      <c r="Q2645" s="237"/>
      <c r="R2645" s="237"/>
      <c r="S2645" s="237"/>
      <c r="T2645" s="238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9" t="s">
        <v>221</v>
      </c>
      <c r="AU2645" s="239" t="s">
        <v>88</v>
      </c>
      <c r="AV2645" s="13" t="s">
        <v>86</v>
      </c>
      <c r="AW2645" s="13" t="s">
        <v>39</v>
      </c>
      <c r="AX2645" s="13" t="s">
        <v>78</v>
      </c>
      <c r="AY2645" s="239" t="s">
        <v>210</v>
      </c>
    </row>
    <row r="2646" s="14" customFormat="1">
      <c r="A2646" s="14"/>
      <c r="B2646" s="240"/>
      <c r="C2646" s="241"/>
      <c r="D2646" s="231" t="s">
        <v>221</v>
      </c>
      <c r="E2646" s="242" t="s">
        <v>32</v>
      </c>
      <c r="F2646" s="243" t="s">
        <v>2967</v>
      </c>
      <c r="G2646" s="241"/>
      <c r="H2646" s="244">
        <v>8.3499999999999996</v>
      </c>
      <c r="I2646" s="245"/>
      <c r="J2646" s="241"/>
      <c r="K2646" s="241"/>
      <c r="L2646" s="246"/>
      <c r="M2646" s="247"/>
      <c r="N2646" s="248"/>
      <c r="O2646" s="248"/>
      <c r="P2646" s="248"/>
      <c r="Q2646" s="248"/>
      <c r="R2646" s="248"/>
      <c r="S2646" s="248"/>
      <c r="T2646" s="249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0" t="s">
        <v>221</v>
      </c>
      <c r="AU2646" s="250" t="s">
        <v>88</v>
      </c>
      <c r="AV2646" s="14" t="s">
        <v>88</v>
      </c>
      <c r="AW2646" s="14" t="s">
        <v>39</v>
      </c>
      <c r="AX2646" s="14" t="s">
        <v>78</v>
      </c>
      <c r="AY2646" s="250" t="s">
        <v>210</v>
      </c>
    </row>
    <row r="2647" s="13" customFormat="1">
      <c r="A2647" s="13"/>
      <c r="B2647" s="229"/>
      <c r="C2647" s="230"/>
      <c r="D2647" s="231" t="s">
        <v>221</v>
      </c>
      <c r="E2647" s="232" t="s">
        <v>32</v>
      </c>
      <c r="F2647" s="233" t="s">
        <v>846</v>
      </c>
      <c r="G2647" s="230"/>
      <c r="H2647" s="232" t="s">
        <v>32</v>
      </c>
      <c r="I2647" s="234"/>
      <c r="J2647" s="230"/>
      <c r="K2647" s="230"/>
      <c r="L2647" s="235"/>
      <c r="M2647" s="236"/>
      <c r="N2647" s="237"/>
      <c r="O2647" s="237"/>
      <c r="P2647" s="237"/>
      <c r="Q2647" s="237"/>
      <c r="R2647" s="237"/>
      <c r="S2647" s="237"/>
      <c r="T2647" s="238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9" t="s">
        <v>221</v>
      </c>
      <c r="AU2647" s="239" t="s">
        <v>88</v>
      </c>
      <c r="AV2647" s="13" t="s">
        <v>86</v>
      </c>
      <c r="AW2647" s="13" t="s">
        <v>39</v>
      </c>
      <c r="AX2647" s="13" t="s">
        <v>78</v>
      </c>
      <c r="AY2647" s="239" t="s">
        <v>210</v>
      </c>
    </row>
    <row r="2648" s="14" customFormat="1">
      <c r="A2648" s="14"/>
      <c r="B2648" s="240"/>
      <c r="C2648" s="241"/>
      <c r="D2648" s="231" t="s">
        <v>221</v>
      </c>
      <c r="E2648" s="242" t="s">
        <v>32</v>
      </c>
      <c r="F2648" s="243" t="s">
        <v>2968</v>
      </c>
      <c r="G2648" s="241"/>
      <c r="H2648" s="244">
        <v>6.3499999999999996</v>
      </c>
      <c r="I2648" s="245"/>
      <c r="J2648" s="241"/>
      <c r="K2648" s="241"/>
      <c r="L2648" s="246"/>
      <c r="M2648" s="247"/>
      <c r="N2648" s="248"/>
      <c r="O2648" s="248"/>
      <c r="P2648" s="248"/>
      <c r="Q2648" s="248"/>
      <c r="R2648" s="248"/>
      <c r="S2648" s="248"/>
      <c r="T2648" s="249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0" t="s">
        <v>221</v>
      </c>
      <c r="AU2648" s="250" t="s">
        <v>88</v>
      </c>
      <c r="AV2648" s="14" t="s">
        <v>88</v>
      </c>
      <c r="AW2648" s="14" t="s">
        <v>39</v>
      </c>
      <c r="AX2648" s="14" t="s">
        <v>78</v>
      </c>
      <c r="AY2648" s="250" t="s">
        <v>210</v>
      </c>
    </row>
    <row r="2649" s="13" customFormat="1">
      <c r="A2649" s="13"/>
      <c r="B2649" s="229"/>
      <c r="C2649" s="230"/>
      <c r="D2649" s="231" t="s">
        <v>221</v>
      </c>
      <c r="E2649" s="232" t="s">
        <v>32</v>
      </c>
      <c r="F2649" s="233" t="s">
        <v>848</v>
      </c>
      <c r="G2649" s="230"/>
      <c r="H2649" s="232" t="s">
        <v>32</v>
      </c>
      <c r="I2649" s="234"/>
      <c r="J2649" s="230"/>
      <c r="K2649" s="230"/>
      <c r="L2649" s="235"/>
      <c r="M2649" s="236"/>
      <c r="N2649" s="237"/>
      <c r="O2649" s="237"/>
      <c r="P2649" s="237"/>
      <c r="Q2649" s="237"/>
      <c r="R2649" s="237"/>
      <c r="S2649" s="237"/>
      <c r="T2649" s="238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9" t="s">
        <v>221</v>
      </c>
      <c r="AU2649" s="239" t="s">
        <v>88</v>
      </c>
      <c r="AV2649" s="13" t="s">
        <v>86</v>
      </c>
      <c r="AW2649" s="13" t="s">
        <v>39</v>
      </c>
      <c r="AX2649" s="13" t="s">
        <v>78</v>
      </c>
      <c r="AY2649" s="239" t="s">
        <v>210</v>
      </c>
    </row>
    <row r="2650" s="14" customFormat="1">
      <c r="A2650" s="14"/>
      <c r="B2650" s="240"/>
      <c r="C2650" s="241"/>
      <c r="D2650" s="231" t="s">
        <v>221</v>
      </c>
      <c r="E2650" s="242" t="s">
        <v>32</v>
      </c>
      <c r="F2650" s="243" t="s">
        <v>2969</v>
      </c>
      <c r="G2650" s="241"/>
      <c r="H2650" s="244">
        <v>8.25</v>
      </c>
      <c r="I2650" s="245"/>
      <c r="J2650" s="241"/>
      <c r="K2650" s="241"/>
      <c r="L2650" s="246"/>
      <c r="M2650" s="247"/>
      <c r="N2650" s="248"/>
      <c r="O2650" s="248"/>
      <c r="P2650" s="248"/>
      <c r="Q2650" s="248"/>
      <c r="R2650" s="248"/>
      <c r="S2650" s="248"/>
      <c r="T2650" s="249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0" t="s">
        <v>221</v>
      </c>
      <c r="AU2650" s="250" t="s">
        <v>88</v>
      </c>
      <c r="AV2650" s="14" t="s">
        <v>88</v>
      </c>
      <c r="AW2650" s="14" t="s">
        <v>39</v>
      </c>
      <c r="AX2650" s="14" t="s">
        <v>78</v>
      </c>
      <c r="AY2650" s="250" t="s">
        <v>210</v>
      </c>
    </row>
    <row r="2651" s="13" customFormat="1">
      <c r="A2651" s="13"/>
      <c r="B2651" s="229"/>
      <c r="C2651" s="230"/>
      <c r="D2651" s="231" t="s">
        <v>221</v>
      </c>
      <c r="E2651" s="232" t="s">
        <v>32</v>
      </c>
      <c r="F2651" s="233" t="s">
        <v>850</v>
      </c>
      <c r="G2651" s="230"/>
      <c r="H2651" s="232" t="s">
        <v>32</v>
      </c>
      <c r="I2651" s="234"/>
      <c r="J2651" s="230"/>
      <c r="K2651" s="230"/>
      <c r="L2651" s="235"/>
      <c r="M2651" s="236"/>
      <c r="N2651" s="237"/>
      <c r="O2651" s="237"/>
      <c r="P2651" s="237"/>
      <c r="Q2651" s="237"/>
      <c r="R2651" s="237"/>
      <c r="S2651" s="237"/>
      <c r="T2651" s="238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9" t="s">
        <v>221</v>
      </c>
      <c r="AU2651" s="239" t="s">
        <v>88</v>
      </c>
      <c r="AV2651" s="13" t="s">
        <v>86</v>
      </c>
      <c r="AW2651" s="13" t="s">
        <v>39</v>
      </c>
      <c r="AX2651" s="13" t="s">
        <v>78</v>
      </c>
      <c r="AY2651" s="239" t="s">
        <v>210</v>
      </c>
    </row>
    <row r="2652" s="14" customFormat="1">
      <c r="A2652" s="14"/>
      <c r="B2652" s="240"/>
      <c r="C2652" s="241"/>
      <c r="D2652" s="231" t="s">
        <v>221</v>
      </c>
      <c r="E2652" s="242" t="s">
        <v>32</v>
      </c>
      <c r="F2652" s="243" t="s">
        <v>2970</v>
      </c>
      <c r="G2652" s="241"/>
      <c r="H2652" s="244">
        <v>1.9299999999999999</v>
      </c>
      <c r="I2652" s="245"/>
      <c r="J2652" s="241"/>
      <c r="K2652" s="241"/>
      <c r="L2652" s="246"/>
      <c r="M2652" s="247"/>
      <c r="N2652" s="248"/>
      <c r="O2652" s="248"/>
      <c r="P2652" s="248"/>
      <c r="Q2652" s="248"/>
      <c r="R2652" s="248"/>
      <c r="S2652" s="248"/>
      <c r="T2652" s="249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0" t="s">
        <v>221</v>
      </c>
      <c r="AU2652" s="250" t="s">
        <v>88</v>
      </c>
      <c r="AV2652" s="14" t="s">
        <v>88</v>
      </c>
      <c r="AW2652" s="14" t="s">
        <v>39</v>
      </c>
      <c r="AX2652" s="14" t="s">
        <v>78</v>
      </c>
      <c r="AY2652" s="250" t="s">
        <v>210</v>
      </c>
    </row>
    <row r="2653" s="13" customFormat="1">
      <c r="A2653" s="13"/>
      <c r="B2653" s="229"/>
      <c r="C2653" s="230"/>
      <c r="D2653" s="231" t="s">
        <v>221</v>
      </c>
      <c r="E2653" s="232" t="s">
        <v>32</v>
      </c>
      <c r="F2653" s="233" t="s">
        <v>852</v>
      </c>
      <c r="G2653" s="230"/>
      <c r="H2653" s="232" t="s">
        <v>32</v>
      </c>
      <c r="I2653" s="234"/>
      <c r="J2653" s="230"/>
      <c r="K2653" s="230"/>
      <c r="L2653" s="235"/>
      <c r="M2653" s="236"/>
      <c r="N2653" s="237"/>
      <c r="O2653" s="237"/>
      <c r="P2653" s="237"/>
      <c r="Q2653" s="237"/>
      <c r="R2653" s="237"/>
      <c r="S2653" s="237"/>
      <c r="T2653" s="238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9" t="s">
        <v>221</v>
      </c>
      <c r="AU2653" s="239" t="s">
        <v>88</v>
      </c>
      <c r="AV2653" s="13" t="s">
        <v>86</v>
      </c>
      <c r="AW2653" s="13" t="s">
        <v>39</v>
      </c>
      <c r="AX2653" s="13" t="s">
        <v>78</v>
      </c>
      <c r="AY2653" s="239" t="s">
        <v>210</v>
      </c>
    </row>
    <row r="2654" s="14" customFormat="1">
      <c r="A2654" s="14"/>
      <c r="B2654" s="240"/>
      <c r="C2654" s="241"/>
      <c r="D2654" s="231" t="s">
        <v>221</v>
      </c>
      <c r="E2654" s="242" t="s">
        <v>32</v>
      </c>
      <c r="F2654" s="243" t="s">
        <v>2971</v>
      </c>
      <c r="G2654" s="241"/>
      <c r="H2654" s="244">
        <v>3.6499999999999999</v>
      </c>
      <c r="I2654" s="245"/>
      <c r="J2654" s="241"/>
      <c r="K2654" s="241"/>
      <c r="L2654" s="246"/>
      <c r="M2654" s="247"/>
      <c r="N2654" s="248"/>
      <c r="O2654" s="248"/>
      <c r="P2654" s="248"/>
      <c r="Q2654" s="248"/>
      <c r="R2654" s="248"/>
      <c r="S2654" s="248"/>
      <c r="T2654" s="249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0" t="s">
        <v>221</v>
      </c>
      <c r="AU2654" s="250" t="s">
        <v>88</v>
      </c>
      <c r="AV2654" s="14" t="s">
        <v>88</v>
      </c>
      <c r="AW2654" s="14" t="s">
        <v>39</v>
      </c>
      <c r="AX2654" s="14" t="s">
        <v>78</v>
      </c>
      <c r="AY2654" s="250" t="s">
        <v>210</v>
      </c>
    </row>
    <row r="2655" s="13" customFormat="1">
      <c r="A2655" s="13"/>
      <c r="B2655" s="229"/>
      <c r="C2655" s="230"/>
      <c r="D2655" s="231" t="s">
        <v>221</v>
      </c>
      <c r="E2655" s="232" t="s">
        <v>32</v>
      </c>
      <c r="F2655" s="233" t="s">
        <v>854</v>
      </c>
      <c r="G2655" s="230"/>
      <c r="H2655" s="232" t="s">
        <v>32</v>
      </c>
      <c r="I2655" s="234"/>
      <c r="J2655" s="230"/>
      <c r="K2655" s="230"/>
      <c r="L2655" s="235"/>
      <c r="M2655" s="236"/>
      <c r="N2655" s="237"/>
      <c r="O2655" s="237"/>
      <c r="P2655" s="237"/>
      <c r="Q2655" s="237"/>
      <c r="R2655" s="237"/>
      <c r="S2655" s="237"/>
      <c r="T2655" s="238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9" t="s">
        <v>221</v>
      </c>
      <c r="AU2655" s="239" t="s">
        <v>88</v>
      </c>
      <c r="AV2655" s="13" t="s">
        <v>86</v>
      </c>
      <c r="AW2655" s="13" t="s">
        <v>39</v>
      </c>
      <c r="AX2655" s="13" t="s">
        <v>78</v>
      </c>
      <c r="AY2655" s="239" t="s">
        <v>210</v>
      </c>
    </row>
    <row r="2656" s="14" customFormat="1">
      <c r="A2656" s="14"/>
      <c r="B2656" s="240"/>
      <c r="C2656" s="241"/>
      <c r="D2656" s="231" t="s">
        <v>221</v>
      </c>
      <c r="E2656" s="242" t="s">
        <v>32</v>
      </c>
      <c r="F2656" s="243" t="s">
        <v>2972</v>
      </c>
      <c r="G2656" s="241"/>
      <c r="H2656" s="244">
        <v>6.7850000000000001</v>
      </c>
      <c r="I2656" s="245"/>
      <c r="J2656" s="241"/>
      <c r="K2656" s="241"/>
      <c r="L2656" s="246"/>
      <c r="M2656" s="247"/>
      <c r="N2656" s="248"/>
      <c r="O2656" s="248"/>
      <c r="P2656" s="248"/>
      <c r="Q2656" s="248"/>
      <c r="R2656" s="248"/>
      <c r="S2656" s="248"/>
      <c r="T2656" s="249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0" t="s">
        <v>221</v>
      </c>
      <c r="AU2656" s="250" t="s">
        <v>88</v>
      </c>
      <c r="AV2656" s="14" t="s">
        <v>88</v>
      </c>
      <c r="AW2656" s="14" t="s">
        <v>39</v>
      </c>
      <c r="AX2656" s="14" t="s">
        <v>78</v>
      </c>
      <c r="AY2656" s="250" t="s">
        <v>210</v>
      </c>
    </row>
    <row r="2657" s="16" customFormat="1">
      <c r="A2657" s="16"/>
      <c r="B2657" s="262"/>
      <c r="C2657" s="263"/>
      <c r="D2657" s="231" t="s">
        <v>221</v>
      </c>
      <c r="E2657" s="264" t="s">
        <v>32</v>
      </c>
      <c r="F2657" s="265" t="s">
        <v>247</v>
      </c>
      <c r="G2657" s="263"/>
      <c r="H2657" s="266">
        <v>35.314999999999998</v>
      </c>
      <c r="I2657" s="267"/>
      <c r="J2657" s="263"/>
      <c r="K2657" s="263"/>
      <c r="L2657" s="268"/>
      <c r="M2657" s="269"/>
      <c r="N2657" s="270"/>
      <c r="O2657" s="270"/>
      <c r="P2657" s="270"/>
      <c r="Q2657" s="270"/>
      <c r="R2657" s="270"/>
      <c r="S2657" s="270"/>
      <c r="T2657" s="271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T2657" s="272" t="s">
        <v>221</v>
      </c>
      <c r="AU2657" s="272" t="s">
        <v>88</v>
      </c>
      <c r="AV2657" s="16" t="s">
        <v>93</v>
      </c>
      <c r="AW2657" s="16" t="s">
        <v>39</v>
      </c>
      <c r="AX2657" s="16" t="s">
        <v>78</v>
      </c>
      <c r="AY2657" s="272" t="s">
        <v>210</v>
      </c>
    </row>
    <row r="2658" s="13" customFormat="1">
      <c r="A2658" s="13"/>
      <c r="B2658" s="229"/>
      <c r="C2658" s="230"/>
      <c r="D2658" s="231" t="s">
        <v>221</v>
      </c>
      <c r="E2658" s="232" t="s">
        <v>32</v>
      </c>
      <c r="F2658" s="233" t="s">
        <v>656</v>
      </c>
      <c r="G2658" s="230"/>
      <c r="H2658" s="232" t="s">
        <v>32</v>
      </c>
      <c r="I2658" s="234"/>
      <c r="J2658" s="230"/>
      <c r="K2658" s="230"/>
      <c r="L2658" s="235"/>
      <c r="M2658" s="236"/>
      <c r="N2658" s="237"/>
      <c r="O2658" s="237"/>
      <c r="P2658" s="237"/>
      <c r="Q2658" s="237"/>
      <c r="R2658" s="237"/>
      <c r="S2658" s="237"/>
      <c r="T2658" s="238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9" t="s">
        <v>221</v>
      </c>
      <c r="AU2658" s="239" t="s">
        <v>88</v>
      </c>
      <c r="AV2658" s="13" t="s">
        <v>86</v>
      </c>
      <c r="AW2658" s="13" t="s">
        <v>39</v>
      </c>
      <c r="AX2658" s="13" t="s">
        <v>78</v>
      </c>
      <c r="AY2658" s="239" t="s">
        <v>210</v>
      </c>
    </row>
    <row r="2659" s="14" customFormat="1">
      <c r="A2659" s="14"/>
      <c r="B2659" s="240"/>
      <c r="C2659" s="241"/>
      <c r="D2659" s="231" t="s">
        <v>221</v>
      </c>
      <c r="E2659" s="242" t="s">
        <v>32</v>
      </c>
      <c r="F2659" s="243" t="s">
        <v>2973</v>
      </c>
      <c r="G2659" s="241"/>
      <c r="H2659" s="244">
        <v>0.80000000000000004</v>
      </c>
      <c r="I2659" s="245"/>
      <c r="J2659" s="241"/>
      <c r="K2659" s="241"/>
      <c r="L2659" s="246"/>
      <c r="M2659" s="247"/>
      <c r="N2659" s="248"/>
      <c r="O2659" s="248"/>
      <c r="P2659" s="248"/>
      <c r="Q2659" s="248"/>
      <c r="R2659" s="248"/>
      <c r="S2659" s="248"/>
      <c r="T2659" s="249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0" t="s">
        <v>221</v>
      </c>
      <c r="AU2659" s="250" t="s">
        <v>88</v>
      </c>
      <c r="AV2659" s="14" t="s">
        <v>88</v>
      </c>
      <c r="AW2659" s="14" t="s">
        <v>39</v>
      </c>
      <c r="AX2659" s="14" t="s">
        <v>78</v>
      </c>
      <c r="AY2659" s="250" t="s">
        <v>210</v>
      </c>
    </row>
    <row r="2660" s="15" customFormat="1">
      <c r="A2660" s="15"/>
      <c r="B2660" s="251"/>
      <c r="C2660" s="252"/>
      <c r="D2660" s="231" t="s">
        <v>221</v>
      </c>
      <c r="E2660" s="253" t="s">
        <v>32</v>
      </c>
      <c r="F2660" s="254" t="s">
        <v>224</v>
      </c>
      <c r="G2660" s="252"/>
      <c r="H2660" s="255">
        <v>36.114999999999995</v>
      </c>
      <c r="I2660" s="256"/>
      <c r="J2660" s="252"/>
      <c r="K2660" s="252"/>
      <c r="L2660" s="257"/>
      <c r="M2660" s="258"/>
      <c r="N2660" s="259"/>
      <c r="O2660" s="259"/>
      <c r="P2660" s="259"/>
      <c r="Q2660" s="259"/>
      <c r="R2660" s="259"/>
      <c r="S2660" s="259"/>
      <c r="T2660" s="260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61" t="s">
        <v>221</v>
      </c>
      <c r="AU2660" s="261" t="s">
        <v>88</v>
      </c>
      <c r="AV2660" s="15" t="s">
        <v>96</v>
      </c>
      <c r="AW2660" s="15" t="s">
        <v>39</v>
      </c>
      <c r="AX2660" s="15" t="s">
        <v>86</v>
      </c>
      <c r="AY2660" s="261" t="s">
        <v>210</v>
      </c>
    </row>
    <row r="2661" s="2" customFormat="1" ht="24.15" customHeight="1">
      <c r="A2661" s="42"/>
      <c r="B2661" s="43"/>
      <c r="C2661" s="211" t="s">
        <v>2974</v>
      </c>
      <c r="D2661" s="211" t="s">
        <v>213</v>
      </c>
      <c r="E2661" s="212" t="s">
        <v>2975</v>
      </c>
      <c r="F2661" s="213" t="s">
        <v>2976</v>
      </c>
      <c r="G2661" s="214" t="s">
        <v>112</v>
      </c>
      <c r="H2661" s="215">
        <v>96.495000000000005</v>
      </c>
      <c r="I2661" s="216"/>
      <c r="J2661" s="217">
        <f>ROUND(I2661*H2661,2)</f>
        <v>0</v>
      </c>
      <c r="K2661" s="213" t="s">
        <v>217</v>
      </c>
      <c r="L2661" s="48"/>
      <c r="M2661" s="218" t="s">
        <v>32</v>
      </c>
      <c r="N2661" s="219" t="s">
        <v>49</v>
      </c>
      <c r="O2661" s="88"/>
      <c r="P2661" s="220">
        <f>O2661*H2661</f>
        <v>0</v>
      </c>
      <c r="Q2661" s="220">
        <v>0.0073000000000000001</v>
      </c>
      <c r="R2661" s="220">
        <f>Q2661*H2661</f>
        <v>0.70441350000000003</v>
      </c>
      <c r="S2661" s="220">
        <v>0</v>
      </c>
      <c r="T2661" s="221">
        <f>S2661*H2661</f>
        <v>0</v>
      </c>
      <c r="U2661" s="42"/>
      <c r="V2661" s="42"/>
      <c r="W2661" s="42"/>
      <c r="X2661" s="42"/>
      <c r="Y2661" s="42"/>
      <c r="Z2661" s="42"/>
      <c r="AA2661" s="42"/>
      <c r="AB2661" s="42"/>
      <c r="AC2661" s="42"/>
      <c r="AD2661" s="42"/>
      <c r="AE2661" s="42"/>
      <c r="AR2661" s="222" t="s">
        <v>404</v>
      </c>
      <c r="AT2661" s="222" t="s">
        <v>213</v>
      </c>
      <c r="AU2661" s="222" t="s">
        <v>88</v>
      </c>
      <c r="AY2661" s="20" t="s">
        <v>210</v>
      </c>
      <c r="BE2661" s="223">
        <f>IF(N2661="základní",J2661,0)</f>
        <v>0</v>
      </c>
      <c r="BF2661" s="223">
        <f>IF(N2661="snížená",J2661,0)</f>
        <v>0</v>
      </c>
      <c r="BG2661" s="223">
        <f>IF(N2661="zákl. přenesená",J2661,0)</f>
        <v>0</v>
      </c>
      <c r="BH2661" s="223">
        <f>IF(N2661="sníž. přenesená",J2661,0)</f>
        <v>0</v>
      </c>
      <c r="BI2661" s="223">
        <f>IF(N2661="nulová",J2661,0)</f>
        <v>0</v>
      </c>
      <c r="BJ2661" s="20" t="s">
        <v>86</v>
      </c>
      <c r="BK2661" s="223">
        <f>ROUND(I2661*H2661,2)</f>
        <v>0</v>
      </c>
      <c r="BL2661" s="20" t="s">
        <v>404</v>
      </c>
      <c r="BM2661" s="222" t="s">
        <v>2977</v>
      </c>
    </row>
    <row r="2662" s="2" customFormat="1">
      <c r="A2662" s="42"/>
      <c r="B2662" s="43"/>
      <c r="C2662" s="44"/>
      <c r="D2662" s="224" t="s">
        <v>219</v>
      </c>
      <c r="E2662" s="44"/>
      <c r="F2662" s="225" t="s">
        <v>2978</v>
      </c>
      <c r="G2662" s="44"/>
      <c r="H2662" s="44"/>
      <c r="I2662" s="226"/>
      <c r="J2662" s="44"/>
      <c r="K2662" s="44"/>
      <c r="L2662" s="48"/>
      <c r="M2662" s="227"/>
      <c r="N2662" s="228"/>
      <c r="O2662" s="88"/>
      <c r="P2662" s="88"/>
      <c r="Q2662" s="88"/>
      <c r="R2662" s="88"/>
      <c r="S2662" s="88"/>
      <c r="T2662" s="89"/>
      <c r="U2662" s="42"/>
      <c r="V2662" s="42"/>
      <c r="W2662" s="42"/>
      <c r="X2662" s="42"/>
      <c r="Y2662" s="42"/>
      <c r="Z2662" s="42"/>
      <c r="AA2662" s="42"/>
      <c r="AB2662" s="42"/>
      <c r="AC2662" s="42"/>
      <c r="AD2662" s="42"/>
      <c r="AE2662" s="42"/>
      <c r="AT2662" s="20" t="s">
        <v>219</v>
      </c>
      <c r="AU2662" s="20" t="s">
        <v>88</v>
      </c>
    </row>
    <row r="2663" s="13" customFormat="1">
      <c r="A2663" s="13"/>
      <c r="B2663" s="229"/>
      <c r="C2663" s="230"/>
      <c r="D2663" s="231" t="s">
        <v>221</v>
      </c>
      <c r="E2663" s="232" t="s">
        <v>32</v>
      </c>
      <c r="F2663" s="233" t="s">
        <v>844</v>
      </c>
      <c r="G2663" s="230"/>
      <c r="H2663" s="232" t="s">
        <v>32</v>
      </c>
      <c r="I2663" s="234"/>
      <c r="J2663" s="230"/>
      <c r="K2663" s="230"/>
      <c r="L2663" s="235"/>
      <c r="M2663" s="236"/>
      <c r="N2663" s="237"/>
      <c r="O2663" s="237"/>
      <c r="P2663" s="237"/>
      <c r="Q2663" s="237"/>
      <c r="R2663" s="237"/>
      <c r="S2663" s="237"/>
      <c r="T2663" s="238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9" t="s">
        <v>221</v>
      </c>
      <c r="AU2663" s="239" t="s">
        <v>88</v>
      </c>
      <c r="AV2663" s="13" t="s">
        <v>86</v>
      </c>
      <c r="AW2663" s="13" t="s">
        <v>39</v>
      </c>
      <c r="AX2663" s="13" t="s">
        <v>78</v>
      </c>
      <c r="AY2663" s="239" t="s">
        <v>210</v>
      </c>
    </row>
    <row r="2664" s="14" customFormat="1">
      <c r="A2664" s="14"/>
      <c r="B2664" s="240"/>
      <c r="C2664" s="241"/>
      <c r="D2664" s="231" t="s">
        <v>221</v>
      </c>
      <c r="E2664" s="242" t="s">
        <v>32</v>
      </c>
      <c r="F2664" s="243" t="s">
        <v>2979</v>
      </c>
      <c r="G2664" s="241"/>
      <c r="H2664" s="244">
        <v>20.169</v>
      </c>
      <c r="I2664" s="245"/>
      <c r="J2664" s="241"/>
      <c r="K2664" s="241"/>
      <c r="L2664" s="246"/>
      <c r="M2664" s="247"/>
      <c r="N2664" s="248"/>
      <c r="O2664" s="248"/>
      <c r="P2664" s="248"/>
      <c r="Q2664" s="248"/>
      <c r="R2664" s="248"/>
      <c r="S2664" s="248"/>
      <c r="T2664" s="249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0" t="s">
        <v>221</v>
      </c>
      <c r="AU2664" s="250" t="s">
        <v>88</v>
      </c>
      <c r="AV2664" s="14" t="s">
        <v>88</v>
      </c>
      <c r="AW2664" s="14" t="s">
        <v>39</v>
      </c>
      <c r="AX2664" s="14" t="s">
        <v>78</v>
      </c>
      <c r="AY2664" s="250" t="s">
        <v>210</v>
      </c>
    </row>
    <row r="2665" s="14" customFormat="1">
      <c r="A2665" s="14"/>
      <c r="B2665" s="240"/>
      <c r="C2665" s="241"/>
      <c r="D2665" s="231" t="s">
        <v>221</v>
      </c>
      <c r="E2665" s="242" t="s">
        <v>32</v>
      </c>
      <c r="F2665" s="243" t="s">
        <v>2980</v>
      </c>
      <c r="G2665" s="241"/>
      <c r="H2665" s="244">
        <v>-3</v>
      </c>
      <c r="I2665" s="245"/>
      <c r="J2665" s="241"/>
      <c r="K2665" s="241"/>
      <c r="L2665" s="246"/>
      <c r="M2665" s="247"/>
      <c r="N2665" s="248"/>
      <c r="O2665" s="248"/>
      <c r="P2665" s="248"/>
      <c r="Q2665" s="248"/>
      <c r="R2665" s="248"/>
      <c r="S2665" s="248"/>
      <c r="T2665" s="249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0" t="s">
        <v>221</v>
      </c>
      <c r="AU2665" s="250" t="s">
        <v>88</v>
      </c>
      <c r="AV2665" s="14" t="s">
        <v>88</v>
      </c>
      <c r="AW2665" s="14" t="s">
        <v>39</v>
      </c>
      <c r="AX2665" s="14" t="s">
        <v>78</v>
      </c>
      <c r="AY2665" s="250" t="s">
        <v>210</v>
      </c>
    </row>
    <row r="2666" s="13" customFormat="1">
      <c r="A2666" s="13"/>
      <c r="B2666" s="229"/>
      <c r="C2666" s="230"/>
      <c r="D2666" s="231" t="s">
        <v>221</v>
      </c>
      <c r="E2666" s="232" t="s">
        <v>32</v>
      </c>
      <c r="F2666" s="233" t="s">
        <v>846</v>
      </c>
      <c r="G2666" s="230"/>
      <c r="H2666" s="232" t="s">
        <v>32</v>
      </c>
      <c r="I2666" s="234"/>
      <c r="J2666" s="230"/>
      <c r="K2666" s="230"/>
      <c r="L2666" s="235"/>
      <c r="M2666" s="236"/>
      <c r="N2666" s="237"/>
      <c r="O2666" s="237"/>
      <c r="P2666" s="237"/>
      <c r="Q2666" s="237"/>
      <c r="R2666" s="237"/>
      <c r="S2666" s="237"/>
      <c r="T2666" s="238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9" t="s">
        <v>221</v>
      </c>
      <c r="AU2666" s="239" t="s">
        <v>88</v>
      </c>
      <c r="AV2666" s="13" t="s">
        <v>86</v>
      </c>
      <c r="AW2666" s="13" t="s">
        <v>39</v>
      </c>
      <c r="AX2666" s="13" t="s">
        <v>78</v>
      </c>
      <c r="AY2666" s="239" t="s">
        <v>210</v>
      </c>
    </row>
    <row r="2667" s="14" customFormat="1">
      <c r="A2667" s="14"/>
      <c r="B2667" s="240"/>
      <c r="C2667" s="241"/>
      <c r="D2667" s="231" t="s">
        <v>221</v>
      </c>
      <c r="E2667" s="242" t="s">
        <v>32</v>
      </c>
      <c r="F2667" s="243" t="s">
        <v>2981</v>
      </c>
      <c r="G2667" s="241"/>
      <c r="H2667" s="244">
        <v>10.927</v>
      </c>
      <c r="I2667" s="245"/>
      <c r="J2667" s="241"/>
      <c r="K2667" s="241"/>
      <c r="L2667" s="246"/>
      <c r="M2667" s="247"/>
      <c r="N2667" s="248"/>
      <c r="O2667" s="248"/>
      <c r="P2667" s="248"/>
      <c r="Q2667" s="248"/>
      <c r="R2667" s="248"/>
      <c r="S2667" s="248"/>
      <c r="T2667" s="249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0" t="s">
        <v>221</v>
      </c>
      <c r="AU2667" s="250" t="s">
        <v>88</v>
      </c>
      <c r="AV2667" s="14" t="s">
        <v>88</v>
      </c>
      <c r="AW2667" s="14" t="s">
        <v>39</v>
      </c>
      <c r="AX2667" s="14" t="s">
        <v>78</v>
      </c>
      <c r="AY2667" s="250" t="s">
        <v>210</v>
      </c>
    </row>
    <row r="2668" s="14" customFormat="1">
      <c r="A2668" s="14"/>
      <c r="B2668" s="240"/>
      <c r="C2668" s="241"/>
      <c r="D2668" s="231" t="s">
        <v>221</v>
      </c>
      <c r="E2668" s="242" t="s">
        <v>32</v>
      </c>
      <c r="F2668" s="243" t="s">
        <v>2982</v>
      </c>
      <c r="G2668" s="241"/>
      <c r="H2668" s="244">
        <v>-0.17499999999999999</v>
      </c>
      <c r="I2668" s="245"/>
      <c r="J2668" s="241"/>
      <c r="K2668" s="241"/>
      <c r="L2668" s="246"/>
      <c r="M2668" s="247"/>
      <c r="N2668" s="248"/>
      <c r="O2668" s="248"/>
      <c r="P2668" s="248"/>
      <c r="Q2668" s="248"/>
      <c r="R2668" s="248"/>
      <c r="S2668" s="248"/>
      <c r="T2668" s="249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0" t="s">
        <v>221</v>
      </c>
      <c r="AU2668" s="250" t="s">
        <v>88</v>
      </c>
      <c r="AV2668" s="14" t="s">
        <v>88</v>
      </c>
      <c r="AW2668" s="14" t="s">
        <v>39</v>
      </c>
      <c r="AX2668" s="14" t="s">
        <v>78</v>
      </c>
      <c r="AY2668" s="250" t="s">
        <v>210</v>
      </c>
    </row>
    <row r="2669" s="13" customFormat="1">
      <c r="A2669" s="13"/>
      <c r="B2669" s="229"/>
      <c r="C2669" s="230"/>
      <c r="D2669" s="231" t="s">
        <v>221</v>
      </c>
      <c r="E2669" s="232" t="s">
        <v>32</v>
      </c>
      <c r="F2669" s="233" t="s">
        <v>848</v>
      </c>
      <c r="G2669" s="230"/>
      <c r="H2669" s="232" t="s">
        <v>32</v>
      </c>
      <c r="I2669" s="234"/>
      <c r="J2669" s="230"/>
      <c r="K2669" s="230"/>
      <c r="L2669" s="235"/>
      <c r="M2669" s="236"/>
      <c r="N2669" s="237"/>
      <c r="O2669" s="237"/>
      <c r="P2669" s="237"/>
      <c r="Q2669" s="237"/>
      <c r="R2669" s="237"/>
      <c r="S2669" s="237"/>
      <c r="T2669" s="238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9" t="s">
        <v>221</v>
      </c>
      <c r="AU2669" s="239" t="s">
        <v>88</v>
      </c>
      <c r="AV2669" s="13" t="s">
        <v>86</v>
      </c>
      <c r="AW2669" s="13" t="s">
        <v>39</v>
      </c>
      <c r="AX2669" s="13" t="s">
        <v>78</v>
      </c>
      <c r="AY2669" s="239" t="s">
        <v>210</v>
      </c>
    </row>
    <row r="2670" s="14" customFormat="1">
      <c r="A2670" s="14"/>
      <c r="B2670" s="240"/>
      <c r="C2670" s="241"/>
      <c r="D2670" s="231" t="s">
        <v>221</v>
      </c>
      <c r="E2670" s="242" t="s">
        <v>32</v>
      </c>
      <c r="F2670" s="243" t="s">
        <v>2983</v>
      </c>
      <c r="G2670" s="241"/>
      <c r="H2670" s="244">
        <v>14.763999999999999</v>
      </c>
      <c r="I2670" s="245"/>
      <c r="J2670" s="241"/>
      <c r="K2670" s="241"/>
      <c r="L2670" s="246"/>
      <c r="M2670" s="247"/>
      <c r="N2670" s="248"/>
      <c r="O2670" s="248"/>
      <c r="P2670" s="248"/>
      <c r="Q2670" s="248"/>
      <c r="R2670" s="248"/>
      <c r="S2670" s="248"/>
      <c r="T2670" s="249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0" t="s">
        <v>221</v>
      </c>
      <c r="AU2670" s="250" t="s">
        <v>88</v>
      </c>
      <c r="AV2670" s="14" t="s">
        <v>88</v>
      </c>
      <c r="AW2670" s="14" t="s">
        <v>39</v>
      </c>
      <c r="AX2670" s="14" t="s">
        <v>78</v>
      </c>
      <c r="AY2670" s="250" t="s">
        <v>210</v>
      </c>
    </row>
    <row r="2671" s="14" customFormat="1">
      <c r="A2671" s="14"/>
      <c r="B2671" s="240"/>
      <c r="C2671" s="241"/>
      <c r="D2671" s="231" t="s">
        <v>221</v>
      </c>
      <c r="E2671" s="242" t="s">
        <v>32</v>
      </c>
      <c r="F2671" s="243" t="s">
        <v>2984</v>
      </c>
      <c r="G2671" s="241"/>
      <c r="H2671" s="244">
        <v>-0.14699999999999999</v>
      </c>
      <c r="I2671" s="245"/>
      <c r="J2671" s="241"/>
      <c r="K2671" s="241"/>
      <c r="L2671" s="246"/>
      <c r="M2671" s="247"/>
      <c r="N2671" s="248"/>
      <c r="O2671" s="248"/>
      <c r="P2671" s="248"/>
      <c r="Q2671" s="248"/>
      <c r="R2671" s="248"/>
      <c r="S2671" s="248"/>
      <c r="T2671" s="249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0" t="s">
        <v>221</v>
      </c>
      <c r="AU2671" s="250" t="s">
        <v>88</v>
      </c>
      <c r="AV2671" s="14" t="s">
        <v>88</v>
      </c>
      <c r="AW2671" s="14" t="s">
        <v>39</v>
      </c>
      <c r="AX2671" s="14" t="s">
        <v>78</v>
      </c>
      <c r="AY2671" s="250" t="s">
        <v>210</v>
      </c>
    </row>
    <row r="2672" s="13" customFormat="1">
      <c r="A2672" s="13"/>
      <c r="B2672" s="229"/>
      <c r="C2672" s="230"/>
      <c r="D2672" s="231" t="s">
        <v>221</v>
      </c>
      <c r="E2672" s="232" t="s">
        <v>32</v>
      </c>
      <c r="F2672" s="233" t="s">
        <v>850</v>
      </c>
      <c r="G2672" s="230"/>
      <c r="H2672" s="232" t="s">
        <v>32</v>
      </c>
      <c r="I2672" s="234"/>
      <c r="J2672" s="230"/>
      <c r="K2672" s="230"/>
      <c r="L2672" s="235"/>
      <c r="M2672" s="236"/>
      <c r="N2672" s="237"/>
      <c r="O2672" s="237"/>
      <c r="P2672" s="237"/>
      <c r="Q2672" s="237"/>
      <c r="R2672" s="237"/>
      <c r="S2672" s="237"/>
      <c r="T2672" s="238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9" t="s">
        <v>221</v>
      </c>
      <c r="AU2672" s="239" t="s">
        <v>88</v>
      </c>
      <c r="AV2672" s="13" t="s">
        <v>86</v>
      </c>
      <c r="AW2672" s="13" t="s">
        <v>39</v>
      </c>
      <c r="AX2672" s="13" t="s">
        <v>78</v>
      </c>
      <c r="AY2672" s="239" t="s">
        <v>210</v>
      </c>
    </row>
    <row r="2673" s="14" customFormat="1">
      <c r="A2673" s="14"/>
      <c r="B2673" s="240"/>
      <c r="C2673" s="241"/>
      <c r="D2673" s="231" t="s">
        <v>221</v>
      </c>
      <c r="E2673" s="242" t="s">
        <v>32</v>
      </c>
      <c r="F2673" s="243" t="s">
        <v>2985</v>
      </c>
      <c r="G2673" s="241"/>
      <c r="H2673" s="244">
        <v>11.528000000000001</v>
      </c>
      <c r="I2673" s="245"/>
      <c r="J2673" s="241"/>
      <c r="K2673" s="241"/>
      <c r="L2673" s="246"/>
      <c r="M2673" s="247"/>
      <c r="N2673" s="248"/>
      <c r="O2673" s="248"/>
      <c r="P2673" s="248"/>
      <c r="Q2673" s="248"/>
      <c r="R2673" s="248"/>
      <c r="S2673" s="248"/>
      <c r="T2673" s="249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0" t="s">
        <v>221</v>
      </c>
      <c r="AU2673" s="250" t="s">
        <v>88</v>
      </c>
      <c r="AV2673" s="14" t="s">
        <v>88</v>
      </c>
      <c r="AW2673" s="14" t="s">
        <v>39</v>
      </c>
      <c r="AX2673" s="14" t="s">
        <v>78</v>
      </c>
      <c r="AY2673" s="250" t="s">
        <v>210</v>
      </c>
    </row>
    <row r="2674" s="14" customFormat="1">
      <c r="A2674" s="14"/>
      <c r="B2674" s="240"/>
      <c r="C2674" s="241"/>
      <c r="D2674" s="231" t="s">
        <v>221</v>
      </c>
      <c r="E2674" s="242" t="s">
        <v>32</v>
      </c>
      <c r="F2674" s="243" t="s">
        <v>2986</v>
      </c>
      <c r="G2674" s="241"/>
      <c r="H2674" s="244">
        <v>0.255</v>
      </c>
      <c r="I2674" s="245"/>
      <c r="J2674" s="241"/>
      <c r="K2674" s="241"/>
      <c r="L2674" s="246"/>
      <c r="M2674" s="247"/>
      <c r="N2674" s="248"/>
      <c r="O2674" s="248"/>
      <c r="P2674" s="248"/>
      <c r="Q2674" s="248"/>
      <c r="R2674" s="248"/>
      <c r="S2674" s="248"/>
      <c r="T2674" s="249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0" t="s">
        <v>221</v>
      </c>
      <c r="AU2674" s="250" t="s">
        <v>88</v>
      </c>
      <c r="AV2674" s="14" t="s">
        <v>88</v>
      </c>
      <c r="AW2674" s="14" t="s">
        <v>39</v>
      </c>
      <c r="AX2674" s="14" t="s">
        <v>78</v>
      </c>
      <c r="AY2674" s="250" t="s">
        <v>210</v>
      </c>
    </row>
    <row r="2675" s="13" customFormat="1">
      <c r="A2675" s="13"/>
      <c r="B2675" s="229"/>
      <c r="C2675" s="230"/>
      <c r="D2675" s="231" t="s">
        <v>221</v>
      </c>
      <c r="E2675" s="232" t="s">
        <v>32</v>
      </c>
      <c r="F2675" s="233" t="s">
        <v>852</v>
      </c>
      <c r="G2675" s="230"/>
      <c r="H2675" s="232" t="s">
        <v>32</v>
      </c>
      <c r="I2675" s="234"/>
      <c r="J2675" s="230"/>
      <c r="K2675" s="230"/>
      <c r="L2675" s="235"/>
      <c r="M2675" s="236"/>
      <c r="N2675" s="237"/>
      <c r="O2675" s="237"/>
      <c r="P2675" s="237"/>
      <c r="Q2675" s="237"/>
      <c r="R2675" s="237"/>
      <c r="S2675" s="237"/>
      <c r="T2675" s="238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9" t="s">
        <v>221</v>
      </c>
      <c r="AU2675" s="239" t="s">
        <v>88</v>
      </c>
      <c r="AV2675" s="13" t="s">
        <v>86</v>
      </c>
      <c r="AW2675" s="13" t="s">
        <v>39</v>
      </c>
      <c r="AX2675" s="13" t="s">
        <v>78</v>
      </c>
      <c r="AY2675" s="239" t="s">
        <v>210</v>
      </c>
    </row>
    <row r="2676" s="14" customFormat="1">
      <c r="A2676" s="14"/>
      <c r="B2676" s="240"/>
      <c r="C2676" s="241"/>
      <c r="D2676" s="231" t="s">
        <v>221</v>
      </c>
      <c r="E2676" s="242" t="s">
        <v>32</v>
      </c>
      <c r="F2676" s="243" t="s">
        <v>2983</v>
      </c>
      <c r="G2676" s="241"/>
      <c r="H2676" s="244">
        <v>14.763999999999999</v>
      </c>
      <c r="I2676" s="245"/>
      <c r="J2676" s="241"/>
      <c r="K2676" s="241"/>
      <c r="L2676" s="246"/>
      <c r="M2676" s="247"/>
      <c r="N2676" s="248"/>
      <c r="O2676" s="248"/>
      <c r="P2676" s="248"/>
      <c r="Q2676" s="248"/>
      <c r="R2676" s="248"/>
      <c r="S2676" s="248"/>
      <c r="T2676" s="249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0" t="s">
        <v>221</v>
      </c>
      <c r="AU2676" s="250" t="s">
        <v>88</v>
      </c>
      <c r="AV2676" s="14" t="s">
        <v>88</v>
      </c>
      <c r="AW2676" s="14" t="s">
        <v>39</v>
      </c>
      <c r="AX2676" s="14" t="s">
        <v>78</v>
      </c>
      <c r="AY2676" s="250" t="s">
        <v>210</v>
      </c>
    </row>
    <row r="2677" s="14" customFormat="1">
      <c r="A2677" s="14"/>
      <c r="B2677" s="240"/>
      <c r="C2677" s="241"/>
      <c r="D2677" s="231" t="s">
        <v>221</v>
      </c>
      <c r="E2677" s="242" t="s">
        <v>32</v>
      </c>
      <c r="F2677" s="243" t="s">
        <v>2984</v>
      </c>
      <c r="G2677" s="241"/>
      <c r="H2677" s="244">
        <v>-0.14699999999999999</v>
      </c>
      <c r="I2677" s="245"/>
      <c r="J2677" s="241"/>
      <c r="K2677" s="241"/>
      <c r="L2677" s="246"/>
      <c r="M2677" s="247"/>
      <c r="N2677" s="248"/>
      <c r="O2677" s="248"/>
      <c r="P2677" s="248"/>
      <c r="Q2677" s="248"/>
      <c r="R2677" s="248"/>
      <c r="S2677" s="248"/>
      <c r="T2677" s="249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0" t="s">
        <v>221</v>
      </c>
      <c r="AU2677" s="250" t="s">
        <v>88</v>
      </c>
      <c r="AV2677" s="14" t="s">
        <v>88</v>
      </c>
      <c r="AW2677" s="14" t="s">
        <v>39</v>
      </c>
      <c r="AX2677" s="14" t="s">
        <v>78</v>
      </c>
      <c r="AY2677" s="250" t="s">
        <v>210</v>
      </c>
    </row>
    <row r="2678" s="13" customFormat="1">
      <c r="A2678" s="13"/>
      <c r="B2678" s="229"/>
      <c r="C2678" s="230"/>
      <c r="D2678" s="231" t="s">
        <v>221</v>
      </c>
      <c r="E2678" s="232" t="s">
        <v>32</v>
      </c>
      <c r="F2678" s="233" t="s">
        <v>854</v>
      </c>
      <c r="G2678" s="230"/>
      <c r="H2678" s="232" t="s">
        <v>32</v>
      </c>
      <c r="I2678" s="234"/>
      <c r="J2678" s="230"/>
      <c r="K2678" s="230"/>
      <c r="L2678" s="235"/>
      <c r="M2678" s="236"/>
      <c r="N2678" s="237"/>
      <c r="O2678" s="237"/>
      <c r="P2678" s="237"/>
      <c r="Q2678" s="237"/>
      <c r="R2678" s="237"/>
      <c r="S2678" s="237"/>
      <c r="T2678" s="238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9" t="s">
        <v>221</v>
      </c>
      <c r="AU2678" s="239" t="s">
        <v>88</v>
      </c>
      <c r="AV2678" s="13" t="s">
        <v>86</v>
      </c>
      <c r="AW2678" s="13" t="s">
        <v>39</v>
      </c>
      <c r="AX2678" s="13" t="s">
        <v>78</v>
      </c>
      <c r="AY2678" s="239" t="s">
        <v>210</v>
      </c>
    </row>
    <row r="2679" s="14" customFormat="1">
      <c r="A2679" s="14"/>
      <c r="B2679" s="240"/>
      <c r="C2679" s="241"/>
      <c r="D2679" s="231" t="s">
        <v>221</v>
      </c>
      <c r="E2679" s="242" t="s">
        <v>32</v>
      </c>
      <c r="F2679" s="243" t="s">
        <v>2987</v>
      </c>
      <c r="G2679" s="241"/>
      <c r="H2679" s="244">
        <v>11.878</v>
      </c>
      <c r="I2679" s="245"/>
      <c r="J2679" s="241"/>
      <c r="K2679" s="241"/>
      <c r="L2679" s="246"/>
      <c r="M2679" s="247"/>
      <c r="N2679" s="248"/>
      <c r="O2679" s="248"/>
      <c r="P2679" s="248"/>
      <c r="Q2679" s="248"/>
      <c r="R2679" s="248"/>
      <c r="S2679" s="248"/>
      <c r="T2679" s="249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0" t="s">
        <v>221</v>
      </c>
      <c r="AU2679" s="250" t="s">
        <v>88</v>
      </c>
      <c r="AV2679" s="14" t="s">
        <v>88</v>
      </c>
      <c r="AW2679" s="14" t="s">
        <v>39</v>
      </c>
      <c r="AX2679" s="14" t="s">
        <v>78</v>
      </c>
      <c r="AY2679" s="250" t="s">
        <v>210</v>
      </c>
    </row>
    <row r="2680" s="16" customFormat="1">
      <c r="A2680" s="16"/>
      <c r="B2680" s="262"/>
      <c r="C2680" s="263"/>
      <c r="D2680" s="231" t="s">
        <v>221</v>
      </c>
      <c r="E2680" s="264" t="s">
        <v>32</v>
      </c>
      <c r="F2680" s="265" t="s">
        <v>247</v>
      </c>
      <c r="G2680" s="263"/>
      <c r="H2680" s="266">
        <v>80.816000000000002</v>
      </c>
      <c r="I2680" s="267"/>
      <c r="J2680" s="263"/>
      <c r="K2680" s="263"/>
      <c r="L2680" s="268"/>
      <c r="M2680" s="269"/>
      <c r="N2680" s="270"/>
      <c r="O2680" s="270"/>
      <c r="P2680" s="270"/>
      <c r="Q2680" s="270"/>
      <c r="R2680" s="270"/>
      <c r="S2680" s="270"/>
      <c r="T2680" s="271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T2680" s="272" t="s">
        <v>221</v>
      </c>
      <c r="AU2680" s="272" t="s">
        <v>88</v>
      </c>
      <c r="AV2680" s="16" t="s">
        <v>93</v>
      </c>
      <c r="AW2680" s="16" t="s">
        <v>39</v>
      </c>
      <c r="AX2680" s="16" t="s">
        <v>78</v>
      </c>
      <c r="AY2680" s="272" t="s">
        <v>210</v>
      </c>
    </row>
    <row r="2681" s="13" customFormat="1">
      <c r="A2681" s="13"/>
      <c r="B2681" s="229"/>
      <c r="C2681" s="230"/>
      <c r="D2681" s="231" t="s">
        <v>221</v>
      </c>
      <c r="E2681" s="232" t="s">
        <v>32</v>
      </c>
      <c r="F2681" s="233" t="s">
        <v>656</v>
      </c>
      <c r="G2681" s="230"/>
      <c r="H2681" s="232" t="s">
        <v>32</v>
      </c>
      <c r="I2681" s="234"/>
      <c r="J2681" s="230"/>
      <c r="K2681" s="230"/>
      <c r="L2681" s="235"/>
      <c r="M2681" s="236"/>
      <c r="N2681" s="237"/>
      <c r="O2681" s="237"/>
      <c r="P2681" s="237"/>
      <c r="Q2681" s="237"/>
      <c r="R2681" s="237"/>
      <c r="S2681" s="237"/>
      <c r="T2681" s="238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9" t="s">
        <v>221</v>
      </c>
      <c r="AU2681" s="239" t="s">
        <v>88</v>
      </c>
      <c r="AV2681" s="13" t="s">
        <v>86</v>
      </c>
      <c r="AW2681" s="13" t="s">
        <v>39</v>
      </c>
      <c r="AX2681" s="13" t="s">
        <v>78</v>
      </c>
      <c r="AY2681" s="239" t="s">
        <v>210</v>
      </c>
    </row>
    <row r="2682" s="14" customFormat="1">
      <c r="A2682" s="14"/>
      <c r="B2682" s="240"/>
      <c r="C2682" s="241"/>
      <c r="D2682" s="231" t="s">
        <v>221</v>
      </c>
      <c r="E2682" s="242" t="s">
        <v>32</v>
      </c>
      <c r="F2682" s="243" t="s">
        <v>2988</v>
      </c>
      <c r="G2682" s="241"/>
      <c r="H2682" s="244">
        <v>7.1360000000000001</v>
      </c>
      <c r="I2682" s="245"/>
      <c r="J2682" s="241"/>
      <c r="K2682" s="241"/>
      <c r="L2682" s="246"/>
      <c r="M2682" s="247"/>
      <c r="N2682" s="248"/>
      <c r="O2682" s="248"/>
      <c r="P2682" s="248"/>
      <c r="Q2682" s="248"/>
      <c r="R2682" s="248"/>
      <c r="S2682" s="248"/>
      <c r="T2682" s="249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0" t="s">
        <v>221</v>
      </c>
      <c r="AU2682" s="250" t="s">
        <v>88</v>
      </c>
      <c r="AV2682" s="14" t="s">
        <v>88</v>
      </c>
      <c r="AW2682" s="14" t="s">
        <v>39</v>
      </c>
      <c r="AX2682" s="14" t="s">
        <v>78</v>
      </c>
      <c r="AY2682" s="250" t="s">
        <v>210</v>
      </c>
    </row>
    <row r="2683" s="14" customFormat="1">
      <c r="A2683" s="14"/>
      <c r="B2683" s="240"/>
      <c r="C2683" s="241"/>
      <c r="D2683" s="231" t="s">
        <v>221</v>
      </c>
      <c r="E2683" s="242" t="s">
        <v>32</v>
      </c>
      <c r="F2683" s="243" t="s">
        <v>2989</v>
      </c>
      <c r="G2683" s="241"/>
      <c r="H2683" s="244">
        <v>8.3179999999999996</v>
      </c>
      <c r="I2683" s="245"/>
      <c r="J2683" s="241"/>
      <c r="K2683" s="241"/>
      <c r="L2683" s="246"/>
      <c r="M2683" s="247"/>
      <c r="N2683" s="248"/>
      <c r="O2683" s="248"/>
      <c r="P2683" s="248"/>
      <c r="Q2683" s="248"/>
      <c r="R2683" s="248"/>
      <c r="S2683" s="248"/>
      <c r="T2683" s="249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0" t="s">
        <v>221</v>
      </c>
      <c r="AU2683" s="250" t="s">
        <v>88</v>
      </c>
      <c r="AV2683" s="14" t="s">
        <v>88</v>
      </c>
      <c r="AW2683" s="14" t="s">
        <v>39</v>
      </c>
      <c r="AX2683" s="14" t="s">
        <v>78</v>
      </c>
      <c r="AY2683" s="250" t="s">
        <v>210</v>
      </c>
    </row>
    <row r="2684" s="14" customFormat="1">
      <c r="A2684" s="14"/>
      <c r="B2684" s="240"/>
      <c r="C2684" s="241"/>
      <c r="D2684" s="231" t="s">
        <v>221</v>
      </c>
      <c r="E2684" s="242" t="s">
        <v>32</v>
      </c>
      <c r="F2684" s="243" t="s">
        <v>2990</v>
      </c>
      <c r="G2684" s="241"/>
      <c r="H2684" s="244">
        <v>0.22500000000000001</v>
      </c>
      <c r="I2684" s="245"/>
      <c r="J2684" s="241"/>
      <c r="K2684" s="241"/>
      <c r="L2684" s="246"/>
      <c r="M2684" s="247"/>
      <c r="N2684" s="248"/>
      <c r="O2684" s="248"/>
      <c r="P2684" s="248"/>
      <c r="Q2684" s="248"/>
      <c r="R2684" s="248"/>
      <c r="S2684" s="248"/>
      <c r="T2684" s="249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0" t="s">
        <v>221</v>
      </c>
      <c r="AU2684" s="250" t="s">
        <v>88</v>
      </c>
      <c r="AV2684" s="14" t="s">
        <v>88</v>
      </c>
      <c r="AW2684" s="14" t="s">
        <v>39</v>
      </c>
      <c r="AX2684" s="14" t="s">
        <v>78</v>
      </c>
      <c r="AY2684" s="250" t="s">
        <v>210</v>
      </c>
    </row>
    <row r="2685" s="16" customFormat="1">
      <c r="A2685" s="16"/>
      <c r="B2685" s="262"/>
      <c r="C2685" s="263"/>
      <c r="D2685" s="231" t="s">
        <v>221</v>
      </c>
      <c r="E2685" s="264" t="s">
        <v>32</v>
      </c>
      <c r="F2685" s="265" t="s">
        <v>247</v>
      </c>
      <c r="G2685" s="263"/>
      <c r="H2685" s="266">
        <v>15.679</v>
      </c>
      <c r="I2685" s="267"/>
      <c r="J2685" s="263"/>
      <c r="K2685" s="263"/>
      <c r="L2685" s="268"/>
      <c r="M2685" s="269"/>
      <c r="N2685" s="270"/>
      <c r="O2685" s="270"/>
      <c r="P2685" s="270"/>
      <c r="Q2685" s="270"/>
      <c r="R2685" s="270"/>
      <c r="S2685" s="270"/>
      <c r="T2685" s="271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T2685" s="272" t="s">
        <v>221</v>
      </c>
      <c r="AU2685" s="272" t="s">
        <v>88</v>
      </c>
      <c r="AV2685" s="16" t="s">
        <v>93</v>
      </c>
      <c r="AW2685" s="16" t="s">
        <v>39</v>
      </c>
      <c r="AX2685" s="16" t="s">
        <v>78</v>
      </c>
      <c r="AY2685" s="272" t="s">
        <v>210</v>
      </c>
    </row>
    <row r="2686" s="15" customFormat="1">
      <c r="A2686" s="15"/>
      <c r="B2686" s="251"/>
      <c r="C2686" s="252"/>
      <c r="D2686" s="231" t="s">
        <v>221</v>
      </c>
      <c r="E2686" s="253" t="s">
        <v>2991</v>
      </c>
      <c r="F2686" s="254" t="s">
        <v>224</v>
      </c>
      <c r="G2686" s="252"/>
      <c r="H2686" s="255">
        <v>96.49499999999999</v>
      </c>
      <c r="I2686" s="256"/>
      <c r="J2686" s="252"/>
      <c r="K2686" s="252"/>
      <c r="L2686" s="257"/>
      <c r="M2686" s="258"/>
      <c r="N2686" s="259"/>
      <c r="O2686" s="259"/>
      <c r="P2686" s="259"/>
      <c r="Q2686" s="259"/>
      <c r="R2686" s="259"/>
      <c r="S2686" s="259"/>
      <c r="T2686" s="260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61" t="s">
        <v>221</v>
      </c>
      <c r="AU2686" s="261" t="s">
        <v>88</v>
      </c>
      <c r="AV2686" s="15" t="s">
        <v>96</v>
      </c>
      <c r="AW2686" s="15" t="s">
        <v>39</v>
      </c>
      <c r="AX2686" s="15" t="s">
        <v>86</v>
      </c>
      <c r="AY2686" s="261" t="s">
        <v>210</v>
      </c>
    </row>
    <row r="2687" s="2" customFormat="1" ht="16.5" customHeight="1">
      <c r="A2687" s="42"/>
      <c r="B2687" s="43"/>
      <c r="C2687" s="273" t="s">
        <v>2992</v>
      </c>
      <c r="D2687" s="273" t="s">
        <v>325</v>
      </c>
      <c r="E2687" s="274" t="s">
        <v>2993</v>
      </c>
      <c r="F2687" s="275" t="s">
        <v>2994</v>
      </c>
      <c r="G2687" s="276" t="s">
        <v>112</v>
      </c>
      <c r="H2687" s="277">
        <v>106.145</v>
      </c>
      <c r="I2687" s="278"/>
      <c r="J2687" s="279">
        <f>ROUND(I2687*H2687,2)</f>
        <v>0</v>
      </c>
      <c r="K2687" s="275" t="s">
        <v>217</v>
      </c>
      <c r="L2687" s="280"/>
      <c r="M2687" s="281" t="s">
        <v>32</v>
      </c>
      <c r="N2687" s="282" t="s">
        <v>49</v>
      </c>
      <c r="O2687" s="88"/>
      <c r="P2687" s="220">
        <f>O2687*H2687</f>
        <v>0</v>
      </c>
      <c r="Q2687" s="220">
        <v>0.017999999999999999</v>
      </c>
      <c r="R2687" s="220">
        <f>Q2687*H2687</f>
        <v>1.9106099999999997</v>
      </c>
      <c r="S2687" s="220">
        <v>0</v>
      </c>
      <c r="T2687" s="221">
        <f>S2687*H2687</f>
        <v>0</v>
      </c>
      <c r="U2687" s="42"/>
      <c r="V2687" s="42"/>
      <c r="W2687" s="42"/>
      <c r="X2687" s="42"/>
      <c r="Y2687" s="42"/>
      <c r="Z2687" s="42"/>
      <c r="AA2687" s="42"/>
      <c r="AB2687" s="42"/>
      <c r="AC2687" s="42"/>
      <c r="AD2687" s="42"/>
      <c r="AE2687" s="42"/>
      <c r="AR2687" s="222" t="s">
        <v>544</v>
      </c>
      <c r="AT2687" s="222" t="s">
        <v>325</v>
      </c>
      <c r="AU2687" s="222" t="s">
        <v>88</v>
      </c>
      <c r="AY2687" s="20" t="s">
        <v>210</v>
      </c>
      <c r="BE2687" s="223">
        <f>IF(N2687="základní",J2687,0)</f>
        <v>0</v>
      </c>
      <c r="BF2687" s="223">
        <f>IF(N2687="snížená",J2687,0)</f>
        <v>0</v>
      </c>
      <c r="BG2687" s="223">
        <f>IF(N2687="zákl. přenesená",J2687,0)</f>
        <v>0</v>
      </c>
      <c r="BH2687" s="223">
        <f>IF(N2687="sníž. přenesená",J2687,0)</f>
        <v>0</v>
      </c>
      <c r="BI2687" s="223">
        <f>IF(N2687="nulová",J2687,0)</f>
        <v>0</v>
      </c>
      <c r="BJ2687" s="20" t="s">
        <v>86</v>
      </c>
      <c r="BK2687" s="223">
        <f>ROUND(I2687*H2687,2)</f>
        <v>0</v>
      </c>
      <c r="BL2687" s="20" t="s">
        <v>404</v>
      </c>
      <c r="BM2687" s="222" t="s">
        <v>2995</v>
      </c>
    </row>
    <row r="2688" s="14" customFormat="1">
      <c r="A2688" s="14"/>
      <c r="B2688" s="240"/>
      <c r="C2688" s="241"/>
      <c r="D2688" s="231" t="s">
        <v>221</v>
      </c>
      <c r="E2688" s="242" t="s">
        <v>32</v>
      </c>
      <c r="F2688" s="243" t="s">
        <v>2996</v>
      </c>
      <c r="G2688" s="241"/>
      <c r="H2688" s="244">
        <v>106.145</v>
      </c>
      <c r="I2688" s="245"/>
      <c r="J2688" s="241"/>
      <c r="K2688" s="241"/>
      <c r="L2688" s="246"/>
      <c r="M2688" s="247"/>
      <c r="N2688" s="248"/>
      <c r="O2688" s="248"/>
      <c r="P2688" s="248"/>
      <c r="Q2688" s="248"/>
      <c r="R2688" s="248"/>
      <c r="S2688" s="248"/>
      <c r="T2688" s="249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0" t="s">
        <v>221</v>
      </c>
      <c r="AU2688" s="250" t="s">
        <v>88</v>
      </c>
      <c r="AV2688" s="14" t="s">
        <v>88</v>
      </c>
      <c r="AW2688" s="14" t="s">
        <v>39</v>
      </c>
      <c r="AX2688" s="14" t="s">
        <v>86</v>
      </c>
      <c r="AY2688" s="250" t="s">
        <v>210</v>
      </c>
    </row>
    <row r="2689" s="2" customFormat="1" ht="16.5" customHeight="1">
      <c r="A2689" s="42"/>
      <c r="B2689" s="43"/>
      <c r="C2689" s="273" t="s">
        <v>2997</v>
      </c>
      <c r="D2689" s="273" t="s">
        <v>325</v>
      </c>
      <c r="E2689" s="274" t="s">
        <v>2998</v>
      </c>
      <c r="F2689" s="275" t="s">
        <v>2999</v>
      </c>
      <c r="G2689" s="276" t="s">
        <v>3000</v>
      </c>
      <c r="H2689" s="277">
        <v>212.90000000000001</v>
      </c>
      <c r="I2689" s="278"/>
      <c r="J2689" s="279">
        <f>ROUND(I2689*H2689,2)</f>
        <v>0</v>
      </c>
      <c r="K2689" s="275" t="s">
        <v>1167</v>
      </c>
      <c r="L2689" s="280"/>
      <c r="M2689" s="281" t="s">
        <v>32</v>
      </c>
      <c r="N2689" s="282" t="s">
        <v>49</v>
      </c>
      <c r="O2689" s="88"/>
      <c r="P2689" s="220">
        <f>O2689*H2689</f>
        <v>0</v>
      </c>
      <c r="Q2689" s="220">
        <v>0.001</v>
      </c>
      <c r="R2689" s="220">
        <f>Q2689*H2689</f>
        <v>0.21290000000000001</v>
      </c>
      <c r="S2689" s="220">
        <v>0</v>
      </c>
      <c r="T2689" s="221">
        <f>S2689*H2689</f>
        <v>0</v>
      </c>
      <c r="U2689" s="42"/>
      <c r="V2689" s="42"/>
      <c r="W2689" s="42"/>
      <c r="X2689" s="42"/>
      <c r="Y2689" s="42"/>
      <c r="Z2689" s="42"/>
      <c r="AA2689" s="42"/>
      <c r="AB2689" s="42"/>
      <c r="AC2689" s="42"/>
      <c r="AD2689" s="42"/>
      <c r="AE2689" s="42"/>
      <c r="AR2689" s="222" t="s">
        <v>544</v>
      </c>
      <c r="AT2689" s="222" t="s">
        <v>325</v>
      </c>
      <c r="AU2689" s="222" t="s">
        <v>88</v>
      </c>
      <c r="AY2689" s="20" t="s">
        <v>210</v>
      </c>
      <c r="BE2689" s="223">
        <f>IF(N2689="základní",J2689,0)</f>
        <v>0</v>
      </c>
      <c r="BF2689" s="223">
        <f>IF(N2689="snížená",J2689,0)</f>
        <v>0</v>
      </c>
      <c r="BG2689" s="223">
        <f>IF(N2689="zákl. přenesená",J2689,0)</f>
        <v>0</v>
      </c>
      <c r="BH2689" s="223">
        <f>IF(N2689="sníž. přenesená",J2689,0)</f>
        <v>0</v>
      </c>
      <c r="BI2689" s="223">
        <f>IF(N2689="nulová",J2689,0)</f>
        <v>0</v>
      </c>
      <c r="BJ2689" s="20" t="s">
        <v>86</v>
      </c>
      <c r="BK2689" s="223">
        <f>ROUND(I2689*H2689,2)</f>
        <v>0</v>
      </c>
      <c r="BL2689" s="20" t="s">
        <v>404</v>
      </c>
      <c r="BM2689" s="222" t="s">
        <v>3001</v>
      </c>
    </row>
    <row r="2690" s="13" customFormat="1">
      <c r="A2690" s="13"/>
      <c r="B2690" s="229"/>
      <c r="C2690" s="230"/>
      <c r="D2690" s="231" t="s">
        <v>221</v>
      </c>
      <c r="E2690" s="232" t="s">
        <v>32</v>
      </c>
      <c r="F2690" s="233" t="s">
        <v>3002</v>
      </c>
      <c r="G2690" s="230"/>
      <c r="H2690" s="232" t="s">
        <v>32</v>
      </c>
      <c r="I2690" s="234"/>
      <c r="J2690" s="230"/>
      <c r="K2690" s="230"/>
      <c r="L2690" s="235"/>
      <c r="M2690" s="236"/>
      <c r="N2690" s="237"/>
      <c r="O2690" s="237"/>
      <c r="P2690" s="237"/>
      <c r="Q2690" s="237"/>
      <c r="R2690" s="237"/>
      <c r="S2690" s="237"/>
      <c r="T2690" s="238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9" t="s">
        <v>221</v>
      </c>
      <c r="AU2690" s="239" t="s">
        <v>88</v>
      </c>
      <c r="AV2690" s="13" t="s">
        <v>86</v>
      </c>
      <c r="AW2690" s="13" t="s">
        <v>39</v>
      </c>
      <c r="AX2690" s="13" t="s">
        <v>78</v>
      </c>
      <c r="AY2690" s="239" t="s">
        <v>210</v>
      </c>
    </row>
    <row r="2691" s="14" customFormat="1">
      <c r="A2691" s="14"/>
      <c r="B2691" s="240"/>
      <c r="C2691" s="241"/>
      <c r="D2691" s="231" t="s">
        <v>221</v>
      </c>
      <c r="E2691" s="242" t="s">
        <v>32</v>
      </c>
      <c r="F2691" s="243" t="s">
        <v>3003</v>
      </c>
      <c r="G2691" s="241"/>
      <c r="H2691" s="244">
        <v>212.90000000000001</v>
      </c>
      <c r="I2691" s="245"/>
      <c r="J2691" s="241"/>
      <c r="K2691" s="241"/>
      <c r="L2691" s="246"/>
      <c r="M2691" s="247"/>
      <c r="N2691" s="248"/>
      <c r="O2691" s="248"/>
      <c r="P2691" s="248"/>
      <c r="Q2691" s="248"/>
      <c r="R2691" s="248"/>
      <c r="S2691" s="248"/>
      <c r="T2691" s="249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0" t="s">
        <v>221</v>
      </c>
      <c r="AU2691" s="250" t="s">
        <v>88</v>
      </c>
      <c r="AV2691" s="14" t="s">
        <v>88</v>
      </c>
      <c r="AW2691" s="14" t="s">
        <v>39</v>
      </c>
      <c r="AX2691" s="14" t="s">
        <v>86</v>
      </c>
      <c r="AY2691" s="250" t="s">
        <v>210</v>
      </c>
    </row>
    <row r="2692" s="2" customFormat="1" ht="21.75" customHeight="1">
      <c r="A2692" s="42"/>
      <c r="B2692" s="43"/>
      <c r="C2692" s="211" t="s">
        <v>3004</v>
      </c>
      <c r="D2692" s="211" t="s">
        <v>213</v>
      </c>
      <c r="E2692" s="212" t="s">
        <v>3005</v>
      </c>
      <c r="F2692" s="213" t="s">
        <v>3006</v>
      </c>
      <c r="G2692" s="214" t="s">
        <v>112</v>
      </c>
      <c r="H2692" s="215">
        <v>15.679</v>
      </c>
      <c r="I2692" s="216"/>
      <c r="J2692" s="217">
        <f>ROUND(I2692*H2692,2)</f>
        <v>0</v>
      </c>
      <c r="K2692" s="213" t="s">
        <v>217</v>
      </c>
      <c r="L2692" s="48"/>
      <c r="M2692" s="218" t="s">
        <v>32</v>
      </c>
      <c r="N2692" s="219" t="s">
        <v>49</v>
      </c>
      <c r="O2692" s="88"/>
      <c r="P2692" s="220">
        <f>O2692*H2692</f>
        <v>0</v>
      </c>
      <c r="Q2692" s="220">
        <v>0</v>
      </c>
      <c r="R2692" s="220">
        <f>Q2692*H2692</f>
        <v>0</v>
      </c>
      <c r="S2692" s="220">
        <v>0</v>
      </c>
      <c r="T2692" s="221">
        <f>S2692*H2692</f>
        <v>0</v>
      </c>
      <c r="U2692" s="42"/>
      <c r="V2692" s="42"/>
      <c r="W2692" s="42"/>
      <c r="X2692" s="42"/>
      <c r="Y2692" s="42"/>
      <c r="Z2692" s="42"/>
      <c r="AA2692" s="42"/>
      <c r="AB2692" s="42"/>
      <c r="AC2692" s="42"/>
      <c r="AD2692" s="42"/>
      <c r="AE2692" s="42"/>
      <c r="AR2692" s="222" t="s">
        <v>404</v>
      </c>
      <c r="AT2692" s="222" t="s">
        <v>213</v>
      </c>
      <c r="AU2692" s="222" t="s">
        <v>88</v>
      </c>
      <c r="AY2692" s="20" t="s">
        <v>210</v>
      </c>
      <c r="BE2692" s="223">
        <f>IF(N2692="základní",J2692,0)</f>
        <v>0</v>
      </c>
      <c r="BF2692" s="223">
        <f>IF(N2692="snížená",J2692,0)</f>
        <v>0</v>
      </c>
      <c r="BG2692" s="223">
        <f>IF(N2692="zákl. přenesená",J2692,0)</f>
        <v>0</v>
      </c>
      <c r="BH2692" s="223">
        <f>IF(N2692="sníž. přenesená",J2692,0)</f>
        <v>0</v>
      </c>
      <c r="BI2692" s="223">
        <f>IF(N2692="nulová",J2692,0)</f>
        <v>0</v>
      </c>
      <c r="BJ2692" s="20" t="s">
        <v>86</v>
      </c>
      <c r="BK2692" s="223">
        <f>ROUND(I2692*H2692,2)</f>
        <v>0</v>
      </c>
      <c r="BL2692" s="20" t="s">
        <v>404</v>
      </c>
      <c r="BM2692" s="222" t="s">
        <v>3007</v>
      </c>
    </row>
    <row r="2693" s="2" customFormat="1">
      <c r="A2693" s="42"/>
      <c r="B2693" s="43"/>
      <c r="C2693" s="44"/>
      <c r="D2693" s="224" t="s">
        <v>219</v>
      </c>
      <c r="E2693" s="44"/>
      <c r="F2693" s="225" t="s">
        <v>3008</v>
      </c>
      <c r="G2693" s="44"/>
      <c r="H2693" s="44"/>
      <c r="I2693" s="226"/>
      <c r="J2693" s="44"/>
      <c r="K2693" s="44"/>
      <c r="L2693" s="48"/>
      <c r="M2693" s="227"/>
      <c r="N2693" s="228"/>
      <c r="O2693" s="88"/>
      <c r="P2693" s="88"/>
      <c r="Q2693" s="88"/>
      <c r="R2693" s="88"/>
      <c r="S2693" s="88"/>
      <c r="T2693" s="89"/>
      <c r="U2693" s="42"/>
      <c r="V2693" s="42"/>
      <c r="W2693" s="42"/>
      <c r="X2693" s="42"/>
      <c r="Y2693" s="42"/>
      <c r="Z2693" s="42"/>
      <c r="AA2693" s="42"/>
      <c r="AB2693" s="42"/>
      <c r="AC2693" s="42"/>
      <c r="AD2693" s="42"/>
      <c r="AE2693" s="42"/>
      <c r="AT2693" s="20" t="s">
        <v>219</v>
      </c>
      <c r="AU2693" s="20" t="s">
        <v>88</v>
      </c>
    </row>
    <row r="2694" s="13" customFormat="1">
      <c r="A2694" s="13"/>
      <c r="B2694" s="229"/>
      <c r="C2694" s="230"/>
      <c r="D2694" s="231" t="s">
        <v>221</v>
      </c>
      <c r="E2694" s="232" t="s">
        <v>32</v>
      </c>
      <c r="F2694" s="233" t="s">
        <v>656</v>
      </c>
      <c r="G2694" s="230"/>
      <c r="H2694" s="232" t="s">
        <v>32</v>
      </c>
      <c r="I2694" s="234"/>
      <c r="J2694" s="230"/>
      <c r="K2694" s="230"/>
      <c r="L2694" s="235"/>
      <c r="M2694" s="236"/>
      <c r="N2694" s="237"/>
      <c r="O2694" s="237"/>
      <c r="P2694" s="237"/>
      <c r="Q2694" s="237"/>
      <c r="R2694" s="237"/>
      <c r="S2694" s="237"/>
      <c r="T2694" s="238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9" t="s">
        <v>221</v>
      </c>
      <c r="AU2694" s="239" t="s">
        <v>88</v>
      </c>
      <c r="AV2694" s="13" t="s">
        <v>86</v>
      </c>
      <c r="AW2694" s="13" t="s">
        <v>39</v>
      </c>
      <c r="AX2694" s="13" t="s">
        <v>78</v>
      </c>
      <c r="AY2694" s="239" t="s">
        <v>210</v>
      </c>
    </row>
    <row r="2695" s="14" customFormat="1">
      <c r="A2695" s="14"/>
      <c r="B2695" s="240"/>
      <c r="C2695" s="241"/>
      <c r="D2695" s="231" t="s">
        <v>221</v>
      </c>
      <c r="E2695" s="242" t="s">
        <v>32</v>
      </c>
      <c r="F2695" s="243" t="s">
        <v>2988</v>
      </c>
      <c r="G2695" s="241"/>
      <c r="H2695" s="244">
        <v>7.1360000000000001</v>
      </c>
      <c r="I2695" s="245"/>
      <c r="J2695" s="241"/>
      <c r="K2695" s="241"/>
      <c r="L2695" s="246"/>
      <c r="M2695" s="247"/>
      <c r="N2695" s="248"/>
      <c r="O2695" s="248"/>
      <c r="P2695" s="248"/>
      <c r="Q2695" s="248"/>
      <c r="R2695" s="248"/>
      <c r="S2695" s="248"/>
      <c r="T2695" s="249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0" t="s">
        <v>221</v>
      </c>
      <c r="AU2695" s="250" t="s">
        <v>88</v>
      </c>
      <c r="AV2695" s="14" t="s">
        <v>88</v>
      </c>
      <c r="AW2695" s="14" t="s">
        <v>39</v>
      </c>
      <c r="AX2695" s="14" t="s">
        <v>78</v>
      </c>
      <c r="AY2695" s="250" t="s">
        <v>210</v>
      </c>
    </row>
    <row r="2696" s="14" customFormat="1">
      <c r="A2696" s="14"/>
      <c r="B2696" s="240"/>
      <c r="C2696" s="241"/>
      <c r="D2696" s="231" t="s">
        <v>221</v>
      </c>
      <c r="E2696" s="242" t="s">
        <v>32</v>
      </c>
      <c r="F2696" s="243" t="s">
        <v>2989</v>
      </c>
      <c r="G2696" s="241"/>
      <c r="H2696" s="244">
        <v>8.3179999999999996</v>
      </c>
      <c r="I2696" s="245"/>
      <c r="J2696" s="241"/>
      <c r="K2696" s="241"/>
      <c r="L2696" s="246"/>
      <c r="M2696" s="247"/>
      <c r="N2696" s="248"/>
      <c r="O2696" s="248"/>
      <c r="P2696" s="248"/>
      <c r="Q2696" s="248"/>
      <c r="R2696" s="248"/>
      <c r="S2696" s="248"/>
      <c r="T2696" s="249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0" t="s">
        <v>221</v>
      </c>
      <c r="AU2696" s="250" t="s">
        <v>88</v>
      </c>
      <c r="AV2696" s="14" t="s">
        <v>88</v>
      </c>
      <c r="AW2696" s="14" t="s">
        <v>39</v>
      </c>
      <c r="AX2696" s="14" t="s">
        <v>78</v>
      </c>
      <c r="AY2696" s="250" t="s">
        <v>210</v>
      </c>
    </row>
    <row r="2697" s="14" customFormat="1">
      <c r="A2697" s="14"/>
      <c r="B2697" s="240"/>
      <c r="C2697" s="241"/>
      <c r="D2697" s="231" t="s">
        <v>221</v>
      </c>
      <c r="E2697" s="242" t="s">
        <v>32</v>
      </c>
      <c r="F2697" s="243" t="s">
        <v>2990</v>
      </c>
      <c r="G2697" s="241"/>
      <c r="H2697" s="244">
        <v>0.22500000000000001</v>
      </c>
      <c r="I2697" s="245"/>
      <c r="J2697" s="241"/>
      <c r="K2697" s="241"/>
      <c r="L2697" s="246"/>
      <c r="M2697" s="247"/>
      <c r="N2697" s="248"/>
      <c r="O2697" s="248"/>
      <c r="P2697" s="248"/>
      <c r="Q2697" s="248"/>
      <c r="R2697" s="248"/>
      <c r="S2697" s="248"/>
      <c r="T2697" s="249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0" t="s">
        <v>221</v>
      </c>
      <c r="AU2697" s="250" t="s">
        <v>88</v>
      </c>
      <c r="AV2697" s="14" t="s">
        <v>88</v>
      </c>
      <c r="AW2697" s="14" t="s">
        <v>39</v>
      </c>
      <c r="AX2697" s="14" t="s">
        <v>78</v>
      </c>
      <c r="AY2697" s="250" t="s">
        <v>210</v>
      </c>
    </row>
    <row r="2698" s="15" customFormat="1">
      <c r="A2698" s="15"/>
      <c r="B2698" s="251"/>
      <c r="C2698" s="252"/>
      <c r="D2698" s="231" t="s">
        <v>221</v>
      </c>
      <c r="E2698" s="253" t="s">
        <v>32</v>
      </c>
      <c r="F2698" s="254" t="s">
        <v>224</v>
      </c>
      <c r="G2698" s="252"/>
      <c r="H2698" s="255">
        <v>15.679</v>
      </c>
      <c r="I2698" s="256"/>
      <c r="J2698" s="252"/>
      <c r="K2698" s="252"/>
      <c r="L2698" s="257"/>
      <c r="M2698" s="258"/>
      <c r="N2698" s="259"/>
      <c r="O2698" s="259"/>
      <c r="P2698" s="259"/>
      <c r="Q2698" s="259"/>
      <c r="R2698" s="259"/>
      <c r="S2698" s="259"/>
      <c r="T2698" s="260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61" t="s">
        <v>221</v>
      </c>
      <c r="AU2698" s="261" t="s">
        <v>88</v>
      </c>
      <c r="AV2698" s="15" t="s">
        <v>96</v>
      </c>
      <c r="AW2698" s="15" t="s">
        <v>39</v>
      </c>
      <c r="AX2698" s="15" t="s">
        <v>86</v>
      </c>
      <c r="AY2698" s="261" t="s">
        <v>210</v>
      </c>
    </row>
    <row r="2699" s="2" customFormat="1" ht="16.5" customHeight="1">
      <c r="A2699" s="42"/>
      <c r="B2699" s="43"/>
      <c r="C2699" s="211" t="s">
        <v>3009</v>
      </c>
      <c r="D2699" s="211" t="s">
        <v>213</v>
      </c>
      <c r="E2699" s="212" t="s">
        <v>3010</v>
      </c>
      <c r="F2699" s="213" t="s">
        <v>3011</v>
      </c>
      <c r="G2699" s="214" t="s">
        <v>104</v>
      </c>
      <c r="H2699" s="215">
        <v>48.259999999999998</v>
      </c>
      <c r="I2699" s="216"/>
      <c r="J2699" s="217">
        <f>ROUND(I2699*H2699,2)</f>
        <v>0</v>
      </c>
      <c r="K2699" s="213" t="s">
        <v>217</v>
      </c>
      <c r="L2699" s="48"/>
      <c r="M2699" s="218" t="s">
        <v>32</v>
      </c>
      <c r="N2699" s="219" t="s">
        <v>49</v>
      </c>
      <c r="O2699" s="88"/>
      <c r="P2699" s="220">
        <f>O2699*H2699</f>
        <v>0</v>
      </c>
      <c r="Q2699" s="220">
        <v>0.00050000000000000001</v>
      </c>
      <c r="R2699" s="220">
        <f>Q2699*H2699</f>
        <v>0.024129999999999999</v>
      </c>
      <c r="S2699" s="220">
        <v>0</v>
      </c>
      <c r="T2699" s="221">
        <f>S2699*H2699</f>
        <v>0</v>
      </c>
      <c r="U2699" s="42"/>
      <c r="V2699" s="42"/>
      <c r="W2699" s="42"/>
      <c r="X2699" s="42"/>
      <c r="Y2699" s="42"/>
      <c r="Z2699" s="42"/>
      <c r="AA2699" s="42"/>
      <c r="AB2699" s="42"/>
      <c r="AC2699" s="42"/>
      <c r="AD2699" s="42"/>
      <c r="AE2699" s="42"/>
      <c r="AR2699" s="222" t="s">
        <v>404</v>
      </c>
      <c r="AT2699" s="222" t="s">
        <v>213</v>
      </c>
      <c r="AU2699" s="222" t="s">
        <v>88</v>
      </c>
      <c r="AY2699" s="20" t="s">
        <v>210</v>
      </c>
      <c r="BE2699" s="223">
        <f>IF(N2699="základní",J2699,0)</f>
        <v>0</v>
      </c>
      <c r="BF2699" s="223">
        <f>IF(N2699="snížená",J2699,0)</f>
        <v>0</v>
      </c>
      <c r="BG2699" s="223">
        <f>IF(N2699="zákl. přenesená",J2699,0)</f>
        <v>0</v>
      </c>
      <c r="BH2699" s="223">
        <f>IF(N2699="sníž. přenesená",J2699,0)</f>
        <v>0</v>
      </c>
      <c r="BI2699" s="223">
        <f>IF(N2699="nulová",J2699,0)</f>
        <v>0</v>
      </c>
      <c r="BJ2699" s="20" t="s">
        <v>86</v>
      </c>
      <c r="BK2699" s="223">
        <f>ROUND(I2699*H2699,2)</f>
        <v>0</v>
      </c>
      <c r="BL2699" s="20" t="s">
        <v>404</v>
      </c>
      <c r="BM2699" s="222" t="s">
        <v>3012</v>
      </c>
    </row>
    <row r="2700" s="2" customFormat="1">
      <c r="A2700" s="42"/>
      <c r="B2700" s="43"/>
      <c r="C2700" s="44"/>
      <c r="D2700" s="224" t="s">
        <v>219</v>
      </c>
      <c r="E2700" s="44"/>
      <c r="F2700" s="225" t="s">
        <v>3013</v>
      </c>
      <c r="G2700" s="44"/>
      <c r="H2700" s="44"/>
      <c r="I2700" s="226"/>
      <c r="J2700" s="44"/>
      <c r="K2700" s="44"/>
      <c r="L2700" s="48"/>
      <c r="M2700" s="227"/>
      <c r="N2700" s="228"/>
      <c r="O2700" s="88"/>
      <c r="P2700" s="88"/>
      <c r="Q2700" s="88"/>
      <c r="R2700" s="88"/>
      <c r="S2700" s="88"/>
      <c r="T2700" s="89"/>
      <c r="U2700" s="42"/>
      <c r="V2700" s="42"/>
      <c r="W2700" s="42"/>
      <c r="X2700" s="42"/>
      <c r="Y2700" s="42"/>
      <c r="Z2700" s="42"/>
      <c r="AA2700" s="42"/>
      <c r="AB2700" s="42"/>
      <c r="AC2700" s="42"/>
      <c r="AD2700" s="42"/>
      <c r="AE2700" s="42"/>
      <c r="AT2700" s="20" t="s">
        <v>219</v>
      </c>
      <c r="AU2700" s="20" t="s">
        <v>88</v>
      </c>
    </row>
    <row r="2701" s="13" customFormat="1">
      <c r="A2701" s="13"/>
      <c r="B2701" s="229"/>
      <c r="C2701" s="230"/>
      <c r="D2701" s="231" t="s">
        <v>221</v>
      </c>
      <c r="E2701" s="232" t="s">
        <v>32</v>
      </c>
      <c r="F2701" s="233" t="s">
        <v>844</v>
      </c>
      <c r="G2701" s="230"/>
      <c r="H2701" s="232" t="s">
        <v>32</v>
      </c>
      <c r="I2701" s="234"/>
      <c r="J2701" s="230"/>
      <c r="K2701" s="230"/>
      <c r="L2701" s="235"/>
      <c r="M2701" s="236"/>
      <c r="N2701" s="237"/>
      <c r="O2701" s="237"/>
      <c r="P2701" s="237"/>
      <c r="Q2701" s="237"/>
      <c r="R2701" s="237"/>
      <c r="S2701" s="237"/>
      <c r="T2701" s="238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39" t="s">
        <v>221</v>
      </c>
      <c r="AU2701" s="239" t="s">
        <v>88</v>
      </c>
      <c r="AV2701" s="13" t="s">
        <v>86</v>
      </c>
      <c r="AW2701" s="13" t="s">
        <v>39</v>
      </c>
      <c r="AX2701" s="13" t="s">
        <v>78</v>
      </c>
      <c r="AY2701" s="239" t="s">
        <v>210</v>
      </c>
    </row>
    <row r="2702" s="14" customFormat="1">
      <c r="A2702" s="14"/>
      <c r="B2702" s="240"/>
      <c r="C2702" s="241"/>
      <c r="D2702" s="231" t="s">
        <v>221</v>
      </c>
      <c r="E2702" s="242" t="s">
        <v>32</v>
      </c>
      <c r="F2702" s="243" t="s">
        <v>3014</v>
      </c>
      <c r="G2702" s="241"/>
      <c r="H2702" s="244">
        <v>10.050000000000001</v>
      </c>
      <c r="I2702" s="245"/>
      <c r="J2702" s="241"/>
      <c r="K2702" s="241"/>
      <c r="L2702" s="246"/>
      <c r="M2702" s="247"/>
      <c r="N2702" s="248"/>
      <c r="O2702" s="248"/>
      <c r="P2702" s="248"/>
      <c r="Q2702" s="248"/>
      <c r="R2702" s="248"/>
      <c r="S2702" s="248"/>
      <c r="T2702" s="249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0" t="s">
        <v>221</v>
      </c>
      <c r="AU2702" s="250" t="s">
        <v>88</v>
      </c>
      <c r="AV2702" s="14" t="s">
        <v>88</v>
      </c>
      <c r="AW2702" s="14" t="s">
        <v>39</v>
      </c>
      <c r="AX2702" s="14" t="s">
        <v>78</v>
      </c>
      <c r="AY2702" s="250" t="s">
        <v>210</v>
      </c>
    </row>
    <row r="2703" s="13" customFormat="1">
      <c r="A2703" s="13"/>
      <c r="B2703" s="229"/>
      <c r="C2703" s="230"/>
      <c r="D2703" s="231" t="s">
        <v>221</v>
      </c>
      <c r="E2703" s="232" t="s">
        <v>32</v>
      </c>
      <c r="F2703" s="233" t="s">
        <v>846</v>
      </c>
      <c r="G2703" s="230"/>
      <c r="H2703" s="232" t="s">
        <v>32</v>
      </c>
      <c r="I2703" s="234"/>
      <c r="J2703" s="230"/>
      <c r="K2703" s="230"/>
      <c r="L2703" s="235"/>
      <c r="M2703" s="236"/>
      <c r="N2703" s="237"/>
      <c r="O2703" s="237"/>
      <c r="P2703" s="237"/>
      <c r="Q2703" s="237"/>
      <c r="R2703" s="237"/>
      <c r="S2703" s="237"/>
      <c r="T2703" s="238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9" t="s">
        <v>221</v>
      </c>
      <c r="AU2703" s="239" t="s">
        <v>88</v>
      </c>
      <c r="AV2703" s="13" t="s">
        <v>86</v>
      </c>
      <c r="AW2703" s="13" t="s">
        <v>39</v>
      </c>
      <c r="AX2703" s="13" t="s">
        <v>78</v>
      </c>
      <c r="AY2703" s="239" t="s">
        <v>210</v>
      </c>
    </row>
    <row r="2704" s="14" customFormat="1">
      <c r="A2704" s="14"/>
      <c r="B2704" s="240"/>
      <c r="C2704" s="241"/>
      <c r="D2704" s="231" t="s">
        <v>221</v>
      </c>
      <c r="E2704" s="242" t="s">
        <v>32</v>
      </c>
      <c r="F2704" s="243" t="s">
        <v>3015</v>
      </c>
      <c r="G2704" s="241"/>
      <c r="H2704" s="244">
        <v>5.4500000000000002</v>
      </c>
      <c r="I2704" s="245"/>
      <c r="J2704" s="241"/>
      <c r="K2704" s="241"/>
      <c r="L2704" s="246"/>
      <c r="M2704" s="247"/>
      <c r="N2704" s="248"/>
      <c r="O2704" s="248"/>
      <c r="P2704" s="248"/>
      <c r="Q2704" s="248"/>
      <c r="R2704" s="248"/>
      <c r="S2704" s="248"/>
      <c r="T2704" s="249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0" t="s">
        <v>221</v>
      </c>
      <c r="AU2704" s="250" t="s">
        <v>88</v>
      </c>
      <c r="AV2704" s="14" t="s">
        <v>88</v>
      </c>
      <c r="AW2704" s="14" t="s">
        <v>39</v>
      </c>
      <c r="AX2704" s="14" t="s">
        <v>78</v>
      </c>
      <c r="AY2704" s="250" t="s">
        <v>210</v>
      </c>
    </row>
    <row r="2705" s="13" customFormat="1">
      <c r="A2705" s="13"/>
      <c r="B2705" s="229"/>
      <c r="C2705" s="230"/>
      <c r="D2705" s="231" t="s">
        <v>221</v>
      </c>
      <c r="E2705" s="232" t="s">
        <v>32</v>
      </c>
      <c r="F2705" s="233" t="s">
        <v>848</v>
      </c>
      <c r="G2705" s="230"/>
      <c r="H2705" s="232" t="s">
        <v>32</v>
      </c>
      <c r="I2705" s="234"/>
      <c r="J2705" s="230"/>
      <c r="K2705" s="230"/>
      <c r="L2705" s="235"/>
      <c r="M2705" s="236"/>
      <c r="N2705" s="237"/>
      <c r="O2705" s="237"/>
      <c r="P2705" s="237"/>
      <c r="Q2705" s="237"/>
      <c r="R2705" s="237"/>
      <c r="S2705" s="237"/>
      <c r="T2705" s="238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9" t="s">
        <v>221</v>
      </c>
      <c r="AU2705" s="239" t="s">
        <v>88</v>
      </c>
      <c r="AV2705" s="13" t="s">
        <v>86</v>
      </c>
      <c r="AW2705" s="13" t="s">
        <v>39</v>
      </c>
      <c r="AX2705" s="13" t="s">
        <v>78</v>
      </c>
      <c r="AY2705" s="239" t="s">
        <v>210</v>
      </c>
    </row>
    <row r="2706" s="14" customFormat="1">
      <c r="A2706" s="14"/>
      <c r="B2706" s="240"/>
      <c r="C2706" s="241"/>
      <c r="D2706" s="231" t="s">
        <v>221</v>
      </c>
      <c r="E2706" s="242" t="s">
        <v>32</v>
      </c>
      <c r="F2706" s="243" t="s">
        <v>3016</v>
      </c>
      <c r="G2706" s="241"/>
      <c r="H2706" s="244">
        <v>6.9500000000000002</v>
      </c>
      <c r="I2706" s="245"/>
      <c r="J2706" s="241"/>
      <c r="K2706" s="241"/>
      <c r="L2706" s="246"/>
      <c r="M2706" s="247"/>
      <c r="N2706" s="248"/>
      <c r="O2706" s="248"/>
      <c r="P2706" s="248"/>
      <c r="Q2706" s="248"/>
      <c r="R2706" s="248"/>
      <c r="S2706" s="248"/>
      <c r="T2706" s="249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0" t="s">
        <v>221</v>
      </c>
      <c r="AU2706" s="250" t="s">
        <v>88</v>
      </c>
      <c r="AV2706" s="14" t="s">
        <v>88</v>
      </c>
      <c r="AW2706" s="14" t="s">
        <v>39</v>
      </c>
      <c r="AX2706" s="14" t="s">
        <v>78</v>
      </c>
      <c r="AY2706" s="250" t="s">
        <v>210</v>
      </c>
    </row>
    <row r="2707" s="13" customFormat="1">
      <c r="A2707" s="13"/>
      <c r="B2707" s="229"/>
      <c r="C2707" s="230"/>
      <c r="D2707" s="231" t="s">
        <v>221</v>
      </c>
      <c r="E2707" s="232" t="s">
        <v>32</v>
      </c>
      <c r="F2707" s="233" t="s">
        <v>850</v>
      </c>
      <c r="G2707" s="230"/>
      <c r="H2707" s="232" t="s">
        <v>32</v>
      </c>
      <c r="I2707" s="234"/>
      <c r="J2707" s="230"/>
      <c r="K2707" s="230"/>
      <c r="L2707" s="235"/>
      <c r="M2707" s="236"/>
      <c r="N2707" s="237"/>
      <c r="O2707" s="237"/>
      <c r="P2707" s="237"/>
      <c r="Q2707" s="237"/>
      <c r="R2707" s="237"/>
      <c r="S2707" s="237"/>
      <c r="T2707" s="238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9" t="s">
        <v>221</v>
      </c>
      <c r="AU2707" s="239" t="s">
        <v>88</v>
      </c>
      <c r="AV2707" s="13" t="s">
        <v>86</v>
      </c>
      <c r="AW2707" s="13" t="s">
        <v>39</v>
      </c>
      <c r="AX2707" s="13" t="s">
        <v>78</v>
      </c>
      <c r="AY2707" s="239" t="s">
        <v>210</v>
      </c>
    </row>
    <row r="2708" s="14" customFormat="1">
      <c r="A2708" s="14"/>
      <c r="B2708" s="240"/>
      <c r="C2708" s="241"/>
      <c r="D2708" s="231" t="s">
        <v>221</v>
      </c>
      <c r="E2708" s="242" t="s">
        <v>32</v>
      </c>
      <c r="F2708" s="243" t="s">
        <v>3017</v>
      </c>
      <c r="G2708" s="241"/>
      <c r="H2708" s="244">
        <v>5.2300000000000004</v>
      </c>
      <c r="I2708" s="245"/>
      <c r="J2708" s="241"/>
      <c r="K2708" s="241"/>
      <c r="L2708" s="246"/>
      <c r="M2708" s="247"/>
      <c r="N2708" s="248"/>
      <c r="O2708" s="248"/>
      <c r="P2708" s="248"/>
      <c r="Q2708" s="248"/>
      <c r="R2708" s="248"/>
      <c r="S2708" s="248"/>
      <c r="T2708" s="249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0" t="s">
        <v>221</v>
      </c>
      <c r="AU2708" s="250" t="s">
        <v>88</v>
      </c>
      <c r="AV2708" s="14" t="s">
        <v>88</v>
      </c>
      <c r="AW2708" s="14" t="s">
        <v>39</v>
      </c>
      <c r="AX2708" s="14" t="s">
        <v>78</v>
      </c>
      <c r="AY2708" s="250" t="s">
        <v>210</v>
      </c>
    </row>
    <row r="2709" s="13" customFormat="1">
      <c r="A2709" s="13"/>
      <c r="B2709" s="229"/>
      <c r="C2709" s="230"/>
      <c r="D2709" s="231" t="s">
        <v>221</v>
      </c>
      <c r="E2709" s="232" t="s">
        <v>32</v>
      </c>
      <c r="F2709" s="233" t="s">
        <v>852</v>
      </c>
      <c r="G2709" s="230"/>
      <c r="H2709" s="232" t="s">
        <v>32</v>
      </c>
      <c r="I2709" s="234"/>
      <c r="J2709" s="230"/>
      <c r="K2709" s="230"/>
      <c r="L2709" s="235"/>
      <c r="M2709" s="236"/>
      <c r="N2709" s="237"/>
      <c r="O2709" s="237"/>
      <c r="P2709" s="237"/>
      <c r="Q2709" s="237"/>
      <c r="R2709" s="237"/>
      <c r="S2709" s="237"/>
      <c r="T2709" s="238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9" t="s">
        <v>221</v>
      </c>
      <c r="AU2709" s="239" t="s">
        <v>88</v>
      </c>
      <c r="AV2709" s="13" t="s">
        <v>86</v>
      </c>
      <c r="AW2709" s="13" t="s">
        <v>39</v>
      </c>
      <c r="AX2709" s="13" t="s">
        <v>78</v>
      </c>
      <c r="AY2709" s="239" t="s">
        <v>210</v>
      </c>
    </row>
    <row r="2710" s="14" customFormat="1">
      <c r="A2710" s="14"/>
      <c r="B2710" s="240"/>
      <c r="C2710" s="241"/>
      <c r="D2710" s="231" t="s">
        <v>221</v>
      </c>
      <c r="E2710" s="242" t="s">
        <v>32</v>
      </c>
      <c r="F2710" s="243" t="s">
        <v>3016</v>
      </c>
      <c r="G2710" s="241"/>
      <c r="H2710" s="244">
        <v>6.9500000000000002</v>
      </c>
      <c r="I2710" s="245"/>
      <c r="J2710" s="241"/>
      <c r="K2710" s="241"/>
      <c r="L2710" s="246"/>
      <c r="M2710" s="247"/>
      <c r="N2710" s="248"/>
      <c r="O2710" s="248"/>
      <c r="P2710" s="248"/>
      <c r="Q2710" s="248"/>
      <c r="R2710" s="248"/>
      <c r="S2710" s="248"/>
      <c r="T2710" s="249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0" t="s">
        <v>221</v>
      </c>
      <c r="AU2710" s="250" t="s">
        <v>88</v>
      </c>
      <c r="AV2710" s="14" t="s">
        <v>88</v>
      </c>
      <c r="AW2710" s="14" t="s">
        <v>39</v>
      </c>
      <c r="AX2710" s="14" t="s">
        <v>78</v>
      </c>
      <c r="AY2710" s="250" t="s">
        <v>210</v>
      </c>
    </row>
    <row r="2711" s="13" customFormat="1">
      <c r="A2711" s="13"/>
      <c r="B2711" s="229"/>
      <c r="C2711" s="230"/>
      <c r="D2711" s="231" t="s">
        <v>221</v>
      </c>
      <c r="E2711" s="232" t="s">
        <v>32</v>
      </c>
      <c r="F2711" s="233" t="s">
        <v>854</v>
      </c>
      <c r="G2711" s="230"/>
      <c r="H2711" s="232" t="s">
        <v>32</v>
      </c>
      <c r="I2711" s="234"/>
      <c r="J2711" s="230"/>
      <c r="K2711" s="230"/>
      <c r="L2711" s="235"/>
      <c r="M2711" s="236"/>
      <c r="N2711" s="237"/>
      <c r="O2711" s="237"/>
      <c r="P2711" s="237"/>
      <c r="Q2711" s="237"/>
      <c r="R2711" s="237"/>
      <c r="S2711" s="237"/>
      <c r="T2711" s="238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9" t="s">
        <v>221</v>
      </c>
      <c r="AU2711" s="239" t="s">
        <v>88</v>
      </c>
      <c r="AV2711" s="13" t="s">
        <v>86</v>
      </c>
      <c r="AW2711" s="13" t="s">
        <v>39</v>
      </c>
      <c r="AX2711" s="13" t="s">
        <v>78</v>
      </c>
      <c r="AY2711" s="239" t="s">
        <v>210</v>
      </c>
    </row>
    <row r="2712" s="14" customFormat="1">
      <c r="A2712" s="14"/>
      <c r="B2712" s="240"/>
      <c r="C2712" s="241"/>
      <c r="D2712" s="231" t="s">
        <v>221</v>
      </c>
      <c r="E2712" s="242" t="s">
        <v>32</v>
      </c>
      <c r="F2712" s="243" t="s">
        <v>3018</v>
      </c>
      <c r="G2712" s="241"/>
      <c r="H2712" s="244">
        <v>5.9299999999999997</v>
      </c>
      <c r="I2712" s="245"/>
      <c r="J2712" s="241"/>
      <c r="K2712" s="241"/>
      <c r="L2712" s="246"/>
      <c r="M2712" s="247"/>
      <c r="N2712" s="248"/>
      <c r="O2712" s="248"/>
      <c r="P2712" s="248"/>
      <c r="Q2712" s="248"/>
      <c r="R2712" s="248"/>
      <c r="S2712" s="248"/>
      <c r="T2712" s="249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0" t="s">
        <v>221</v>
      </c>
      <c r="AU2712" s="250" t="s">
        <v>88</v>
      </c>
      <c r="AV2712" s="14" t="s">
        <v>88</v>
      </c>
      <c r="AW2712" s="14" t="s">
        <v>39</v>
      </c>
      <c r="AX2712" s="14" t="s">
        <v>78</v>
      </c>
      <c r="AY2712" s="250" t="s">
        <v>210</v>
      </c>
    </row>
    <row r="2713" s="16" customFormat="1">
      <c r="A2713" s="16"/>
      <c r="B2713" s="262"/>
      <c r="C2713" s="263"/>
      <c r="D2713" s="231" t="s">
        <v>221</v>
      </c>
      <c r="E2713" s="264" t="s">
        <v>32</v>
      </c>
      <c r="F2713" s="265" t="s">
        <v>247</v>
      </c>
      <c r="G2713" s="263"/>
      <c r="H2713" s="266">
        <v>40.560000000000002</v>
      </c>
      <c r="I2713" s="267"/>
      <c r="J2713" s="263"/>
      <c r="K2713" s="263"/>
      <c r="L2713" s="268"/>
      <c r="M2713" s="269"/>
      <c r="N2713" s="270"/>
      <c r="O2713" s="270"/>
      <c r="P2713" s="270"/>
      <c r="Q2713" s="270"/>
      <c r="R2713" s="270"/>
      <c r="S2713" s="270"/>
      <c r="T2713" s="271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T2713" s="272" t="s">
        <v>221</v>
      </c>
      <c r="AU2713" s="272" t="s">
        <v>88</v>
      </c>
      <c r="AV2713" s="16" t="s">
        <v>93</v>
      </c>
      <c r="AW2713" s="16" t="s">
        <v>39</v>
      </c>
      <c r="AX2713" s="16" t="s">
        <v>78</v>
      </c>
      <c r="AY2713" s="272" t="s">
        <v>210</v>
      </c>
    </row>
    <row r="2714" s="13" customFormat="1">
      <c r="A2714" s="13"/>
      <c r="B2714" s="229"/>
      <c r="C2714" s="230"/>
      <c r="D2714" s="231" t="s">
        <v>221</v>
      </c>
      <c r="E2714" s="232" t="s">
        <v>32</v>
      </c>
      <c r="F2714" s="233" t="s">
        <v>656</v>
      </c>
      <c r="G2714" s="230"/>
      <c r="H2714" s="232" t="s">
        <v>32</v>
      </c>
      <c r="I2714" s="234"/>
      <c r="J2714" s="230"/>
      <c r="K2714" s="230"/>
      <c r="L2714" s="235"/>
      <c r="M2714" s="236"/>
      <c r="N2714" s="237"/>
      <c r="O2714" s="237"/>
      <c r="P2714" s="237"/>
      <c r="Q2714" s="237"/>
      <c r="R2714" s="237"/>
      <c r="S2714" s="237"/>
      <c r="T2714" s="238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9" t="s">
        <v>221</v>
      </c>
      <c r="AU2714" s="239" t="s">
        <v>88</v>
      </c>
      <c r="AV2714" s="13" t="s">
        <v>86</v>
      </c>
      <c r="AW2714" s="13" t="s">
        <v>39</v>
      </c>
      <c r="AX2714" s="13" t="s">
        <v>78</v>
      </c>
      <c r="AY2714" s="239" t="s">
        <v>210</v>
      </c>
    </row>
    <row r="2715" s="14" customFormat="1">
      <c r="A2715" s="14"/>
      <c r="B2715" s="240"/>
      <c r="C2715" s="241"/>
      <c r="D2715" s="231" t="s">
        <v>221</v>
      </c>
      <c r="E2715" s="242" t="s">
        <v>32</v>
      </c>
      <c r="F2715" s="243" t="s">
        <v>3019</v>
      </c>
      <c r="G2715" s="241"/>
      <c r="H2715" s="244">
        <v>3.5499999999999998</v>
      </c>
      <c r="I2715" s="245"/>
      <c r="J2715" s="241"/>
      <c r="K2715" s="241"/>
      <c r="L2715" s="246"/>
      <c r="M2715" s="247"/>
      <c r="N2715" s="248"/>
      <c r="O2715" s="248"/>
      <c r="P2715" s="248"/>
      <c r="Q2715" s="248"/>
      <c r="R2715" s="248"/>
      <c r="S2715" s="248"/>
      <c r="T2715" s="249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0" t="s">
        <v>221</v>
      </c>
      <c r="AU2715" s="250" t="s">
        <v>88</v>
      </c>
      <c r="AV2715" s="14" t="s">
        <v>88</v>
      </c>
      <c r="AW2715" s="14" t="s">
        <v>39</v>
      </c>
      <c r="AX2715" s="14" t="s">
        <v>78</v>
      </c>
      <c r="AY2715" s="250" t="s">
        <v>210</v>
      </c>
    </row>
    <row r="2716" s="14" customFormat="1">
      <c r="A2716" s="14"/>
      <c r="B2716" s="240"/>
      <c r="C2716" s="241"/>
      <c r="D2716" s="231" t="s">
        <v>221</v>
      </c>
      <c r="E2716" s="242" t="s">
        <v>32</v>
      </c>
      <c r="F2716" s="243" t="s">
        <v>3020</v>
      </c>
      <c r="G2716" s="241"/>
      <c r="H2716" s="244">
        <v>4.1500000000000004</v>
      </c>
      <c r="I2716" s="245"/>
      <c r="J2716" s="241"/>
      <c r="K2716" s="241"/>
      <c r="L2716" s="246"/>
      <c r="M2716" s="247"/>
      <c r="N2716" s="248"/>
      <c r="O2716" s="248"/>
      <c r="P2716" s="248"/>
      <c r="Q2716" s="248"/>
      <c r="R2716" s="248"/>
      <c r="S2716" s="248"/>
      <c r="T2716" s="249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0" t="s">
        <v>221</v>
      </c>
      <c r="AU2716" s="250" t="s">
        <v>88</v>
      </c>
      <c r="AV2716" s="14" t="s">
        <v>88</v>
      </c>
      <c r="AW2716" s="14" t="s">
        <v>39</v>
      </c>
      <c r="AX2716" s="14" t="s">
        <v>78</v>
      </c>
      <c r="AY2716" s="250" t="s">
        <v>210</v>
      </c>
    </row>
    <row r="2717" s="16" customFormat="1">
      <c r="A2717" s="16"/>
      <c r="B2717" s="262"/>
      <c r="C2717" s="263"/>
      <c r="D2717" s="231" t="s">
        <v>221</v>
      </c>
      <c r="E2717" s="264" t="s">
        <v>32</v>
      </c>
      <c r="F2717" s="265" t="s">
        <v>247</v>
      </c>
      <c r="G2717" s="263"/>
      <c r="H2717" s="266">
        <v>7.7000000000000002</v>
      </c>
      <c r="I2717" s="267"/>
      <c r="J2717" s="263"/>
      <c r="K2717" s="263"/>
      <c r="L2717" s="268"/>
      <c r="M2717" s="269"/>
      <c r="N2717" s="270"/>
      <c r="O2717" s="270"/>
      <c r="P2717" s="270"/>
      <c r="Q2717" s="270"/>
      <c r="R2717" s="270"/>
      <c r="S2717" s="270"/>
      <c r="T2717" s="271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T2717" s="272" t="s">
        <v>221</v>
      </c>
      <c r="AU2717" s="272" t="s">
        <v>88</v>
      </c>
      <c r="AV2717" s="16" t="s">
        <v>93</v>
      </c>
      <c r="AW2717" s="16" t="s">
        <v>39</v>
      </c>
      <c r="AX2717" s="16" t="s">
        <v>78</v>
      </c>
      <c r="AY2717" s="272" t="s">
        <v>210</v>
      </c>
    </row>
    <row r="2718" s="15" customFormat="1">
      <c r="A2718" s="15"/>
      <c r="B2718" s="251"/>
      <c r="C2718" s="252"/>
      <c r="D2718" s="231" t="s">
        <v>221</v>
      </c>
      <c r="E2718" s="253" t="s">
        <v>32</v>
      </c>
      <c r="F2718" s="254" t="s">
        <v>224</v>
      </c>
      <c r="G2718" s="252"/>
      <c r="H2718" s="255">
        <v>48.259999999999998</v>
      </c>
      <c r="I2718" s="256"/>
      <c r="J2718" s="252"/>
      <c r="K2718" s="252"/>
      <c r="L2718" s="257"/>
      <c r="M2718" s="258"/>
      <c r="N2718" s="259"/>
      <c r="O2718" s="259"/>
      <c r="P2718" s="259"/>
      <c r="Q2718" s="259"/>
      <c r="R2718" s="259"/>
      <c r="S2718" s="259"/>
      <c r="T2718" s="260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61" t="s">
        <v>221</v>
      </c>
      <c r="AU2718" s="261" t="s">
        <v>88</v>
      </c>
      <c r="AV2718" s="15" t="s">
        <v>96</v>
      </c>
      <c r="AW2718" s="15" t="s">
        <v>39</v>
      </c>
      <c r="AX2718" s="15" t="s">
        <v>86</v>
      </c>
      <c r="AY2718" s="261" t="s">
        <v>210</v>
      </c>
    </row>
    <row r="2719" s="2" customFormat="1" ht="16.5" customHeight="1">
      <c r="A2719" s="42"/>
      <c r="B2719" s="43"/>
      <c r="C2719" s="211" t="s">
        <v>3021</v>
      </c>
      <c r="D2719" s="211" t="s">
        <v>213</v>
      </c>
      <c r="E2719" s="212" t="s">
        <v>3022</v>
      </c>
      <c r="F2719" s="213" t="s">
        <v>3023</v>
      </c>
      <c r="G2719" s="214" t="s">
        <v>104</v>
      </c>
      <c r="H2719" s="215">
        <v>64</v>
      </c>
      <c r="I2719" s="216"/>
      <c r="J2719" s="217">
        <f>ROUND(I2719*H2719,2)</f>
        <v>0</v>
      </c>
      <c r="K2719" s="213" t="s">
        <v>217</v>
      </c>
      <c r="L2719" s="48"/>
      <c r="M2719" s="218" t="s">
        <v>32</v>
      </c>
      <c r="N2719" s="219" t="s">
        <v>49</v>
      </c>
      <c r="O2719" s="88"/>
      <c r="P2719" s="220">
        <f>O2719*H2719</f>
        <v>0</v>
      </c>
      <c r="Q2719" s="220">
        <v>3.0000000000000001E-05</v>
      </c>
      <c r="R2719" s="220">
        <f>Q2719*H2719</f>
        <v>0.0019200000000000001</v>
      </c>
      <c r="S2719" s="220">
        <v>0</v>
      </c>
      <c r="T2719" s="221">
        <f>S2719*H2719</f>
        <v>0</v>
      </c>
      <c r="U2719" s="42"/>
      <c r="V2719" s="42"/>
      <c r="W2719" s="42"/>
      <c r="X2719" s="42"/>
      <c r="Y2719" s="42"/>
      <c r="Z2719" s="42"/>
      <c r="AA2719" s="42"/>
      <c r="AB2719" s="42"/>
      <c r="AC2719" s="42"/>
      <c r="AD2719" s="42"/>
      <c r="AE2719" s="42"/>
      <c r="AR2719" s="222" t="s">
        <v>404</v>
      </c>
      <c r="AT2719" s="222" t="s">
        <v>213</v>
      </c>
      <c r="AU2719" s="222" t="s">
        <v>88</v>
      </c>
      <c r="AY2719" s="20" t="s">
        <v>210</v>
      </c>
      <c r="BE2719" s="223">
        <f>IF(N2719="základní",J2719,0)</f>
        <v>0</v>
      </c>
      <c r="BF2719" s="223">
        <f>IF(N2719="snížená",J2719,0)</f>
        <v>0</v>
      </c>
      <c r="BG2719" s="223">
        <f>IF(N2719="zákl. přenesená",J2719,0)</f>
        <v>0</v>
      </c>
      <c r="BH2719" s="223">
        <f>IF(N2719="sníž. přenesená",J2719,0)</f>
        <v>0</v>
      </c>
      <c r="BI2719" s="223">
        <f>IF(N2719="nulová",J2719,0)</f>
        <v>0</v>
      </c>
      <c r="BJ2719" s="20" t="s">
        <v>86</v>
      </c>
      <c r="BK2719" s="223">
        <f>ROUND(I2719*H2719,2)</f>
        <v>0</v>
      </c>
      <c r="BL2719" s="20" t="s">
        <v>404</v>
      </c>
      <c r="BM2719" s="222" t="s">
        <v>3024</v>
      </c>
    </row>
    <row r="2720" s="2" customFormat="1">
      <c r="A2720" s="42"/>
      <c r="B2720" s="43"/>
      <c r="C2720" s="44"/>
      <c r="D2720" s="224" t="s">
        <v>219</v>
      </c>
      <c r="E2720" s="44"/>
      <c r="F2720" s="225" t="s">
        <v>3025</v>
      </c>
      <c r="G2720" s="44"/>
      <c r="H2720" s="44"/>
      <c r="I2720" s="226"/>
      <c r="J2720" s="44"/>
      <c r="K2720" s="44"/>
      <c r="L2720" s="48"/>
      <c r="M2720" s="227"/>
      <c r="N2720" s="228"/>
      <c r="O2720" s="88"/>
      <c r="P2720" s="88"/>
      <c r="Q2720" s="88"/>
      <c r="R2720" s="88"/>
      <c r="S2720" s="88"/>
      <c r="T2720" s="89"/>
      <c r="U2720" s="42"/>
      <c r="V2720" s="42"/>
      <c r="W2720" s="42"/>
      <c r="X2720" s="42"/>
      <c r="Y2720" s="42"/>
      <c r="Z2720" s="42"/>
      <c r="AA2720" s="42"/>
      <c r="AB2720" s="42"/>
      <c r="AC2720" s="42"/>
      <c r="AD2720" s="42"/>
      <c r="AE2720" s="42"/>
      <c r="AT2720" s="20" t="s">
        <v>219</v>
      </c>
      <c r="AU2720" s="20" t="s">
        <v>88</v>
      </c>
    </row>
    <row r="2721" s="13" customFormat="1">
      <c r="A2721" s="13"/>
      <c r="B2721" s="229"/>
      <c r="C2721" s="230"/>
      <c r="D2721" s="231" t="s">
        <v>221</v>
      </c>
      <c r="E2721" s="232" t="s">
        <v>32</v>
      </c>
      <c r="F2721" s="233" t="s">
        <v>309</v>
      </c>
      <c r="G2721" s="230"/>
      <c r="H2721" s="232" t="s">
        <v>32</v>
      </c>
      <c r="I2721" s="234"/>
      <c r="J2721" s="230"/>
      <c r="K2721" s="230"/>
      <c r="L2721" s="235"/>
      <c r="M2721" s="236"/>
      <c r="N2721" s="237"/>
      <c r="O2721" s="237"/>
      <c r="P2721" s="237"/>
      <c r="Q2721" s="237"/>
      <c r="R2721" s="237"/>
      <c r="S2721" s="237"/>
      <c r="T2721" s="238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9" t="s">
        <v>221</v>
      </c>
      <c r="AU2721" s="239" t="s">
        <v>88</v>
      </c>
      <c r="AV2721" s="13" t="s">
        <v>86</v>
      </c>
      <c r="AW2721" s="13" t="s">
        <v>39</v>
      </c>
      <c r="AX2721" s="13" t="s">
        <v>78</v>
      </c>
      <c r="AY2721" s="239" t="s">
        <v>210</v>
      </c>
    </row>
    <row r="2722" s="13" customFormat="1">
      <c r="A2722" s="13"/>
      <c r="B2722" s="229"/>
      <c r="C2722" s="230"/>
      <c r="D2722" s="231" t="s">
        <v>221</v>
      </c>
      <c r="E2722" s="232" t="s">
        <v>32</v>
      </c>
      <c r="F2722" s="233" t="s">
        <v>574</v>
      </c>
      <c r="G2722" s="230"/>
      <c r="H2722" s="232" t="s">
        <v>32</v>
      </c>
      <c r="I2722" s="234"/>
      <c r="J2722" s="230"/>
      <c r="K2722" s="230"/>
      <c r="L2722" s="235"/>
      <c r="M2722" s="236"/>
      <c r="N2722" s="237"/>
      <c r="O2722" s="237"/>
      <c r="P2722" s="237"/>
      <c r="Q2722" s="237"/>
      <c r="R2722" s="237"/>
      <c r="S2722" s="237"/>
      <c r="T2722" s="238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9" t="s">
        <v>221</v>
      </c>
      <c r="AU2722" s="239" t="s">
        <v>88</v>
      </c>
      <c r="AV2722" s="13" t="s">
        <v>86</v>
      </c>
      <c r="AW2722" s="13" t="s">
        <v>39</v>
      </c>
      <c r="AX2722" s="13" t="s">
        <v>78</v>
      </c>
      <c r="AY2722" s="239" t="s">
        <v>210</v>
      </c>
    </row>
    <row r="2723" s="13" customFormat="1">
      <c r="A2723" s="13"/>
      <c r="B2723" s="229"/>
      <c r="C2723" s="230"/>
      <c r="D2723" s="231" t="s">
        <v>221</v>
      </c>
      <c r="E2723" s="232" t="s">
        <v>32</v>
      </c>
      <c r="F2723" s="233" t="s">
        <v>310</v>
      </c>
      <c r="G2723" s="230"/>
      <c r="H2723" s="232" t="s">
        <v>32</v>
      </c>
      <c r="I2723" s="234"/>
      <c r="J2723" s="230"/>
      <c r="K2723" s="230"/>
      <c r="L2723" s="235"/>
      <c r="M2723" s="236"/>
      <c r="N2723" s="237"/>
      <c r="O2723" s="237"/>
      <c r="P2723" s="237"/>
      <c r="Q2723" s="237"/>
      <c r="R2723" s="237"/>
      <c r="S2723" s="237"/>
      <c r="T2723" s="238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9" t="s">
        <v>221</v>
      </c>
      <c r="AU2723" s="239" t="s">
        <v>88</v>
      </c>
      <c r="AV2723" s="13" t="s">
        <v>86</v>
      </c>
      <c r="AW2723" s="13" t="s">
        <v>39</v>
      </c>
      <c r="AX2723" s="13" t="s">
        <v>78</v>
      </c>
      <c r="AY2723" s="239" t="s">
        <v>210</v>
      </c>
    </row>
    <row r="2724" s="13" customFormat="1">
      <c r="A2724" s="13"/>
      <c r="B2724" s="229"/>
      <c r="C2724" s="230"/>
      <c r="D2724" s="231" t="s">
        <v>221</v>
      </c>
      <c r="E2724" s="232" t="s">
        <v>32</v>
      </c>
      <c r="F2724" s="233" t="s">
        <v>311</v>
      </c>
      <c r="G2724" s="230"/>
      <c r="H2724" s="232" t="s">
        <v>32</v>
      </c>
      <c r="I2724" s="234"/>
      <c r="J2724" s="230"/>
      <c r="K2724" s="230"/>
      <c r="L2724" s="235"/>
      <c r="M2724" s="236"/>
      <c r="N2724" s="237"/>
      <c r="O2724" s="237"/>
      <c r="P2724" s="237"/>
      <c r="Q2724" s="237"/>
      <c r="R2724" s="237"/>
      <c r="S2724" s="237"/>
      <c r="T2724" s="238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39" t="s">
        <v>221</v>
      </c>
      <c r="AU2724" s="239" t="s">
        <v>88</v>
      </c>
      <c r="AV2724" s="13" t="s">
        <v>86</v>
      </c>
      <c r="AW2724" s="13" t="s">
        <v>39</v>
      </c>
      <c r="AX2724" s="13" t="s">
        <v>78</v>
      </c>
      <c r="AY2724" s="239" t="s">
        <v>210</v>
      </c>
    </row>
    <row r="2725" s="13" customFormat="1">
      <c r="A2725" s="13"/>
      <c r="B2725" s="229"/>
      <c r="C2725" s="230"/>
      <c r="D2725" s="231" t="s">
        <v>221</v>
      </c>
      <c r="E2725" s="232" t="s">
        <v>32</v>
      </c>
      <c r="F2725" s="233" t="s">
        <v>844</v>
      </c>
      <c r="G2725" s="230"/>
      <c r="H2725" s="232" t="s">
        <v>32</v>
      </c>
      <c r="I2725" s="234"/>
      <c r="J2725" s="230"/>
      <c r="K2725" s="230"/>
      <c r="L2725" s="235"/>
      <c r="M2725" s="236"/>
      <c r="N2725" s="237"/>
      <c r="O2725" s="237"/>
      <c r="P2725" s="237"/>
      <c r="Q2725" s="237"/>
      <c r="R2725" s="237"/>
      <c r="S2725" s="237"/>
      <c r="T2725" s="238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9" t="s">
        <v>221</v>
      </c>
      <c r="AU2725" s="239" t="s">
        <v>88</v>
      </c>
      <c r="AV2725" s="13" t="s">
        <v>86</v>
      </c>
      <c r="AW2725" s="13" t="s">
        <v>39</v>
      </c>
      <c r="AX2725" s="13" t="s">
        <v>78</v>
      </c>
      <c r="AY2725" s="239" t="s">
        <v>210</v>
      </c>
    </row>
    <row r="2726" s="14" customFormat="1">
      <c r="A2726" s="14"/>
      <c r="B2726" s="240"/>
      <c r="C2726" s="241"/>
      <c r="D2726" s="231" t="s">
        <v>221</v>
      </c>
      <c r="E2726" s="242" t="s">
        <v>32</v>
      </c>
      <c r="F2726" s="243" t="s">
        <v>3026</v>
      </c>
      <c r="G2726" s="241"/>
      <c r="H2726" s="244">
        <v>8</v>
      </c>
      <c r="I2726" s="245"/>
      <c r="J2726" s="241"/>
      <c r="K2726" s="241"/>
      <c r="L2726" s="246"/>
      <c r="M2726" s="247"/>
      <c r="N2726" s="248"/>
      <c r="O2726" s="248"/>
      <c r="P2726" s="248"/>
      <c r="Q2726" s="248"/>
      <c r="R2726" s="248"/>
      <c r="S2726" s="248"/>
      <c r="T2726" s="249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0" t="s">
        <v>221</v>
      </c>
      <c r="AU2726" s="250" t="s">
        <v>88</v>
      </c>
      <c r="AV2726" s="14" t="s">
        <v>88</v>
      </c>
      <c r="AW2726" s="14" t="s">
        <v>39</v>
      </c>
      <c r="AX2726" s="14" t="s">
        <v>78</v>
      </c>
      <c r="AY2726" s="250" t="s">
        <v>210</v>
      </c>
    </row>
    <row r="2727" s="13" customFormat="1">
      <c r="A2727" s="13"/>
      <c r="B2727" s="229"/>
      <c r="C2727" s="230"/>
      <c r="D2727" s="231" t="s">
        <v>221</v>
      </c>
      <c r="E2727" s="232" t="s">
        <v>32</v>
      </c>
      <c r="F2727" s="233" t="s">
        <v>846</v>
      </c>
      <c r="G2727" s="230"/>
      <c r="H2727" s="232" t="s">
        <v>32</v>
      </c>
      <c r="I2727" s="234"/>
      <c r="J2727" s="230"/>
      <c r="K2727" s="230"/>
      <c r="L2727" s="235"/>
      <c r="M2727" s="236"/>
      <c r="N2727" s="237"/>
      <c r="O2727" s="237"/>
      <c r="P2727" s="237"/>
      <c r="Q2727" s="237"/>
      <c r="R2727" s="237"/>
      <c r="S2727" s="237"/>
      <c r="T2727" s="238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9" t="s">
        <v>221</v>
      </c>
      <c r="AU2727" s="239" t="s">
        <v>88</v>
      </c>
      <c r="AV2727" s="13" t="s">
        <v>86</v>
      </c>
      <c r="AW2727" s="13" t="s">
        <v>39</v>
      </c>
      <c r="AX2727" s="13" t="s">
        <v>78</v>
      </c>
      <c r="AY2727" s="239" t="s">
        <v>210</v>
      </c>
    </row>
    <row r="2728" s="14" customFormat="1">
      <c r="A2728" s="14"/>
      <c r="B2728" s="240"/>
      <c r="C2728" s="241"/>
      <c r="D2728" s="231" t="s">
        <v>221</v>
      </c>
      <c r="E2728" s="242" t="s">
        <v>32</v>
      </c>
      <c r="F2728" s="243" t="s">
        <v>3026</v>
      </c>
      <c r="G2728" s="241"/>
      <c r="H2728" s="244">
        <v>8</v>
      </c>
      <c r="I2728" s="245"/>
      <c r="J2728" s="241"/>
      <c r="K2728" s="241"/>
      <c r="L2728" s="246"/>
      <c r="M2728" s="247"/>
      <c r="N2728" s="248"/>
      <c r="O2728" s="248"/>
      <c r="P2728" s="248"/>
      <c r="Q2728" s="248"/>
      <c r="R2728" s="248"/>
      <c r="S2728" s="248"/>
      <c r="T2728" s="249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0" t="s">
        <v>221</v>
      </c>
      <c r="AU2728" s="250" t="s">
        <v>88</v>
      </c>
      <c r="AV2728" s="14" t="s">
        <v>88</v>
      </c>
      <c r="AW2728" s="14" t="s">
        <v>39</v>
      </c>
      <c r="AX2728" s="14" t="s">
        <v>78</v>
      </c>
      <c r="AY2728" s="250" t="s">
        <v>210</v>
      </c>
    </row>
    <row r="2729" s="13" customFormat="1">
      <c r="A2729" s="13"/>
      <c r="B2729" s="229"/>
      <c r="C2729" s="230"/>
      <c r="D2729" s="231" t="s">
        <v>221</v>
      </c>
      <c r="E2729" s="232" t="s">
        <v>32</v>
      </c>
      <c r="F2729" s="233" t="s">
        <v>848</v>
      </c>
      <c r="G2729" s="230"/>
      <c r="H2729" s="232" t="s">
        <v>32</v>
      </c>
      <c r="I2729" s="234"/>
      <c r="J2729" s="230"/>
      <c r="K2729" s="230"/>
      <c r="L2729" s="235"/>
      <c r="M2729" s="236"/>
      <c r="N2729" s="237"/>
      <c r="O2729" s="237"/>
      <c r="P2729" s="237"/>
      <c r="Q2729" s="237"/>
      <c r="R2729" s="237"/>
      <c r="S2729" s="237"/>
      <c r="T2729" s="238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9" t="s">
        <v>221</v>
      </c>
      <c r="AU2729" s="239" t="s">
        <v>88</v>
      </c>
      <c r="AV2729" s="13" t="s">
        <v>86</v>
      </c>
      <c r="AW2729" s="13" t="s">
        <v>39</v>
      </c>
      <c r="AX2729" s="13" t="s">
        <v>78</v>
      </c>
      <c r="AY2729" s="239" t="s">
        <v>210</v>
      </c>
    </row>
    <row r="2730" s="14" customFormat="1">
      <c r="A2730" s="14"/>
      <c r="B2730" s="240"/>
      <c r="C2730" s="241"/>
      <c r="D2730" s="231" t="s">
        <v>221</v>
      </c>
      <c r="E2730" s="242" t="s">
        <v>32</v>
      </c>
      <c r="F2730" s="243" t="s">
        <v>3026</v>
      </c>
      <c r="G2730" s="241"/>
      <c r="H2730" s="244">
        <v>8</v>
      </c>
      <c r="I2730" s="245"/>
      <c r="J2730" s="241"/>
      <c r="K2730" s="241"/>
      <c r="L2730" s="246"/>
      <c r="M2730" s="247"/>
      <c r="N2730" s="248"/>
      <c r="O2730" s="248"/>
      <c r="P2730" s="248"/>
      <c r="Q2730" s="248"/>
      <c r="R2730" s="248"/>
      <c r="S2730" s="248"/>
      <c r="T2730" s="249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0" t="s">
        <v>221</v>
      </c>
      <c r="AU2730" s="250" t="s">
        <v>88</v>
      </c>
      <c r="AV2730" s="14" t="s">
        <v>88</v>
      </c>
      <c r="AW2730" s="14" t="s">
        <v>39</v>
      </c>
      <c r="AX2730" s="14" t="s">
        <v>78</v>
      </c>
      <c r="AY2730" s="250" t="s">
        <v>210</v>
      </c>
    </row>
    <row r="2731" s="13" customFormat="1">
      <c r="A2731" s="13"/>
      <c r="B2731" s="229"/>
      <c r="C2731" s="230"/>
      <c r="D2731" s="231" t="s">
        <v>221</v>
      </c>
      <c r="E2731" s="232" t="s">
        <v>32</v>
      </c>
      <c r="F2731" s="233" t="s">
        <v>850</v>
      </c>
      <c r="G2731" s="230"/>
      <c r="H2731" s="232" t="s">
        <v>32</v>
      </c>
      <c r="I2731" s="234"/>
      <c r="J2731" s="230"/>
      <c r="K2731" s="230"/>
      <c r="L2731" s="235"/>
      <c r="M2731" s="236"/>
      <c r="N2731" s="237"/>
      <c r="O2731" s="237"/>
      <c r="P2731" s="237"/>
      <c r="Q2731" s="237"/>
      <c r="R2731" s="237"/>
      <c r="S2731" s="237"/>
      <c r="T2731" s="238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39" t="s">
        <v>221</v>
      </c>
      <c r="AU2731" s="239" t="s">
        <v>88</v>
      </c>
      <c r="AV2731" s="13" t="s">
        <v>86</v>
      </c>
      <c r="AW2731" s="13" t="s">
        <v>39</v>
      </c>
      <c r="AX2731" s="13" t="s">
        <v>78</v>
      </c>
      <c r="AY2731" s="239" t="s">
        <v>210</v>
      </c>
    </row>
    <row r="2732" s="14" customFormat="1">
      <c r="A2732" s="14"/>
      <c r="B2732" s="240"/>
      <c r="C2732" s="241"/>
      <c r="D2732" s="231" t="s">
        <v>221</v>
      </c>
      <c r="E2732" s="242" t="s">
        <v>32</v>
      </c>
      <c r="F2732" s="243" t="s">
        <v>3026</v>
      </c>
      <c r="G2732" s="241"/>
      <c r="H2732" s="244">
        <v>8</v>
      </c>
      <c r="I2732" s="245"/>
      <c r="J2732" s="241"/>
      <c r="K2732" s="241"/>
      <c r="L2732" s="246"/>
      <c r="M2732" s="247"/>
      <c r="N2732" s="248"/>
      <c r="O2732" s="248"/>
      <c r="P2732" s="248"/>
      <c r="Q2732" s="248"/>
      <c r="R2732" s="248"/>
      <c r="S2732" s="248"/>
      <c r="T2732" s="249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0" t="s">
        <v>221</v>
      </c>
      <c r="AU2732" s="250" t="s">
        <v>88</v>
      </c>
      <c r="AV2732" s="14" t="s">
        <v>88</v>
      </c>
      <c r="AW2732" s="14" t="s">
        <v>39</v>
      </c>
      <c r="AX2732" s="14" t="s">
        <v>78</v>
      </c>
      <c r="AY2732" s="250" t="s">
        <v>210</v>
      </c>
    </row>
    <row r="2733" s="13" customFormat="1">
      <c r="A2733" s="13"/>
      <c r="B2733" s="229"/>
      <c r="C2733" s="230"/>
      <c r="D2733" s="231" t="s">
        <v>221</v>
      </c>
      <c r="E2733" s="232" t="s">
        <v>32</v>
      </c>
      <c r="F2733" s="233" t="s">
        <v>852</v>
      </c>
      <c r="G2733" s="230"/>
      <c r="H2733" s="232" t="s">
        <v>32</v>
      </c>
      <c r="I2733" s="234"/>
      <c r="J2733" s="230"/>
      <c r="K2733" s="230"/>
      <c r="L2733" s="235"/>
      <c r="M2733" s="236"/>
      <c r="N2733" s="237"/>
      <c r="O2733" s="237"/>
      <c r="P2733" s="237"/>
      <c r="Q2733" s="237"/>
      <c r="R2733" s="237"/>
      <c r="S2733" s="237"/>
      <c r="T2733" s="238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9" t="s">
        <v>221</v>
      </c>
      <c r="AU2733" s="239" t="s">
        <v>88</v>
      </c>
      <c r="AV2733" s="13" t="s">
        <v>86</v>
      </c>
      <c r="AW2733" s="13" t="s">
        <v>39</v>
      </c>
      <c r="AX2733" s="13" t="s">
        <v>78</v>
      </c>
      <c r="AY2733" s="239" t="s">
        <v>210</v>
      </c>
    </row>
    <row r="2734" s="14" customFormat="1">
      <c r="A2734" s="14"/>
      <c r="B2734" s="240"/>
      <c r="C2734" s="241"/>
      <c r="D2734" s="231" t="s">
        <v>221</v>
      </c>
      <c r="E2734" s="242" t="s">
        <v>32</v>
      </c>
      <c r="F2734" s="243" t="s">
        <v>3026</v>
      </c>
      <c r="G2734" s="241"/>
      <c r="H2734" s="244">
        <v>8</v>
      </c>
      <c r="I2734" s="245"/>
      <c r="J2734" s="241"/>
      <c r="K2734" s="241"/>
      <c r="L2734" s="246"/>
      <c r="M2734" s="247"/>
      <c r="N2734" s="248"/>
      <c r="O2734" s="248"/>
      <c r="P2734" s="248"/>
      <c r="Q2734" s="248"/>
      <c r="R2734" s="248"/>
      <c r="S2734" s="248"/>
      <c r="T2734" s="249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0" t="s">
        <v>221</v>
      </c>
      <c r="AU2734" s="250" t="s">
        <v>88</v>
      </c>
      <c r="AV2734" s="14" t="s">
        <v>88</v>
      </c>
      <c r="AW2734" s="14" t="s">
        <v>39</v>
      </c>
      <c r="AX2734" s="14" t="s">
        <v>78</v>
      </c>
      <c r="AY2734" s="250" t="s">
        <v>210</v>
      </c>
    </row>
    <row r="2735" s="13" customFormat="1">
      <c r="A2735" s="13"/>
      <c r="B2735" s="229"/>
      <c r="C2735" s="230"/>
      <c r="D2735" s="231" t="s">
        <v>221</v>
      </c>
      <c r="E2735" s="232" t="s">
        <v>32</v>
      </c>
      <c r="F2735" s="233" t="s">
        <v>854</v>
      </c>
      <c r="G2735" s="230"/>
      <c r="H2735" s="232" t="s">
        <v>32</v>
      </c>
      <c r="I2735" s="234"/>
      <c r="J2735" s="230"/>
      <c r="K2735" s="230"/>
      <c r="L2735" s="235"/>
      <c r="M2735" s="236"/>
      <c r="N2735" s="237"/>
      <c r="O2735" s="237"/>
      <c r="P2735" s="237"/>
      <c r="Q2735" s="237"/>
      <c r="R2735" s="237"/>
      <c r="S2735" s="237"/>
      <c r="T2735" s="238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9" t="s">
        <v>221</v>
      </c>
      <c r="AU2735" s="239" t="s">
        <v>88</v>
      </c>
      <c r="AV2735" s="13" t="s">
        <v>86</v>
      </c>
      <c r="AW2735" s="13" t="s">
        <v>39</v>
      </c>
      <c r="AX2735" s="13" t="s">
        <v>78</v>
      </c>
      <c r="AY2735" s="239" t="s">
        <v>210</v>
      </c>
    </row>
    <row r="2736" s="14" customFormat="1">
      <c r="A2736" s="14"/>
      <c r="B2736" s="240"/>
      <c r="C2736" s="241"/>
      <c r="D2736" s="231" t="s">
        <v>221</v>
      </c>
      <c r="E2736" s="242" t="s">
        <v>32</v>
      </c>
      <c r="F2736" s="243" t="s">
        <v>3026</v>
      </c>
      <c r="G2736" s="241"/>
      <c r="H2736" s="244">
        <v>8</v>
      </c>
      <c r="I2736" s="245"/>
      <c r="J2736" s="241"/>
      <c r="K2736" s="241"/>
      <c r="L2736" s="246"/>
      <c r="M2736" s="247"/>
      <c r="N2736" s="248"/>
      <c r="O2736" s="248"/>
      <c r="P2736" s="248"/>
      <c r="Q2736" s="248"/>
      <c r="R2736" s="248"/>
      <c r="S2736" s="248"/>
      <c r="T2736" s="249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0" t="s">
        <v>221</v>
      </c>
      <c r="AU2736" s="250" t="s">
        <v>88</v>
      </c>
      <c r="AV2736" s="14" t="s">
        <v>88</v>
      </c>
      <c r="AW2736" s="14" t="s">
        <v>39</v>
      </c>
      <c r="AX2736" s="14" t="s">
        <v>78</v>
      </c>
      <c r="AY2736" s="250" t="s">
        <v>210</v>
      </c>
    </row>
    <row r="2737" s="16" customFormat="1">
      <c r="A2737" s="16"/>
      <c r="B2737" s="262"/>
      <c r="C2737" s="263"/>
      <c r="D2737" s="231" t="s">
        <v>221</v>
      </c>
      <c r="E2737" s="264" t="s">
        <v>32</v>
      </c>
      <c r="F2737" s="265" t="s">
        <v>247</v>
      </c>
      <c r="G2737" s="263"/>
      <c r="H2737" s="266">
        <v>48</v>
      </c>
      <c r="I2737" s="267"/>
      <c r="J2737" s="263"/>
      <c r="K2737" s="263"/>
      <c r="L2737" s="268"/>
      <c r="M2737" s="269"/>
      <c r="N2737" s="270"/>
      <c r="O2737" s="270"/>
      <c r="P2737" s="270"/>
      <c r="Q2737" s="270"/>
      <c r="R2737" s="270"/>
      <c r="S2737" s="270"/>
      <c r="T2737" s="271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72" t="s">
        <v>221</v>
      </c>
      <c r="AU2737" s="272" t="s">
        <v>88</v>
      </c>
      <c r="AV2737" s="16" t="s">
        <v>93</v>
      </c>
      <c r="AW2737" s="16" t="s">
        <v>39</v>
      </c>
      <c r="AX2737" s="16" t="s">
        <v>78</v>
      </c>
      <c r="AY2737" s="272" t="s">
        <v>210</v>
      </c>
    </row>
    <row r="2738" s="13" customFormat="1">
      <c r="A2738" s="13"/>
      <c r="B2738" s="229"/>
      <c r="C2738" s="230"/>
      <c r="D2738" s="231" t="s">
        <v>221</v>
      </c>
      <c r="E2738" s="232" t="s">
        <v>32</v>
      </c>
      <c r="F2738" s="233" t="s">
        <v>656</v>
      </c>
      <c r="G2738" s="230"/>
      <c r="H2738" s="232" t="s">
        <v>32</v>
      </c>
      <c r="I2738" s="234"/>
      <c r="J2738" s="230"/>
      <c r="K2738" s="230"/>
      <c r="L2738" s="235"/>
      <c r="M2738" s="236"/>
      <c r="N2738" s="237"/>
      <c r="O2738" s="237"/>
      <c r="P2738" s="237"/>
      <c r="Q2738" s="237"/>
      <c r="R2738" s="237"/>
      <c r="S2738" s="237"/>
      <c r="T2738" s="238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9" t="s">
        <v>221</v>
      </c>
      <c r="AU2738" s="239" t="s">
        <v>88</v>
      </c>
      <c r="AV2738" s="13" t="s">
        <v>86</v>
      </c>
      <c r="AW2738" s="13" t="s">
        <v>39</v>
      </c>
      <c r="AX2738" s="13" t="s">
        <v>78</v>
      </c>
      <c r="AY2738" s="239" t="s">
        <v>210</v>
      </c>
    </row>
    <row r="2739" s="14" customFormat="1">
      <c r="A2739" s="14"/>
      <c r="B2739" s="240"/>
      <c r="C2739" s="241"/>
      <c r="D2739" s="231" t="s">
        <v>221</v>
      </c>
      <c r="E2739" s="242" t="s">
        <v>32</v>
      </c>
      <c r="F2739" s="243" t="s">
        <v>3027</v>
      </c>
      <c r="G2739" s="241"/>
      <c r="H2739" s="244">
        <v>16</v>
      </c>
      <c r="I2739" s="245"/>
      <c r="J2739" s="241"/>
      <c r="K2739" s="241"/>
      <c r="L2739" s="246"/>
      <c r="M2739" s="247"/>
      <c r="N2739" s="248"/>
      <c r="O2739" s="248"/>
      <c r="P2739" s="248"/>
      <c r="Q2739" s="248"/>
      <c r="R2739" s="248"/>
      <c r="S2739" s="248"/>
      <c r="T2739" s="249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0" t="s">
        <v>221</v>
      </c>
      <c r="AU2739" s="250" t="s">
        <v>88</v>
      </c>
      <c r="AV2739" s="14" t="s">
        <v>88</v>
      </c>
      <c r="AW2739" s="14" t="s">
        <v>39</v>
      </c>
      <c r="AX2739" s="14" t="s">
        <v>78</v>
      </c>
      <c r="AY2739" s="250" t="s">
        <v>210</v>
      </c>
    </row>
    <row r="2740" s="16" customFormat="1">
      <c r="A2740" s="16"/>
      <c r="B2740" s="262"/>
      <c r="C2740" s="263"/>
      <c r="D2740" s="231" t="s">
        <v>221</v>
      </c>
      <c r="E2740" s="264" t="s">
        <v>32</v>
      </c>
      <c r="F2740" s="265" t="s">
        <v>247</v>
      </c>
      <c r="G2740" s="263"/>
      <c r="H2740" s="266">
        <v>16</v>
      </c>
      <c r="I2740" s="267"/>
      <c r="J2740" s="263"/>
      <c r="K2740" s="263"/>
      <c r="L2740" s="268"/>
      <c r="M2740" s="269"/>
      <c r="N2740" s="270"/>
      <c r="O2740" s="270"/>
      <c r="P2740" s="270"/>
      <c r="Q2740" s="270"/>
      <c r="R2740" s="270"/>
      <c r="S2740" s="270"/>
      <c r="T2740" s="271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T2740" s="272" t="s">
        <v>221</v>
      </c>
      <c r="AU2740" s="272" t="s">
        <v>88</v>
      </c>
      <c r="AV2740" s="16" t="s">
        <v>93</v>
      </c>
      <c r="AW2740" s="16" t="s">
        <v>39</v>
      </c>
      <c r="AX2740" s="16" t="s">
        <v>78</v>
      </c>
      <c r="AY2740" s="272" t="s">
        <v>210</v>
      </c>
    </row>
    <row r="2741" s="15" customFormat="1">
      <c r="A2741" s="15"/>
      <c r="B2741" s="251"/>
      <c r="C2741" s="252"/>
      <c r="D2741" s="231" t="s">
        <v>221</v>
      </c>
      <c r="E2741" s="253" t="s">
        <v>32</v>
      </c>
      <c r="F2741" s="254" t="s">
        <v>224</v>
      </c>
      <c r="G2741" s="252"/>
      <c r="H2741" s="255">
        <v>64</v>
      </c>
      <c r="I2741" s="256"/>
      <c r="J2741" s="252"/>
      <c r="K2741" s="252"/>
      <c r="L2741" s="257"/>
      <c r="M2741" s="258"/>
      <c r="N2741" s="259"/>
      <c r="O2741" s="259"/>
      <c r="P2741" s="259"/>
      <c r="Q2741" s="259"/>
      <c r="R2741" s="259"/>
      <c r="S2741" s="259"/>
      <c r="T2741" s="260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1" t="s">
        <v>221</v>
      </c>
      <c r="AU2741" s="261" t="s">
        <v>88</v>
      </c>
      <c r="AV2741" s="15" t="s">
        <v>96</v>
      </c>
      <c r="AW2741" s="15" t="s">
        <v>39</v>
      </c>
      <c r="AX2741" s="15" t="s">
        <v>86</v>
      </c>
      <c r="AY2741" s="261" t="s">
        <v>210</v>
      </c>
    </row>
    <row r="2742" s="2" customFormat="1" ht="16.5" customHeight="1">
      <c r="A2742" s="42"/>
      <c r="B2742" s="43"/>
      <c r="C2742" s="211" t="s">
        <v>3028</v>
      </c>
      <c r="D2742" s="211" t="s">
        <v>213</v>
      </c>
      <c r="E2742" s="212" t="s">
        <v>3029</v>
      </c>
      <c r="F2742" s="213" t="s">
        <v>3030</v>
      </c>
      <c r="G2742" s="214" t="s">
        <v>112</v>
      </c>
      <c r="H2742" s="215">
        <v>95.495000000000005</v>
      </c>
      <c r="I2742" s="216"/>
      <c r="J2742" s="217">
        <f>ROUND(I2742*H2742,2)</f>
        <v>0</v>
      </c>
      <c r="K2742" s="213" t="s">
        <v>217</v>
      </c>
      <c r="L2742" s="48"/>
      <c r="M2742" s="218" t="s">
        <v>32</v>
      </c>
      <c r="N2742" s="219" t="s">
        <v>49</v>
      </c>
      <c r="O2742" s="88"/>
      <c r="P2742" s="220">
        <f>O2742*H2742</f>
        <v>0</v>
      </c>
      <c r="Q2742" s="220">
        <v>5.0000000000000002E-05</v>
      </c>
      <c r="R2742" s="220">
        <f>Q2742*H2742</f>
        <v>0.0047747500000000003</v>
      </c>
      <c r="S2742" s="220">
        <v>0</v>
      </c>
      <c r="T2742" s="221">
        <f>S2742*H2742</f>
        <v>0</v>
      </c>
      <c r="U2742" s="42"/>
      <c r="V2742" s="42"/>
      <c r="W2742" s="42"/>
      <c r="X2742" s="42"/>
      <c r="Y2742" s="42"/>
      <c r="Z2742" s="42"/>
      <c r="AA2742" s="42"/>
      <c r="AB2742" s="42"/>
      <c r="AC2742" s="42"/>
      <c r="AD2742" s="42"/>
      <c r="AE2742" s="42"/>
      <c r="AR2742" s="222" t="s">
        <v>404</v>
      </c>
      <c r="AT2742" s="222" t="s">
        <v>213</v>
      </c>
      <c r="AU2742" s="222" t="s">
        <v>88</v>
      </c>
      <c r="AY2742" s="20" t="s">
        <v>210</v>
      </c>
      <c r="BE2742" s="223">
        <f>IF(N2742="základní",J2742,0)</f>
        <v>0</v>
      </c>
      <c r="BF2742" s="223">
        <f>IF(N2742="snížená",J2742,0)</f>
        <v>0</v>
      </c>
      <c r="BG2742" s="223">
        <f>IF(N2742="zákl. přenesená",J2742,0)</f>
        <v>0</v>
      </c>
      <c r="BH2742" s="223">
        <f>IF(N2742="sníž. přenesená",J2742,0)</f>
        <v>0</v>
      </c>
      <c r="BI2742" s="223">
        <f>IF(N2742="nulová",J2742,0)</f>
        <v>0</v>
      </c>
      <c r="BJ2742" s="20" t="s">
        <v>86</v>
      </c>
      <c r="BK2742" s="223">
        <f>ROUND(I2742*H2742,2)</f>
        <v>0</v>
      </c>
      <c r="BL2742" s="20" t="s">
        <v>404</v>
      </c>
      <c r="BM2742" s="222" t="s">
        <v>3031</v>
      </c>
    </row>
    <row r="2743" s="2" customFormat="1">
      <c r="A2743" s="42"/>
      <c r="B2743" s="43"/>
      <c r="C2743" s="44"/>
      <c r="D2743" s="224" t="s">
        <v>219</v>
      </c>
      <c r="E2743" s="44"/>
      <c r="F2743" s="225" t="s">
        <v>3032</v>
      </c>
      <c r="G2743" s="44"/>
      <c r="H2743" s="44"/>
      <c r="I2743" s="226"/>
      <c r="J2743" s="44"/>
      <c r="K2743" s="44"/>
      <c r="L2743" s="48"/>
      <c r="M2743" s="227"/>
      <c r="N2743" s="228"/>
      <c r="O2743" s="88"/>
      <c r="P2743" s="88"/>
      <c r="Q2743" s="88"/>
      <c r="R2743" s="88"/>
      <c r="S2743" s="88"/>
      <c r="T2743" s="89"/>
      <c r="U2743" s="42"/>
      <c r="V2743" s="42"/>
      <c r="W2743" s="42"/>
      <c r="X2743" s="42"/>
      <c r="Y2743" s="42"/>
      <c r="Z2743" s="42"/>
      <c r="AA2743" s="42"/>
      <c r="AB2743" s="42"/>
      <c r="AC2743" s="42"/>
      <c r="AD2743" s="42"/>
      <c r="AE2743" s="42"/>
      <c r="AT2743" s="20" t="s">
        <v>219</v>
      </c>
      <c r="AU2743" s="20" t="s">
        <v>88</v>
      </c>
    </row>
    <row r="2744" s="14" customFormat="1">
      <c r="A2744" s="14"/>
      <c r="B2744" s="240"/>
      <c r="C2744" s="241"/>
      <c r="D2744" s="231" t="s">
        <v>221</v>
      </c>
      <c r="E2744" s="242" t="s">
        <v>32</v>
      </c>
      <c r="F2744" s="243" t="s">
        <v>3033</v>
      </c>
      <c r="G2744" s="241"/>
      <c r="H2744" s="244">
        <v>95.495000000000005</v>
      </c>
      <c r="I2744" s="245"/>
      <c r="J2744" s="241"/>
      <c r="K2744" s="241"/>
      <c r="L2744" s="246"/>
      <c r="M2744" s="247"/>
      <c r="N2744" s="248"/>
      <c r="O2744" s="248"/>
      <c r="P2744" s="248"/>
      <c r="Q2744" s="248"/>
      <c r="R2744" s="248"/>
      <c r="S2744" s="248"/>
      <c r="T2744" s="249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0" t="s">
        <v>221</v>
      </c>
      <c r="AU2744" s="250" t="s">
        <v>88</v>
      </c>
      <c r="AV2744" s="14" t="s">
        <v>88</v>
      </c>
      <c r="AW2744" s="14" t="s">
        <v>39</v>
      </c>
      <c r="AX2744" s="14" t="s">
        <v>78</v>
      </c>
      <c r="AY2744" s="250" t="s">
        <v>210</v>
      </c>
    </row>
    <row r="2745" s="15" customFormat="1">
      <c r="A2745" s="15"/>
      <c r="B2745" s="251"/>
      <c r="C2745" s="252"/>
      <c r="D2745" s="231" t="s">
        <v>221</v>
      </c>
      <c r="E2745" s="253" t="s">
        <v>32</v>
      </c>
      <c r="F2745" s="254" t="s">
        <v>224</v>
      </c>
      <c r="G2745" s="252"/>
      <c r="H2745" s="255">
        <v>95.495000000000005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61" t="s">
        <v>221</v>
      </c>
      <c r="AU2745" s="261" t="s">
        <v>88</v>
      </c>
      <c r="AV2745" s="15" t="s">
        <v>96</v>
      </c>
      <c r="AW2745" s="15" t="s">
        <v>39</v>
      </c>
      <c r="AX2745" s="15" t="s">
        <v>86</v>
      </c>
      <c r="AY2745" s="261" t="s">
        <v>210</v>
      </c>
    </row>
    <row r="2746" s="2" customFormat="1" ht="24.15" customHeight="1">
      <c r="A2746" s="42"/>
      <c r="B2746" s="43"/>
      <c r="C2746" s="211" t="s">
        <v>3034</v>
      </c>
      <c r="D2746" s="211" t="s">
        <v>213</v>
      </c>
      <c r="E2746" s="212" t="s">
        <v>3035</v>
      </c>
      <c r="F2746" s="213" t="s">
        <v>3036</v>
      </c>
      <c r="G2746" s="214" t="s">
        <v>407</v>
      </c>
      <c r="H2746" s="215">
        <v>2.8799999999999999</v>
      </c>
      <c r="I2746" s="216"/>
      <c r="J2746" s="217">
        <f>ROUND(I2746*H2746,2)</f>
        <v>0</v>
      </c>
      <c r="K2746" s="213" t="s">
        <v>217</v>
      </c>
      <c r="L2746" s="48"/>
      <c r="M2746" s="218" t="s">
        <v>32</v>
      </c>
      <c r="N2746" s="219" t="s">
        <v>49</v>
      </c>
      <c r="O2746" s="88"/>
      <c r="P2746" s="220">
        <f>O2746*H2746</f>
        <v>0</v>
      </c>
      <c r="Q2746" s="220">
        <v>0</v>
      </c>
      <c r="R2746" s="220">
        <f>Q2746*H2746</f>
        <v>0</v>
      </c>
      <c r="S2746" s="220">
        <v>0</v>
      </c>
      <c r="T2746" s="221">
        <f>S2746*H2746</f>
        <v>0</v>
      </c>
      <c r="U2746" s="42"/>
      <c r="V2746" s="42"/>
      <c r="W2746" s="42"/>
      <c r="X2746" s="42"/>
      <c r="Y2746" s="42"/>
      <c r="Z2746" s="42"/>
      <c r="AA2746" s="42"/>
      <c r="AB2746" s="42"/>
      <c r="AC2746" s="42"/>
      <c r="AD2746" s="42"/>
      <c r="AE2746" s="42"/>
      <c r="AR2746" s="222" t="s">
        <v>404</v>
      </c>
      <c r="AT2746" s="222" t="s">
        <v>213</v>
      </c>
      <c r="AU2746" s="222" t="s">
        <v>88</v>
      </c>
      <c r="AY2746" s="20" t="s">
        <v>210</v>
      </c>
      <c r="BE2746" s="223">
        <f>IF(N2746="základní",J2746,0)</f>
        <v>0</v>
      </c>
      <c r="BF2746" s="223">
        <f>IF(N2746="snížená",J2746,0)</f>
        <v>0</v>
      </c>
      <c r="BG2746" s="223">
        <f>IF(N2746="zákl. přenesená",J2746,0)</f>
        <v>0</v>
      </c>
      <c r="BH2746" s="223">
        <f>IF(N2746="sníž. přenesená",J2746,0)</f>
        <v>0</v>
      </c>
      <c r="BI2746" s="223">
        <f>IF(N2746="nulová",J2746,0)</f>
        <v>0</v>
      </c>
      <c r="BJ2746" s="20" t="s">
        <v>86</v>
      </c>
      <c r="BK2746" s="223">
        <f>ROUND(I2746*H2746,2)</f>
        <v>0</v>
      </c>
      <c r="BL2746" s="20" t="s">
        <v>404</v>
      </c>
      <c r="BM2746" s="222" t="s">
        <v>3037</v>
      </c>
    </row>
    <row r="2747" s="2" customFormat="1">
      <c r="A2747" s="42"/>
      <c r="B2747" s="43"/>
      <c r="C2747" s="44"/>
      <c r="D2747" s="224" t="s">
        <v>219</v>
      </c>
      <c r="E2747" s="44"/>
      <c r="F2747" s="225" t="s">
        <v>3038</v>
      </c>
      <c r="G2747" s="44"/>
      <c r="H2747" s="44"/>
      <c r="I2747" s="226"/>
      <c r="J2747" s="44"/>
      <c r="K2747" s="44"/>
      <c r="L2747" s="48"/>
      <c r="M2747" s="227"/>
      <c r="N2747" s="228"/>
      <c r="O2747" s="88"/>
      <c r="P2747" s="88"/>
      <c r="Q2747" s="88"/>
      <c r="R2747" s="88"/>
      <c r="S2747" s="88"/>
      <c r="T2747" s="89"/>
      <c r="U2747" s="42"/>
      <c r="V2747" s="42"/>
      <c r="W2747" s="42"/>
      <c r="X2747" s="42"/>
      <c r="Y2747" s="42"/>
      <c r="Z2747" s="42"/>
      <c r="AA2747" s="42"/>
      <c r="AB2747" s="42"/>
      <c r="AC2747" s="42"/>
      <c r="AD2747" s="42"/>
      <c r="AE2747" s="42"/>
      <c r="AT2747" s="20" t="s">
        <v>219</v>
      </c>
      <c r="AU2747" s="20" t="s">
        <v>88</v>
      </c>
    </row>
    <row r="2748" s="12" customFormat="1" ht="22.8" customHeight="1">
      <c r="A2748" s="12"/>
      <c r="B2748" s="195"/>
      <c r="C2748" s="196"/>
      <c r="D2748" s="197" t="s">
        <v>77</v>
      </c>
      <c r="E2748" s="209" t="s">
        <v>3039</v>
      </c>
      <c r="F2748" s="209" t="s">
        <v>3040</v>
      </c>
      <c r="G2748" s="196"/>
      <c r="H2748" s="196"/>
      <c r="I2748" s="199"/>
      <c r="J2748" s="210">
        <f>BK2748</f>
        <v>0</v>
      </c>
      <c r="K2748" s="196"/>
      <c r="L2748" s="201"/>
      <c r="M2748" s="202"/>
      <c r="N2748" s="203"/>
      <c r="O2748" s="203"/>
      <c r="P2748" s="204">
        <f>SUM(P2749:P2801)</f>
        <v>0</v>
      </c>
      <c r="Q2748" s="203"/>
      <c r="R2748" s="204">
        <f>SUM(R2749:R2801)</f>
        <v>0.61335332000000009</v>
      </c>
      <c r="S2748" s="203"/>
      <c r="T2748" s="205">
        <f>SUM(T2749:T2801)</f>
        <v>0</v>
      </c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R2748" s="206" t="s">
        <v>88</v>
      </c>
      <c r="AT2748" s="207" t="s">
        <v>77</v>
      </c>
      <c r="AU2748" s="207" t="s">
        <v>86</v>
      </c>
      <c r="AY2748" s="206" t="s">
        <v>210</v>
      </c>
      <c r="BK2748" s="208">
        <f>SUM(BK2749:BK2801)</f>
        <v>0</v>
      </c>
    </row>
    <row r="2749" s="2" customFormat="1" ht="16.5" customHeight="1">
      <c r="A2749" s="42"/>
      <c r="B2749" s="43"/>
      <c r="C2749" s="211" t="s">
        <v>3041</v>
      </c>
      <c r="D2749" s="211" t="s">
        <v>213</v>
      </c>
      <c r="E2749" s="212" t="s">
        <v>3042</v>
      </c>
      <c r="F2749" s="213" t="s">
        <v>3043</v>
      </c>
      <c r="G2749" s="214" t="s">
        <v>112</v>
      </c>
      <c r="H2749" s="215">
        <v>1466.6320000000001</v>
      </c>
      <c r="I2749" s="216"/>
      <c r="J2749" s="217">
        <f>ROUND(I2749*H2749,2)</f>
        <v>0</v>
      </c>
      <c r="K2749" s="213" t="s">
        <v>217</v>
      </c>
      <c r="L2749" s="48"/>
      <c r="M2749" s="218" t="s">
        <v>32</v>
      </c>
      <c r="N2749" s="219" t="s">
        <v>49</v>
      </c>
      <c r="O2749" s="88"/>
      <c r="P2749" s="220">
        <f>O2749*H2749</f>
        <v>0</v>
      </c>
      <c r="Q2749" s="220">
        <v>0</v>
      </c>
      <c r="R2749" s="220">
        <f>Q2749*H2749</f>
        <v>0</v>
      </c>
      <c r="S2749" s="220">
        <v>0</v>
      </c>
      <c r="T2749" s="221">
        <f>S2749*H2749</f>
        <v>0</v>
      </c>
      <c r="U2749" s="42"/>
      <c r="V2749" s="42"/>
      <c r="W2749" s="42"/>
      <c r="X2749" s="42"/>
      <c r="Y2749" s="42"/>
      <c r="Z2749" s="42"/>
      <c r="AA2749" s="42"/>
      <c r="AB2749" s="42"/>
      <c r="AC2749" s="42"/>
      <c r="AD2749" s="42"/>
      <c r="AE2749" s="42"/>
      <c r="AR2749" s="222" t="s">
        <v>404</v>
      </c>
      <c r="AT2749" s="222" t="s">
        <v>213</v>
      </c>
      <c r="AU2749" s="222" t="s">
        <v>88</v>
      </c>
      <c r="AY2749" s="20" t="s">
        <v>210</v>
      </c>
      <c r="BE2749" s="223">
        <f>IF(N2749="základní",J2749,0)</f>
        <v>0</v>
      </c>
      <c r="BF2749" s="223">
        <f>IF(N2749="snížená",J2749,0)</f>
        <v>0</v>
      </c>
      <c r="BG2749" s="223">
        <f>IF(N2749="zákl. přenesená",J2749,0)</f>
        <v>0</v>
      </c>
      <c r="BH2749" s="223">
        <f>IF(N2749="sníž. přenesená",J2749,0)</f>
        <v>0</v>
      </c>
      <c r="BI2749" s="223">
        <f>IF(N2749="nulová",J2749,0)</f>
        <v>0</v>
      </c>
      <c r="BJ2749" s="20" t="s">
        <v>86</v>
      </c>
      <c r="BK2749" s="223">
        <f>ROUND(I2749*H2749,2)</f>
        <v>0</v>
      </c>
      <c r="BL2749" s="20" t="s">
        <v>404</v>
      </c>
      <c r="BM2749" s="222" t="s">
        <v>3044</v>
      </c>
    </row>
    <row r="2750" s="2" customFormat="1">
      <c r="A2750" s="42"/>
      <c r="B2750" s="43"/>
      <c r="C2750" s="44"/>
      <c r="D2750" s="224" t="s">
        <v>219</v>
      </c>
      <c r="E2750" s="44"/>
      <c r="F2750" s="225" t="s">
        <v>3045</v>
      </c>
      <c r="G2750" s="44"/>
      <c r="H2750" s="44"/>
      <c r="I2750" s="226"/>
      <c r="J2750" s="44"/>
      <c r="K2750" s="44"/>
      <c r="L2750" s="48"/>
      <c r="M2750" s="227"/>
      <c r="N2750" s="228"/>
      <c r="O2750" s="88"/>
      <c r="P2750" s="88"/>
      <c r="Q2750" s="88"/>
      <c r="R2750" s="88"/>
      <c r="S2750" s="88"/>
      <c r="T2750" s="89"/>
      <c r="U2750" s="42"/>
      <c r="V2750" s="42"/>
      <c r="W2750" s="42"/>
      <c r="X2750" s="42"/>
      <c r="Y2750" s="42"/>
      <c r="Z2750" s="42"/>
      <c r="AA2750" s="42"/>
      <c r="AB2750" s="42"/>
      <c r="AC2750" s="42"/>
      <c r="AD2750" s="42"/>
      <c r="AE2750" s="42"/>
      <c r="AT2750" s="20" t="s">
        <v>219</v>
      </c>
      <c r="AU2750" s="20" t="s">
        <v>88</v>
      </c>
    </row>
    <row r="2751" s="2" customFormat="1" ht="24.15" customHeight="1">
      <c r="A2751" s="42"/>
      <c r="B2751" s="43"/>
      <c r="C2751" s="211" t="s">
        <v>3046</v>
      </c>
      <c r="D2751" s="211" t="s">
        <v>213</v>
      </c>
      <c r="E2751" s="212" t="s">
        <v>3047</v>
      </c>
      <c r="F2751" s="213" t="s">
        <v>3048</v>
      </c>
      <c r="G2751" s="214" t="s">
        <v>112</v>
      </c>
      <c r="H2751" s="215">
        <v>1466.6320000000001</v>
      </c>
      <c r="I2751" s="216"/>
      <c r="J2751" s="217">
        <f>ROUND(I2751*H2751,2)</f>
        <v>0</v>
      </c>
      <c r="K2751" s="213" t="s">
        <v>217</v>
      </c>
      <c r="L2751" s="48"/>
      <c r="M2751" s="218" t="s">
        <v>32</v>
      </c>
      <c r="N2751" s="219" t="s">
        <v>49</v>
      </c>
      <c r="O2751" s="88"/>
      <c r="P2751" s="220">
        <f>O2751*H2751</f>
        <v>0</v>
      </c>
      <c r="Q2751" s="220">
        <v>0.00022000000000000001</v>
      </c>
      <c r="R2751" s="220">
        <f>Q2751*H2751</f>
        <v>0.32265904000000001</v>
      </c>
      <c r="S2751" s="220">
        <v>0</v>
      </c>
      <c r="T2751" s="221">
        <f>S2751*H2751</f>
        <v>0</v>
      </c>
      <c r="U2751" s="42"/>
      <c r="V2751" s="42"/>
      <c r="W2751" s="42"/>
      <c r="X2751" s="42"/>
      <c r="Y2751" s="42"/>
      <c r="Z2751" s="42"/>
      <c r="AA2751" s="42"/>
      <c r="AB2751" s="42"/>
      <c r="AC2751" s="42"/>
      <c r="AD2751" s="42"/>
      <c r="AE2751" s="42"/>
      <c r="AR2751" s="222" t="s">
        <v>404</v>
      </c>
      <c r="AT2751" s="222" t="s">
        <v>213</v>
      </c>
      <c r="AU2751" s="222" t="s">
        <v>88</v>
      </c>
      <c r="AY2751" s="20" t="s">
        <v>210</v>
      </c>
      <c r="BE2751" s="223">
        <f>IF(N2751="základní",J2751,0)</f>
        <v>0</v>
      </c>
      <c r="BF2751" s="223">
        <f>IF(N2751="snížená",J2751,0)</f>
        <v>0</v>
      </c>
      <c r="BG2751" s="223">
        <f>IF(N2751="zákl. přenesená",J2751,0)</f>
        <v>0</v>
      </c>
      <c r="BH2751" s="223">
        <f>IF(N2751="sníž. přenesená",J2751,0)</f>
        <v>0</v>
      </c>
      <c r="BI2751" s="223">
        <f>IF(N2751="nulová",J2751,0)</f>
        <v>0</v>
      </c>
      <c r="BJ2751" s="20" t="s">
        <v>86</v>
      </c>
      <c r="BK2751" s="223">
        <f>ROUND(I2751*H2751,2)</f>
        <v>0</v>
      </c>
      <c r="BL2751" s="20" t="s">
        <v>404</v>
      </c>
      <c r="BM2751" s="222" t="s">
        <v>3049</v>
      </c>
    </row>
    <row r="2752" s="2" customFormat="1">
      <c r="A2752" s="42"/>
      <c r="B2752" s="43"/>
      <c r="C2752" s="44"/>
      <c r="D2752" s="224" t="s">
        <v>219</v>
      </c>
      <c r="E2752" s="44"/>
      <c r="F2752" s="225" t="s">
        <v>3050</v>
      </c>
      <c r="G2752" s="44"/>
      <c r="H2752" s="44"/>
      <c r="I2752" s="226"/>
      <c r="J2752" s="44"/>
      <c r="K2752" s="44"/>
      <c r="L2752" s="48"/>
      <c r="M2752" s="227"/>
      <c r="N2752" s="228"/>
      <c r="O2752" s="88"/>
      <c r="P2752" s="88"/>
      <c r="Q2752" s="88"/>
      <c r="R2752" s="88"/>
      <c r="S2752" s="88"/>
      <c r="T2752" s="89"/>
      <c r="U2752" s="42"/>
      <c r="V2752" s="42"/>
      <c r="W2752" s="42"/>
      <c r="X2752" s="42"/>
      <c r="Y2752" s="42"/>
      <c r="Z2752" s="42"/>
      <c r="AA2752" s="42"/>
      <c r="AB2752" s="42"/>
      <c r="AC2752" s="42"/>
      <c r="AD2752" s="42"/>
      <c r="AE2752" s="42"/>
      <c r="AT2752" s="20" t="s">
        <v>219</v>
      </c>
      <c r="AU2752" s="20" t="s">
        <v>88</v>
      </c>
    </row>
    <row r="2753" s="13" customFormat="1">
      <c r="A2753" s="13"/>
      <c r="B2753" s="229"/>
      <c r="C2753" s="230"/>
      <c r="D2753" s="231" t="s">
        <v>221</v>
      </c>
      <c r="E2753" s="232" t="s">
        <v>32</v>
      </c>
      <c r="F2753" s="233" t="s">
        <v>3051</v>
      </c>
      <c r="G2753" s="230"/>
      <c r="H2753" s="232" t="s">
        <v>32</v>
      </c>
      <c r="I2753" s="234"/>
      <c r="J2753" s="230"/>
      <c r="K2753" s="230"/>
      <c r="L2753" s="235"/>
      <c r="M2753" s="236"/>
      <c r="N2753" s="237"/>
      <c r="O2753" s="237"/>
      <c r="P2753" s="237"/>
      <c r="Q2753" s="237"/>
      <c r="R2753" s="237"/>
      <c r="S2753" s="237"/>
      <c r="T2753" s="238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9" t="s">
        <v>221</v>
      </c>
      <c r="AU2753" s="239" t="s">
        <v>88</v>
      </c>
      <c r="AV2753" s="13" t="s">
        <v>86</v>
      </c>
      <c r="AW2753" s="13" t="s">
        <v>39</v>
      </c>
      <c r="AX2753" s="13" t="s">
        <v>78</v>
      </c>
      <c r="AY2753" s="239" t="s">
        <v>210</v>
      </c>
    </row>
    <row r="2754" s="13" customFormat="1">
      <c r="A2754" s="13"/>
      <c r="B2754" s="229"/>
      <c r="C2754" s="230"/>
      <c r="D2754" s="231" t="s">
        <v>221</v>
      </c>
      <c r="E2754" s="232" t="s">
        <v>32</v>
      </c>
      <c r="F2754" s="233" t="s">
        <v>3052</v>
      </c>
      <c r="G2754" s="230"/>
      <c r="H2754" s="232" t="s">
        <v>32</v>
      </c>
      <c r="I2754" s="234"/>
      <c r="J2754" s="230"/>
      <c r="K2754" s="230"/>
      <c r="L2754" s="235"/>
      <c r="M2754" s="236"/>
      <c r="N2754" s="237"/>
      <c r="O2754" s="237"/>
      <c r="P2754" s="237"/>
      <c r="Q2754" s="237"/>
      <c r="R2754" s="237"/>
      <c r="S2754" s="237"/>
      <c r="T2754" s="238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9" t="s">
        <v>221</v>
      </c>
      <c r="AU2754" s="239" t="s">
        <v>88</v>
      </c>
      <c r="AV2754" s="13" t="s">
        <v>86</v>
      </c>
      <c r="AW2754" s="13" t="s">
        <v>39</v>
      </c>
      <c r="AX2754" s="13" t="s">
        <v>78</v>
      </c>
      <c r="AY2754" s="239" t="s">
        <v>210</v>
      </c>
    </row>
    <row r="2755" s="14" customFormat="1">
      <c r="A2755" s="14"/>
      <c r="B2755" s="240"/>
      <c r="C2755" s="241"/>
      <c r="D2755" s="231" t="s">
        <v>221</v>
      </c>
      <c r="E2755" s="242" t="s">
        <v>32</v>
      </c>
      <c r="F2755" s="243" t="s">
        <v>3053</v>
      </c>
      <c r="G2755" s="241"/>
      <c r="H2755" s="244">
        <v>263.23200000000003</v>
      </c>
      <c r="I2755" s="245"/>
      <c r="J2755" s="241"/>
      <c r="K2755" s="241"/>
      <c r="L2755" s="246"/>
      <c r="M2755" s="247"/>
      <c r="N2755" s="248"/>
      <c r="O2755" s="248"/>
      <c r="P2755" s="248"/>
      <c r="Q2755" s="248"/>
      <c r="R2755" s="248"/>
      <c r="S2755" s="248"/>
      <c r="T2755" s="249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0" t="s">
        <v>221</v>
      </c>
      <c r="AU2755" s="250" t="s">
        <v>88</v>
      </c>
      <c r="AV2755" s="14" t="s">
        <v>88</v>
      </c>
      <c r="AW2755" s="14" t="s">
        <v>39</v>
      </c>
      <c r="AX2755" s="14" t="s">
        <v>78</v>
      </c>
      <c r="AY2755" s="250" t="s">
        <v>210</v>
      </c>
    </row>
    <row r="2756" s="14" customFormat="1">
      <c r="A2756" s="14"/>
      <c r="B2756" s="240"/>
      <c r="C2756" s="241"/>
      <c r="D2756" s="231" t="s">
        <v>221</v>
      </c>
      <c r="E2756" s="242" t="s">
        <v>32</v>
      </c>
      <c r="F2756" s="243" t="s">
        <v>3054</v>
      </c>
      <c r="G2756" s="241"/>
      <c r="H2756" s="244">
        <v>13.238</v>
      </c>
      <c r="I2756" s="245"/>
      <c r="J2756" s="241"/>
      <c r="K2756" s="241"/>
      <c r="L2756" s="246"/>
      <c r="M2756" s="247"/>
      <c r="N2756" s="248"/>
      <c r="O2756" s="248"/>
      <c r="P2756" s="248"/>
      <c r="Q2756" s="248"/>
      <c r="R2756" s="248"/>
      <c r="S2756" s="248"/>
      <c r="T2756" s="249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0" t="s">
        <v>221</v>
      </c>
      <c r="AU2756" s="250" t="s">
        <v>88</v>
      </c>
      <c r="AV2756" s="14" t="s">
        <v>88</v>
      </c>
      <c r="AW2756" s="14" t="s">
        <v>39</v>
      </c>
      <c r="AX2756" s="14" t="s">
        <v>78</v>
      </c>
      <c r="AY2756" s="250" t="s">
        <v>210</v>
      </c>
    </row>
    <row r="2757" s="14" customFormat="1">
      <c r="A2757" s="14"/>
      <c r="B2757" s="240"/>
      <c r="C2757" s="241"/>
      <c r="D2757" s="231" t="s">
        <v>221</v>
      </c>
      <c r="E2757" s="242" t="s">
        <v>32</v>
      </c>
      <c r="F2757" s="243" t="s">
        <v>3055</v>
      </c>
      <c r="G2757" s="241"/>
      <c r="H2757" s="244">
        <v>93.668999999999997</v>
      </c>
      <c r="I2757" s="245"/>
      <c r="J2757" s="241"/>
      <c r="K2757" s="241"/>
      <c r="L2757" s="246"/>
      <c r="M2757" s="247"/>
      <c r="N2757" s="248"/>
      <c r="O2757" s="248"/>
      <c r="P2757" s="248"/>
      <c r="Q2757" s="248"/>
      <c r="R2757" s="248"/>
      <c r="S2757" s="248"/>
      <c r="T2757" s="249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0" t="s">
        <v>221</v>
      </c>
      <c r="AU2757" s="250" t="s">
        <v>88</v>
      </c>
      <c r="AV2757" s="14" t="s">
        <v>88</v>
      </c>
      <c r="AW2757" s="14" t="s">
        <v>39</v>
      </c>
      <c r="AX2757" s="14" t="s">
        <v>78</v>
      </c>
      <c r="AY2757" s="250" t="s">
        <v>210</v>
      </c>
    </row>
    <row r="2758" s="14" customFormat="1">
      <c r="A2758" s="14"/>
      <c r="B2758" s="240"/>
      <c r="C2758" s="241"/>
      <c r="D2758" s="231" t="s">
        <v>221</v>
      </c>
      <c r="E2758" s="242" t="s">
        <v>32</v>
      </c>
      <c r="F2758" s="243" t="s">
        <v>3056</v>
      </c>
      <c r="G2758" s="241"/>
      <c r="H2758" s="244">
        <v>1.76</v>
      </c>
      <c r="I2758" s="245"/>
      <c r="J2758" s="241"/>
      <c r="K2758" s="241"/>
      <c r="L2758" s="246"/>
      <c r="M2758" s="247"/>
      <c r="N2758" s="248"/>
      <c r="O2758" s="248"/>
      <c r="P2758" s="248"/>
      <c r="Q2758" s="248"/>
      <c r="R2758" s="248"/>
      <c r="S2758" s="248"/>
      <c r="T2758" s="249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0" t="s">
        <v>221</v>
      </c>
      <c r="AU2758" s="250" t="s">
        <v>88</v>
      </c>
      <c r="AV2758" s="14" t="s">
        <v>88</v>
      </c>
      <c r="AW2758" s="14" t="s">
        <v>39</v>
      </c>
      <c r="AX2758" s="14" t="s">
        <v>78</v>
      </c>
      <c r="AY2758" s="250" t="s">
        <v>210</v>
      </c>
    </row>
    <row r="2759" s="14" customFormat="1">
      <c r="A2759" s="14"/>
      <c r="B2759" s="240"/>
      <c r="C2759" s="241"/>
      <c r="D2759" s="231" t="s">
        <v>221</v>
      </c>
      <c r="E2759" s="242" t="s">
        <v>32</v>
      </c>
      <c r="F2759" s="243" t="s">
        <v>3057</v>
      </c>
      <c r="G2759" s="241"/>
      <c r="H2759" s="244">
        <v>36.279000000000003</v>
      </c>
      <c r="I2759" s="245"/>
      <c r="J2759" s="241"/>
      <c r="K2759" s="241"/>
      <c r="L2759" s="246"/>
      <c r="M2759" s="247"/>
      <c r="N2759" s="248"/>
      <c r="O2759" s="248"/>
      <c r="P2759" s="248"/>
      <c r="Q2759" s="248"/>
      <c r="R2759" s="248"/>
      <c r="S2759" s="248"/>
      <c r="T2759" s="249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0" t="s">
        <v>221</v>
      </c>
      <c r="AU2759" s="250" t="s">
        <v>88</v>
      </c>
      <c r="AV2759" s="14" t="s">
        <v>88</v>
      </c>
      <c r="AW2759" s="14" t="s">
        <v>39</v>
      </c>
      <c r="AX2759" s="14" t="s">
        <v>78</v>
      </c>
      <c r="AY2759" s="250" t="s">
        <v>210</v>
      </c>
    </row>
    <row r="2760" s="14" customFormat="1">
      <c r="A2760" s="14"/>
      <c r="B2760" s="240"/>
      <c r="C2760" s="241"/>
      <c r="D2760" s="231" t="s">
        <v>221</v>
      </c>
      <c r="E2760" s="242" t="s">
        <v>32</v>
      </c>
      <c r="F2760" s="243" t="s">
        <v>3058</v>
      </c>
      <c r="G2760" s="241"/>
      <c r="H2760" s="244">
        <v>3.867</v>
      </c>
      <c r="I2760" s="245"/>
      <c r="J2760" s="241"/>
      <c r="K2760" s="241"/>
      <c r="L2760" s="246"/>
      <c r="M2760" s="247"/>
      <c r="N2760" s="248"/>
      <c r="O2760" s="248"/>
      <c r="P2760" s="248"/>
      <c r="Q2760" s="248"/>
      <c r="R2760" s="248"/>
      <c r="S2760" s="248"/>
      <c r="T2760" s="249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0" t="s">
        <v>221</v>
      </c>
      <c r="AU2760" s="250" t="s">
        <v>88</v>
      </c>
      <c r="AV2760" s="14" t="s">
        <v>88</v>
      </c>
      <c r="AW2760" s="14" t="s">
        <v>39</v>
      </c>
      <c r="AX2760" s="14" t="s">
        <v>78</v>
      </c>
      <c r="AY2760" s="250" t="s">
        <v>210</v>
      </c>
    </row>
    <row r="2761" s="14" customFormat="1">
      <c r="A2761" s="14"/>
      <c r="B2761" s="240"/>
      <c r="C2761" s="241"/>
      <c r="D2761" s="231" t="s">
        <v>221</v>
      </c>
      <c r="E2761" s="242" t="s">
        <v>32</v>
      </c>
      <c r="F2761" s="243" t="s">
        <v>3059</v>
      </c>
      <c r="G2761" s="241"/>
      <c r="H2761" s="244">
        <v>11.283</v>
      </c>
      <c r="I2761" s="245"/>
      <c r="J2761" s="241"/>
      <c r="K2761" s="241"/>
      <c r="L2761" s="246"/>
      <c r="M2761" s="247"/>
      <c r="N2761" s="248"/>
      <c r="O2761" s="248"/>
      <c r="P2761" s="248"/>
      <c r="Q2761" s="248"/>
      <c r="R2761" s="248"/>
      <c r="S2761" s="248"/>
      <c r="T2761" s="249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0" t="s">
        <v>221</v>
      </c>
      <c r="AU2761" s="250" t="s">
        <v>88</v>
      </c>
      <c r="AV2761" s="14" t="s">
        <v>88</v>
      </c>
      <c r="AW2761" s="14" t="s">
        <v>39</v>
      </c>
      <c r="AX2761" s="14" t="s">
        <v>78</v>
      </c>
      <c r="AY2761" s="250" t="s">
        <v>210</v>
      </c>
    </row>
    <row r="2762" s="14" customFormat="1">
      <c r="A2762" s="14"/>
      <c r="B2762" s="240"/>
      <c r="C2762" s="241"/>
      <c r="D2762" s="231" t="s">
        <v>221</v>
      </c>
      <c r="E2762" s="242" t="s">
        <v>32</v>
      </c>
      <c r="F2762" s="243" t="s">
        <v>3060</v>
      </c>
      <c r="G2762" s="241"/>
      <c r="H2762" s="244">
        <v>25.992000000000001</v>
      </c>
      <c r="I2762" s="245"/>
      <c r="J2762" s="241"/>
      <c r="K2762" s="241"/>
      <c r="L2762" s="246"/>
      <c r="M2762" s="247"/>
      <c r="N2762" s="248"/>
      <c r="O2762" s="248"/>
      <c r="P2762" s="248"/>
      <c r="Q2762" s="248"/>
      <c r="R2762" s="248"/>
      <c r="S2762" s="248"/>
      <c r="T2762" s="249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0" t="s">
        <v>221</v>
      </c>
      <c r="AU2762" s="250" t="s">
        <v>88</v>
      </c>
      <c r="AV2762" s="14" t="s">
        <v>88</v>
      </c>
      <c r="AW2762" s="14" t="s">
        <v>39</v>
      </c>
      <c r="AX2762" s="14" t="s">
        <v>78</v>
      </c>
      <c r="AY2762" s="250" t="s">
        <v>210</v>
      </c>
    </row>
    <row r="2763" s="14" customFormat="1">
      <c r="A2763" s="14"/>
      <c r="B2763" s="240"/>
      <c r="C2763" s="241"/>
      <c r="D2763" s="231" t="s">
        <v>221</v>
      </c>
      <c r="E2763" s="242" t="s">
        <v>32</v>
      </c>
      <c r="F2763" s="243" t="s">
        <v>3061</v>
      </c>
      <c r="G2763" s="241"/>
      <c r="H2763" s="244">
        <v>8</v>
      </c>
      <c r="I2763" s="245"/>
      <c r="J2763" s="241"/>
      <c r="K2763" s="241"/>
      <c r="L2763" s="246"/>
      <c r="M2763" s="247"/>
      <c r="N2763" s="248"/>
      <c r="O2763" s="248"/>
      <c r="P2763" s="248"/>
      <c r="Q2763" s="248"/>
      <c r="R2763" s="248"/>
      <c r="S2763" s="248"/>
      <c r="T2763" s="249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0" t="s">
        <v>221</v>
      </c>
      <c r="AU2763" s="250" t="s">
        <v>88</v>
      </c>
      <c r="AV2763" s="14" t="s">
        <v>88</v>
      </c>
      <c r="AW2763" s="14" t="s">
        <v>39</v>
      </c>
      <c r="AX2763" s="14" t="s">
        <v>78</v>
      </c>
      <c r="AY2763" s="250" t="s">
        <v>210</v>
      </c>
    </row>
    <row r="2764" s="13" customFormat="1">
      <c r="A2764" s="13"/>
      <c r="B2764" s="229"/>
      <c r="C2764" s="230"/>
      <c r="D2764" s="231" t="s">
        <v>221</v>
      </c>
      <c r="E2764" s="232" t="s">
        <v>32</v>
      </c>
      <c r="F2764" s="233" t="s">
        <v>3062</v>
      </c>
      <c r="G2764" s="230"/>
      <c r="H2764" s="232" t="s">
        <v>32</v>
      </c>
      <c r="I2764" s="234"/>
      <c r="J2764" s="230"/>
      <c r="K2764" s="230"/>
      <c r="L2764" s="235"/>
      <c r="M2764" s="236"/>
      <c r="N2764" s="237"/>
      <c r="O2764" s="237"/>
      <c r="P2764" s="237"/>
      <c r="Q2764" s="237"/>
      <c r="R2764" s="237"/>
      <c r="S2764" s="237"/>
      <c r="T2764" s="238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9" t="s">
        <v>221</v>
      </c>
      <c r="AU2764" s="239" t="s">
        <v>88</v>
      </c>
      <c r="AV2764" s="13" t="s">
        <v>86</v>
      </c>
      <c r="AW2764" s="13" t="s">
        <v>39</v>
      </c>
      <c r="AX2764" s="13" t="s">
        <v>78</v>
      </c>
      <c r="AY2764" s="239" t="s">
        <v>210</v>
      </c>
    </row>
    <row r="2765" s="14" customFormat="1">
      <c r="A2765" s="14"/>
      <c r="B2765" s="240"/>
      <c r="C2765" s="241"/>
      <c r="D2765" s="231" t="s">
        <v>221</v>
      </c>
      <c r="E2765" s="242" t="s">
        <v>32</v>
      </c>
      <c r="F2765" s="243" t="s">
        <v>3063</v>
      </c>
      <c r="G2765" s="241"/>
      <c r="H2765" s="244">
        <v>129.74000000000001</v>
      </c>
      <c r="I2765" s="245"/>
      <c r="J2765" s="241"/>
      <c r="K2765" s="241"/>
      <c r="L2765" s="246"/>
      <c r="M2765" s="247"/>
      <c r="N2765" s="248"/>
      <c r="O2765" s="248"/>
      <c r="P2765" s="248"/>
      <c r="Q2765" s="248"/>
      <c r="R2765" s="248"/>
      <c r="S2765" s="248"/>
      <c r="T2765" s="249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0" t="s">
        <v>221</v>
      </c>
      <c r="AU2765" s="250" t="s">
        <v>88</v>
      </c>
      <c r="AV2765" s="14" t="s">
        <v>88</v>
      </c>
      <c r="AW2765" s="14" t="s">
        <v>39</v>
      </c>
      <c r="AX2765" s="14" t="s">
        <v>78</v>
      </c>
      <c r="AY2765" s="250" t="s">
        <v>210</v>
      </c>
    </row>
    <row r="2766" s="13" customFormat="1">
      <c r="A2766" s="13"/>
      <c r="B2766" s="229"/>
      <c r="C2766" s="230"/>
      <c r="D2766" s="231" t="s">
        <v>221</v>
      </c>
      <c r="E2766" s="232" t="s">
        <v>32</v>
      </c>
      <c r="F2766" s="233" t="s">
        <v>3064</v>
      </c>
      <c r="G2766" s="230"/>
      <c r="H2766" s="232" t="s">
        <v>32</v>
      </c>
      <c r="I2766" s="234"/>
      <c r="J2766" s="230"/>
      <c r="K2766" s="230"/>
      <c r="L2766" s="235"/>
      <c r="M2766" s="236"/>
      <c r="N2766" s="237"/>
      <c r="O2766" s="237"/>
      <c r="P2766" s="237"/>
      <c r="Q2766" s="237"/>
      <c r="R2766" s="237"/>
      <c r="S2766" s="237"/>
      <c r="T2766" s="238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9" t="s">
        <v>221</v>
      </c>
      <c r="AU2766" s="239" t="s">
        <v>88</v>
      </c>
      <c r="AV2766" s="13" t="s">
        <v>86</v>
      </c>
      <c r="AW2766" s="13" t="s">
        <v>39</v>
      </c>
      <c r="AX2766" s="13" t="s">
        <v>78</v>
      </c>
      <c r="AY2766" s="239" t="s">
        <v>210</v>
      </c>
    </row>
    <row r="2767" s="14" customFormat="1">
      <c r="A2767" s="14"/>
      <c r="B2767" s="240"/>
      <c r="C2767" s="241"/>
      <c r="D2767" s="231" t="s">
        <v>221</v>
      </c>
      <c r="E2767" s="242" t="s">
        <v>32</v>
      </c>
      <c r="F2767" s="243" t="s">
        <v>3065</v>
      </c>
      <c r="G2767" s="241"/>
      <c r="H2767" s="244">
        <v>509.68000000000001</v>
      </c>
      <c r="I2767" s="245"/>
      <c r="J2767" s="241"/>
      <c r="K2767" s="241"/>
      <c r="L2767" s="246"/>
      <c r="M2767" s="247"/>
      <c r="N2767" s="248"/>
      <c r="O2767" s="248"/>
      <c r="P2767" s="248"/>
      <c r="Q2767" s="248"/>
      <c r="R2767" s="248"/>
      <c r="S2767" s="248"/>
      <c r="T2767" s="249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0" t="s">
        <v>221</v>
      </c>
      <c r="AU2767" s="250" t="s">
        <v>88</v>
      </c>
      <c r="AV2767" s="14" t="s">
        <v>88</v>
      </c>
      <c r="AW2767" s="14" t="s">
        <v>39</v>
      </c>
      <c r="AX2767" s="14" t="s">
        <v>78</v>
      </c>
      <c r="AY2767" s="250" t="s">
        <v>210</v>
      </c>
    </row>
    <row r="2768" s="13" customFormat="1">
      <c r="A2768" s="13"/>
      <c r="B2768" s="229"/>
      <c r="C2768" s="230"/>
      <c r="D2768" s="231" t="s">
        <v>221</v>
      </c>
      <c r="E2768" s="232" t="s">
        <v>32</v>
      </c>
      <c r="F2768" s="233" t="s">
        <v>3066</v>
      </c>
      <c r="G2768" s="230"/>
      <c r="H2768" s="232" t="s">
        <v>32</v>
      </c>
      <c r="I2768" s="234"/>
      <c r="J2768" s="230"/>
      <c r="K2768" s="230"/>
      <c r="L2768" s="235"/>
      <c r="M2768" s="236"/>
      <c r="N2768" s="237"/>
      <c r="O2768" s="237"/>
      <c r="P2768" s="237"/>
      <c r="Q2768" s="237"/>
      <c r="R2768" s="237"/>
      <c r="S2768" s="237"/>
      <c r="T2768" s="238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9" t="s">
        <v>221</v>
      </c>
      <c r="AU2768" s="239" t="s">
        <v>88</v>
      </c>
      <c r="AV2768" s="13" t="s">
        <v>86</v>
      </c>
      <c r="AW2768" s="13" t="s">
        <v>39</v>
      </c>
      <c r="AX2768" s="13" t="s">
        <v>78</v>
      </c>
      <c r="AY2768" s="239" t="s">
        <v>210</v>
      </c>
    </row>
    <row r="2769" s="13" customFormat="1">
      <c r="A2769" s="13"/>
      <c r="B2769" s="229"/>
      <c r="C2769" s="230"/>
      <c r="D2769" s="231" t="s">
        <v>221</v>
      </c>
      <c r="E2769" s="232" t="s">
        <v>32</v>
      </c>
      <c r="F2769" s="233" t="s">
        <v>3067</v>
      </c>
      <c r="G2769" s="230"/>
      <c r="H2769" s="232" t="s">
        <v>32</v>
      </c>
      <c r="I2769" s="234"/>
      <c r="J2769" s="230"/>
      <c r="K2769" s="230"/>
      <c r="L2769" s="235"/>
      <c r="M2769" s="236"/>
      <c r="N2769" s="237"/>
      <c r="O2769" s="237"/>
      <c r="P2769" s="237"/>
      <c r="Q2769" s="237"/>
      <c r="R2769" s="237"/>
      <c r="S2769" s="237"/>
      <c r="T2769" s="238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9" t="s">
        <v>221</v>
      </c>
      <c r="AU2769" s="239" t="s">
        <v>88</v>
      </c>
      <c r="AV2769" s="13" t="s">
        <v>86</v>
      </c>
      <c r="AW2769" s="13" t="s">
        <v>39</v>
      </c>
      <c r="AX2769" s="13" t="s">
        <v>78</v>
      </c>
      <c r="AY2769" s="239" t="s">
        <v>210</v>
      </c>
    </row>
    <row r="2770" s="14" customFormat="1">
      <c r="A2770" s="14"/>
      <c r="B2770" s="240"/>
      <c r="C2770" s="241"/>
      <c r="D2770" s="231" t="s">
        <v>221</v>
      </c>
      <c r="E2770" s="242" t="s">
        <v>32</v>
      </c>
      <c r="F2770" s="243" t="s">
        <v>3068</v>
      </c>
      <c r="G2770" s="241"/>
      <c r="H2770" s="244">
        <v>337.75</v>
      </c>
      <c r="I2770" s="245"/>
      <c r="J2770" s="241"/>
      <c r="K2770" s="241"/>
      <c r="L2770" s="246"/>
      <c r="M2770" s="247"/>
      <c r="N2770" s="248"/>
      <c r="O2770" s="248"/>
      <c r="P2770" s="248"/>
      <c r="Q2770" s="248"/>
      <c r="R2770" s="248"/>
      <c r="S2770" s="248"/>
      <c r="T2770" s="249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0" t="s">
        <v>221</v>
      </c>
      <c r="AU2770" s="250" t="s">
        <v>88</v>
      </c>
      <c r="AV2770" s="14" t="s">
        <v>88</v>
      </c>
      <c r="AW2770" s="14" t="s">
        <v>39</v>
      </c>
      <c r="AX2770" s="14" t="s">
        <v>78</v>
      </c>
      <c r="AY2770" s="250" t="s">
        <v>210</v>
      </c>
    </row>
    <row r="2771" s="13" customFormat="1">
      <c r="A2771" s="13"/>
      <c r="B2771" s="229"/>
      <c r="C2771" s="230"/>
      <c r="D2771" s="231" t="s">
        <v>221</v>
      </c>
      <c r="E2771" s="232" t="s">
        <v>32</v>
      </c>
      <c r="F2771" s="233" t="s">
        <v>3069</v>
      </c>
      <c r="G2771" s="230"/>
      <c r="H2771" s="232" t="s">
        <v>32</v>
      </c>
      <c r="I2771" s="234"/>
      <c r="J2771" s="230"/>
      <c r="K2771" s="230"/>
      <c r="L2771" s="235"/>
      <c r="M2771" s="236"/>
      <c r="N2771" s="237"/>
      <c r="O2771" s="237"/>
      <c r="P2771" s="237"/>
      <c r="Q2771" s="237"/>
      <c r="R2771" s="237"/>
      <c r="S2771" s="237"/>
      <c r="T2771" s="238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9" t="s">
        <v>221</v>
      </c>
      <c r="AU2771" s="239" t="s">
        <v>88</v>
      </c>
      <c r="AV2771" s="13" t="s">
        <v>86</v>
      </c>
      <c r="AW2771" s="13" t="s">
        <v>39</v>
      </c>
      <c r="AX2771" s="13" t="s">
        <v>78</v>
      </c>
      <c r="AY2771" s="239" t="s">
        <v>210</v>
      </c>
    </row>
    <row r="2772" s="14" customFormat="1">
      <c r="A2772" s="14"/>
      <c r="B2772" s="240"/>
      <c r="C2772" s="241"/>
      <c r="D2772" s="231" t="s">
        <v>221</v>
      </c>
      <c r="E2772" s="242" t="s">
        <v>32</v>
      </c>
      <c r="F2772" s="243" t="s">
        <v>3070</v>
      </c>
      <c r="G2772" s="241"/>
      <c r="H2772" s="244">
        <v>32.142000000000003</v>
      </c>
      <c r="I2772" s="245"/>
      <c r="J2772" s="241"/>
      <c r="K2772" s="241"/>
      <c r="L2772" s="246"/>
      <c r="M2772" s="247"/>
      <c r="N2772" s="248"/>
      <c r="O2772" s="248"/>
      <c r="P2772" s="248"/>
      <c r="Q2772" s="248"/>
      <c r="R2772" s="248"/>
      <c r="S2772" s="248"/>
      <c r="T2772" s="249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0" t="s">
        <v>221</v>
      </c>
      <c r="AU2772" s="250" t="s">
        <v>88</v>
      </c>
      <c r="AV2772" s="14" t="s">
        <v>88</v>
      </c>
      <c r="AW2772" s="14" t="s">
        <v>39</v>
      </c>
      <c r="AX2772" s="14" t="s">
        <v>78</v>
      </c>
      <c r="AY2772" s="250" t="s">
        <v>210</v>
      </c>
    </row>
    <row r="2773" s="15" customFormat="1">
      <c r="A2773" s="15"/>
      <c r="B2773" s="251"/>
      <c r="C2773" s="252"/>
      <c r="D2773" s="231" t="s">
        <v>221</v>
      </c>
      <c r="E2773" s="253" t="s">
        <v>32</v>
      </c>
      <c r="F2773" s="254" t="s">
        <v>224</v>
      </c>
      <c r="G2773" s="252"/>
      <c r="H2773" s="255">
        <v>1466.6320000000001</v>
      </c>
      <c r="I2773" s="256"/>
      <c r="J2773" s="252"/>
      <c r="K2773" s="252"/>
      <c r="L2773" s="257"/>
      <c r="M2773" s="258"/>
      <c r="N2773" s="259"/>
      <c r="O2773" s="259"/>
      <c r="P2773" s="259"/>
      <c r="Q2773" s="259"/>
      <c r="R2773" s="259"/>
      <c r="S2773" s="259"/>
      <c r="T2773" s="260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61" t="s">
        <v>221</v>
      </c>
      <c r="AU2773" s="261" t="s">
        <v>88</v>
      </c>
      <c r="AV2773" s="15" t="s">
        <v>96</v>
      </c>
      <c r="AW2773" s="15" t="s">
        <v>39</v>
      </c>
      <c r="AX2773" s="15" t="s">
        <v>86</v>
      </c>
      <c r="AY2773" s="261" t="s">
        <v>210</v>
      </c>
    </row>
    <row r="2774" s="2" customFormat="1" ht="16.5" customHeight="1">
      <c r="A2774" s="42"/>
      <c r="B2774" s="43"/>
      <c r="C2774" s="211" t="s">
        <v>3071</v>
      </c>
      <c r="D2774" s="211" t="s">
        <v>213</v>
      </c>
      <c r="E2774" s="212" t="s">
        <v>3072</v>
      </c>
      <c r="F2774" s="213" t="s">
        <v>3073</v>
      </c>
      <c r="G2774" s="214" t="s">
        <v>112</v>
      </c>
      <c r="H2774" s="215">
        <v>286.98000000000002</v>
      </c>
      <c r="I2774" s="216"/>
      <c r="J2774" s="217">
        <f>ROUND(I2774*H2774,2)</f>
        <v>0</v>
      </c>
      <c r="K2774" s="213" t="s">
        <v>217</v>
      </c>
      <c r="L2774" s="48"/>
      <c r="M2774" s="218" t="s">
        <v>32</v>
      </c>
      <c r="N2774" s="219" t="s">
        <v>49</v>
      </c>
      <c r="O2774" s="88"/>
      <c r="P2774" s="220">
        <f>O2774*H2774</f>
        <v>0</v>
      </c>
      <c r="Q2774" s="220">
        <v>0.00025000000000000001</v>
      </c>
      <c r="R2774" s="220">
        <f>Q2774*H2774</f>
        <v>0.071745000000000003</v>
      </c>
      <c r="S2774" s="220">
        <v>0</v>
      </c>
      <c r="T2774" s="221">
        <f>S2774*H2774</f>
        <v>0</v>
      </c>
      <c r="U2774" s="42"/>
      <c r="V2774" s="42"/>
      <c r="W2774" s="42"/>
      <c r="X2774" s="42"/>
      <c r="Y2774" s="42"/>
      <c r="Z2774" s="42"/>
      <c r="AA2774" s="42"/>
      <c r="AB2774" s="42"/>
      <c r="AC2774" s="42"/>
      <c r="AD2774" s="42"/>
      <c r="AE2774" s="42"/>
      <c r="AR2774" s="222" t="s">
        <v>404</v>
      </c>
      <c r="AT2774" s="222" t="s">
        <v>213</v>
      </c>
      <c r="AU2774" s="222" t="s">
        <v>88</v>
      </c>
      <c r="AY2774" s="20" t="s">
        <v>210</v>
      </c>
      <c r="BE2774" s="223">
        <f>IF(N2774="základní",J2774,0)</f>
        <v>0</v>
      </c>
      <c r="BF2774" s="223">
        <f>IF(N2774="snížená",J2774,0)</f>
        <v>0</v>
      </c>
      <c r="BG2774" s="223">
        <f>IF(N2774="zákl. přenesená",J2774,0)</f>
        <v>0</v>
      </c>
      <c r="BH2774" s="223">
        <f>IF(N2774="sníž. přenesená",J2774,0)</f>
        <v>0</v>
      </c>
      <c r="BI2774" s="223">
        <f>IF(N2774="nulová",J2774,0)</f>
        <v>0</v>
      </c>
      <c r="BJ2774" s="20" t="s">
        <v>86</v>
      </c>
      <c r="BK2774" s="223">
        <f>ROUND(I2774*H2774,2)</f>
        <v>0</v>
      </c>
      <c r="BL2774" s="20" t="s">
        <v>404</v>
      </c>
      <c r="BM2774" s="222" t="s">
        <v>3074</v>
      </c>
    </row>
    <row r="2775" s="2" customFormat="1">
      <c r="A2775" s="42"/>
      <c r="B2775" s="43"/>
      <c r="C2775" s="44"/>
      <c r="D2775" s="224" t="s">
        <v>219</v>
      </c>
      <c r="E2775" s="44"/>
      <c r="F2775" s="225" t="s">
        <v>3075</v>
      </c>
      <c r="G2775" s="44"/>
      <c r="H2775" s="44"/>
      <c r="I2775" s="226"/>
      <c r="J2775" s="44"/>
      <c r="K2775" s="44"/>
      <c r="L2775" s="48"/>
      <c r="M2775" s="227"/>
      <c r="N2775" s="228"/>
      <c r="O2775" s="88"/>
      <c r="P2775" s="88"/>
      <c r="Q2775" s="88"/>
      <c r="R2775" s="88"/>
      <c r="S2775" s="88"/>
      <c r="T2775" s="89"/>
      <c r="U2775" s="42"/>
      <c r="V2775" s="42"/>
      <c r="W2775" s="42"/>
      <c r="X2775" s="42"/>
      <c r="Y2775" s="42"/>
      <c r="Z2775" s="42"/>
      <c r="AA2775" s="42"/>
      <c r="AB2775" s="42"/>
      <c r="AC2775" s="42"/>
      <c r="AD2775" s="42"/>
      <c r="AE2775" s="42"/>
      <c r="AT2775" s="20" t="s">
        <v>219</v>
      </c>
      <c r="AU2775" s="20" t="s">
        <v>88</v>
      </c>
    </row>
    <row r="2776" s="14" customFormat="1">
      <c r="A2776" s="14"/>
      <c r="B2776" s="240"/>
      <c r="C2776" s="241"/>
      <c r="D2776" s="231" t="s">
        <v>221</v>
      </c>
      <c r="E2776" s="242" t="s">
        <v>32</v>
      </c>
      <c r="F2776" s="243" t="s">
        <v>3076</v>
      </c>
      <c r="G2776" s="241"/>
      <c r="H2776" s="244">
        <v>286.98000000000002</v>
      </c>
      <c r="I2776" s="245"/>
      <c r="J2776" s="241"/>
      <c r="K2776" s="241"/>
      <c r="L2776" s="246"/>
      <c r="M2776" s="247"/>
      <c r="N2776" s="248"/>
      <c r="O2776" s="248"/>
      <c r="P2776" s="248"/>
      <c r="Q2776" s="248"/>
      <c r="R2776" s="248"/>
      <c r="S2776" s="248"/>
      <c r="T2776" s="249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0" t="s">
        <v>221</v>
      </c>
      <c r="AU2776" s="250" t="s">
        <v>88</v>
      </c>
      <c r="AV2776" s="14" t="s">
        <v>88</v>
      </c>
      <c r="AW2776" s="14" t="s">
        <v>39</v>
      </c>
      <c r="AX2776" s="14" t="s">
        <v>78</v>
      </c>
      <c r="AY2776" s="250" t="s">
        <v>210</v>
      </c>
    </row>
    <row r="2777" s="15" customFormat="1">
      <c r="A2777" s="15"/>
      <c r="B2777" s="251"/>
      <c r="C2777" s="252"/>
      <c r="D2777" s="231" t="s">
        <v>221</v>
      </c>
      <c r="E2777" s="253" t="s">
        <v>32</v>
      </c>
      <c r="F2777" s="254" t="s">
        <v>224</v>
      </c>
      <c r="G2777" s="252"/>
      <c r="H2777" s="255">
        <v>286.98000000000002</v>
      </c>
      <c r="I2777" s="256"/>
      <c r="J2777" s="252"/>
      <c r="K2777" s="252"/>
      <c r="L2777" s="257"/>
      <c r="M2777" s="258"/>
      <c r="N2777" s="259"/>
      <c r="O2777" s="259"/>
      <c r="P2777" s="259"/>
      <c r="Q2777" s="259"/>
      <c r="R2777" s="259"/>
      <c r="S2777" s="259"/>
      <c r="T2777" s="260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1" t="s">
        <v>221</v>
      </c>
      <c r="AU2777" s="261" t="s">
        <v>88</v>
      </c>
      <c r="AV2777" s="15" t="s">
        <v>96</v>
      </c>
      <c r="AW2777" s="15" t="s">
        <v>39</v>
      </c>
      <c r="AX2777" s="15" t="s">
        <v>86</v>
      </c>
      <c r="AY2777" s="261" t="s">
        <v>210</v>
      </c>
    </row>
    <row r="2778" s="2" customFormat="1" ht="16.5" customHeight="1">
      <c r="A2778" s="42"/>
      <c r="B2778" s="43"/>
      <c r="C2778" s="211" t="s">
        <v>3077</v>
      </c>
      <c r="D2778" s="211" t="s">
        <v>213</v>
      </c>
      <c r="E2778" s="212" t="s">
        <v>3078</v>
      </c>
      <c r="F2778" s="213" t="s">
        <v>3079</v>
      </c>
      <c r="G2778" s="214" t="s">
        <v>112</v>
      </c>
      <c r="H2778" s="215">
        <v>187.232</v>
      </c>
      <c r="I2778" s="216"/>
      <c r="J2778" s="217">
        <f>ROUND(I2778*H2778,2)</f>
        <v>0</v>
      </c>
      <c r="K2778" s="213" t="s">
        <v>217</v>
      </c>
      <c r="L2778" s="48"/>
      <c r="M2778" s="218" t="s">
        <v>32</v>
      </c>
      <c r="N2778" s="219" t="s">
        <v>49</v>
      </c>
      <c r="O2778" s="88"/>
      <c r="P2778" s="220">
        <f>O2778*H2778</f>
        <v>0</v>
      </c>
      <c r="Q2778" s="220">
        <v>0.00013999999999999999</v>
      </c>
      <c r="R2778" s="220">
        <f>Q2778*H2778</f>
        <v>0.026212479999999996</v>
      </c>
      <c r="S2778" s="220">
        <v>0</v>
      </c>
      <c r="T2778" s="221">
        <f>S2778*H2778</f>
        <v>0</v>
      </c>
      <c r="U2778" s="42"/>
      <c r="V2778" s="42"/>
      <c r="W2778" s="42"/>
      <c r="X2778" s="42"/>
      <c r="Y2778" s="42"/>
      <c r="Z2778" s="42"/>
      <c r="AA2778" s="42"/>
      <c r="AB2778" s="42"/>
      <c r="AC2778" s="42"/>
      <c r="AD2778" s="42"/>
      <c r="AE2778" s="42"/>
      <c r="AR2778" s="222" t="s">
        <v>404</v>
      </c>
      <c r="AT2778" s="222" t="s">
        <v>213</v>
      </c>
      <c r="AU2778" s="222" t="s">
        <v>88</v>
      </c>
      <c r="AY2778" s="20" t="s">
        <v>210</v>
      </c>
      <c r="BE2778" s="223">
        <f>IF(N2778="základní",J2778,0)</f>
        <v>0</v>
      </c>
      <c r="BF2778" s="223">
        <f>IF(N2778="snížená",J2778,0)</f>
        <v>0</v>
      </c>
      <c r="BG2778" s="223">
        <f>IF(N2778="zákl. přenesená",J2778,0)</f>
        <v>0</v>
      </c>
      <c r="BH2778" s="223">
        <f>IF(N2778="sníž. přenesená",J2778,0)</f>
        <v>0</v>
      </c>
      <c r="BI2778" s="223">
        <f>IF(N2778="nulová",J2778,0)</f>
        <v>0</v>
      </c>
      <c r="BJ2778" s="20" t="s">
        <v>86</v>
      </c>
      <c r="BK2778" s="223">
        <f>ROUND(I2778*H2778,2)</f>
        <v>0</v>
      </c>
      <c r="BL2778" s="20" t="s">
        <v>404</v>
      </c>
      <c r="BM2778" s="222" t="s">
        <v>3080</v>
      </c>
    </row>
    <row r="2779" s="2" customFormat="1">
      <c r="A2779" s="42"/>
      <c r="B2779" s="43"/>
      <c r="C2779" s="44"/>
      <c r="D2779" s="224" t="s">
        <v>219</v>
      </c>
      <c r="E2779" s="44"/>
      <c r="F2779" s="225" t="s">
        <v>3081</v>
      </c>
      <c r="G2779" s="44"/>
      <c r="H2779" s="44"/>
      <c r="I2779" s="226"/>
      <c r="J2779" s="44"/>
      <c r="K2779" s="44"/>
      <c r="L2779" s="48"/>
      <c r="M2779" s="227"/>
      <c r="N2779" s="228"/>
      <c r="O2779" s="88"/>
      <c r="P2779" s="88"/>
      <c r="Q2779" s="88"/>
      <c r="R2779" s="88"/>
      <c r="S2779" s="88"/>
      <c r="T2779" s="89"/>
      <c r="U2779" s="42"/>
      <c r="V2779" s="42"/>
      <c r="W2779" s="42"/>
      <c r="X2779" s="42"/>
      <c r="Y2779" s="42"/>
      <c r="Z2779" s="42"/>
      <c r="AA2779" s="42"/>
      <c r="AB2779" s="42"/>
      <c r="AC2779" s="42"/>
      <c r="AD2779" s="42"/>
      <c r="AE2779" s="42"/>
      <c r="AT2779" s="20" t="s">
        <v>219</v>
      </c>
      <c r="AU2779" s="20" t="s">
        <v>88</v>
      </c>
    </row>
    <row r="2780" s="13" customFormat="1">
      <c r="A2780" s="13"/>
      <c r="B2780" s="229"/>
      <c r="C2780" s="230"/>
      <c r="D2780" s="231" t="s">
        <v>221</v>
      </c>
      <c r="E2780" s="232" t="s">
        <v>32</v>
      </c>
      <c r="F2780" s="233" t="s">
        <v>3082</v>
      </c>
      <c r="G2780" s="230"/>
      <c r="H2780" s="232" t="s">
        <v>32</v>
      </c>
      <c r="I2780" s="234"/>
      <c r="J2780" s="230"/>
      <c r="K2780" s="230"/>
      <c r="L2780" s="235"/>
      <c r="M2780" s="236"/>
      <c r="N2780" s="237"/>
      <c r="O2780" s="237"/>
      <c r="P2780" s="237"/>
      <c r="Q2780" s="237"/>
      <c r="R2780" s="237"/>
      <c r="S2780" s="237"/>
      <c r="T2780" s="238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39" t="s">
        <v>221</v>
      </c>
      <c r="AU2780" s="239" t="s">
        <v>88</v>
      </c>
      <c r="AV2780" s="13" t="s">
        <v>86</v>
      </c>
      <c r="AW2780" s="13" t="s">
        <v>39</v>
      </c>
      <c r="AX2780" s="13" t="s">
        <v>78</v>
      </c>
      <c r="AY2780" s="239" t="s">
        <v>210</v>
      </c>
    </row>
    <row r="2781" s="14" customFormat="1">
      <c r="A2781" s="14"/>
      <c r="B2781" s="240"/>
      <c r="C2781" s="241"/>
      <c r="D2781" s="231" t="s">
        <v>221</v>
      </c>
      <c r="E2781" s="242" t="s">
        <v>32</v>
      </c>
      <c r="F2781" s="243" t="s">
        <v>3083</v>
      </c>
      <c r="G2781" s="241"/>
      <c r="H2781" s="244">
        <v>52.518000000000001</v>
      </c>
      <c r="I2781" s="245"/>
      <c r="J2781" s="241"/>
      <c r="K2781" s="241"/>
      <c r="L2781" s="246"/>
      <c r="M2781" s="247"/>
      <c r="N2781" s="248"/>
      <c r="O2781" s="248"/>
      <c r="P2781" s="248"/>
      <c r="Q2781" s="248"/>
      <c r="R2781" s="248"/>
      <c r="S2781" s="248"/>
      <c r="T2781" s="249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0" t="s">
        <v>221</v>
      </c>
      <c r="AU2781" s="250" t="s">
        <v>88</v>
      </c>
      <c r="AV2781" s="14" t="s">
        <v>88</v>
      </c>
      <c r="AW2781" s="14" t="s">
        <v>39</v>
      </c>
      <c r="AX2781" s="14" t="s">
        <v>78</v>
      </c>
      <c r="AY2781" s="250" t="s">
        <v>210</v>
      </c>
    </row>
    <row r="2782" s="13" customFormat="1">
      <c r="A2782" s="13"/>
      <c r="B2782" s="229"/>
      <c r="C2782" s="230"/>
      <c r="D2782" s="231" t="s">
        <v>221</v>
      </c>
      <c r="E2782" s="232" t="s">
        <v>32</v>
      </c>
      <c r="F2782" s="233" t="s">
        <v>3084</v>
      </c>
      <c r="G2782" s="230"/>
      <c r="H2782" s="232" t="s">
        <v>32</v>
      </c>
      <c r="I2782" s="234"/>
      <c r="J2782" s="230"/>
      <c r="K2782" s="230"/>
      <c r="L2782" s="235"/>
      <c r="M2782" s="236"/>
      <c r="N2782" s="237"/>
      <c r="O2782" s="237"/>
      <c r="P2782" s="237"/>
      <c r="Q2782" s="237"/>
      <c r="R2782" s="237"/>
      <c r="S2782" s="237"/>
      <c r="T2782" s="238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9" t="s">
        <v>221</v>
      </c>
      <c r="AU2782" s="239" t="s">
        <v>88</v>
      </c>
      <c r="AV2782" s="13" t="s">
        <v>86</v>
      </c>
      <c r="AW2782" s="13" t="s">
        <v>39</v>
      </c>
      <c r="AX2782" s="13" t="s">
        <v>78</v>
      </c>
      <c r="AY2782" s="239" t="s">
        <v>210</v>
      </c>
    </row>
    <row r="2783" s="14" customFormat="1">
      <c r="A2783" s="14"/>
      <c r="B2783" s="240"/>
      <c r="C2783" s="241"/>
      <c r="D2783" s="231" t="s">
        <v>221</v>
      </c>
      <c r="E2783" s="242" t="s">
        <v>32</v>
      </c>
      <c r="F2783" s="243" t="s">
        <v>3085</v>
      </c>
      <c r="G2783" s="241"/>
      <c r="H2783" s="244">
        <v>31.5</v>
      </c>
      <c r="I2783" s="245"/>
      <c r="J2783" s="241"/>
      <c r="K2783" s="241"/>
      <c r="L2783" s="246"/>
      <c r="M2783" s="247"/>
      <c r="N2783" s="248"/>
      <c r="O2783" s="248"/>
      <c r="P2783" s="248"/>
      <c r="Q2783" s="248"/>
      <c r="R2783" s="248"/>
      <c r="S2783" s="248"/>
      <c r="T2783" s="249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0" t="s">
        <v>221</v>
      </c>
      <c r="AU2783" s="250" t="s">
        <v>88</v>
      </c>
      <c r="AV2783" s="14" t="s">
        <v>88</v>
      </c>
      <c r="AW2783" s="14" t="s">
        <v>39</v>
      </c>
      <c r="AX2783" s="14" t="s">
        <v>78</v>
      </c>
      <c r="AY2783" s="250" t="s">
        <v>210</v>
      </c>
    </row>
    <row r="2784" s="14" customFormat="1">
      <c r="A2784" s="14"/>
      <c r="B2784" s="240"/>
      <c r="C2784" s="241"/>
      <c r="D2784" s="231" t="s">
        <v>221</v>
      </c>
      <c r="E2784" s="242" t="s">
        <v>32</v>
      </c>
      <c r="F2784" s="243" t="s">
        <v>3086</v>
      </c>
      <c r="G2784" s="241"/>
      <c r="H2784" s="244">
        <v>10.5</v>
      </c>
      <c r="I2784" s="245"/>
      <c r="J2784" s="241"/>
      <c r="K2784" s="241"/>
      <c r="L2784" s="246"/>
      <c r="M2784" s="247"/>
      <c r="N2784" s="248"/>
      <c r="O2784" s="248"/>
      <c r="P2784" s="248"/>
      <c r="Q2784" s="248"/>
      <c r="R2784" s="248"/>
      <c r="S2784" s="248"/>
      <c r="T2784" s="249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0" t="s">
        <v>221</v>
      </c>
      <c r="AU2784" s="250" t="s">
        <v>88</v>
      </c>
      <c r="AV2784" s="14" t="s">
        <v>88</v>
      </c>
      <c r="AW2784" s="14" t="s">
        <v>39</v>
      </c>
      <c r="AX2784" s="14" t="s">
        <v>78</v>
      </c>
      <c r="AY2784" s="250" t="s">
        <v>210</v>
      </c>
    </row>
    <row r="2785" s="14" customFormat="1">
      <c r="A2785" s="14"/>
      <c r="B2785" s="240"/>
      <c r="C2785" s="241"/>
      <c r="D2785" s="231" t="s">
        <v>221</v>
      </c>
      <c r="E2785" s="242" t="s">
        <v>32</v>
      </c>
      <c r="F2785" s="243" t="s">
        <v>3087</v>
      </c>
      <c r="G2785" s="241"/>
      <c r="H2785" s="244">
        <v>7.75</v>
      </c>
      <c r="I2785" s="245"/>
      <c r="J2785" s="241"/>
      <c r="K2785" s="241"/>
      <c r="L2785" s="246"/>
      <c r="M2785" s="247"/>
      <c r="N2785" s="248"/>
      <c r="O2785" s="248"/>
      <c r="P2785" s="248"/>
      <c r="Q2785" s="248"/>
      <c r="R2785" s="248"/>
      <c r="S2785" s="248"/>
      <c r="T2785" s="249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0" t="s">
        <v>221</v>
      </c>
      <c r="AU2785" s="250" t="s">
        <v>88</v>
      </c>
      <c r="AV2785" s="14" t="s">
        <v>88</v>
      </c>
      <c r="AW2785" s="14" t="s">
        <v>39</v>
      </c>
      <c r="AX2785" s="14" t="s">
        <v>78</v>
      </c>
      <c r="AY2785" s="250" t="s">
        <v>210</v>
      </c>
    </row>
    <row r="2786" s="14" customFormat="1">
      <c r="A2786" s="14"/>
      <c r="B2786" s="240"/>
      <c r="C2786" s="241"/>
      <c r="D2786" s="231" t="s">
        <v>221</v>
      </c>
      <c r="E2786" s="242" t="s">
        <v>32</v>
      </c>
      <c r="F2786" s="243" t="s">
        <v>3088</v>
      </c>
      <c r="G2786" s="241"/>
      <c r="H2786" s="244">
        <v>8.5340000000000007</v>
      </c>
      <c r="I2786" s="245"/>
      <c r="J2786" s="241"/>
      <c r="K2786" s="241"/>
      <c r="L2786" s="246"/>
      <c r="M2786" s="247"/>
      <c r="N2786" s="248"/>
      <c r="O2786" s="248"/>
      <c r="P2786" s="248"/>
      <c r="Q2786" s="248"/>
      <c r="R2786" s="248"/>
      <c r="S2786" s="248"/>
      <c r="T2786" s="249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0" t="s">
        <v>221</v>
      </c>
      <c r="AU2786" s="250" t="s">
        <v>88</v>
      </c>
      <c r="AV2786" s="14" t="s">
        <v>88</v>
      </c>
      <c r="AW2786" s="14" t="s">
        <v>39</v>
      </c>
      <c r="AX2786" s="14" t="s">
        <v>78</v>
      </c>
      <c r="AY2786" s="250" t="s">
        <v>210</v>
      </c>
    </row>
    <row r="2787" s="14" customFormat="1">
      <c r="A2787" s="14"/>
      <c r="B2787" s="240"/>
      <c r="C2787" s="241"/>
      <c r="D2787" s="231" t="s">
        <v>221</v>
      </c>
      <c r="E2787" s="242" t="s">
        <v>32</v>
      </c>
      <c r="F2787" s="243" t="s">
        <v>3089</v>
      </c>
      <c r="G2787" s="241"/>
      <c r="H2787" s="244">
        <v>10.039999999999999</v>
      </c>
      <c r="I2787" s="245"/>
      <c r="J2787" s="241"/>
      <c r="K2787" s="241"/>
      <c r="L2787" s="246"/>
      <c r="M2787" s="247"/>
      <c r="N2787" s="248"/>
      <c r="O2787" s="248"/>
      <c r="P2787" s="248"/>
      <c r="Q2787" s="248"/>
      <c r="R2787" s="248"/>
      <c r="S2787" s="248"/>
      <c r="T2787" s="249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0" t="s">
        <v>221</v>
      </c>
      <c r="AU2787" s="250" t="s">
        <v>88</v>
      </c>
      <c r="AV2787" s="14" t="s">
        <v>88</v>
      </c>
      <c r="AW2787" s="14" t="s">
        <v>39</v>
      </c>
      <c r="AX2787" s="14" t="s">
        <v>78</v>
      </c>
      <c r="AY2787" s="250" t="s">
        <v>210</v>
      </c>
    </row>
    <row r="2788" s="14" customFormat="1">
      <c r="A2788" s="14"/>
      <c r="B2788" s="240"/>
      <c r="C2788" s="241"/>
      <c r="D2788" s="231" t="s">
        <v>221</v>
      </c>
      <c r="E2788" s="242" t="s">
        <v>32</v>
      </c>
      <c r="F2788" s="243" t="s">
        <v>3090</v>
      </c>
      <c r="G2788" s="241"/>
      <c r="H2788" s="244">
        <v>13.554</v>
      </c>
      <c r="I2788" s="245"/>
      <c r="J2788" s="241"/>
      <c r="K2788" s="241"/>
      <c r="L2788" s="246"/>
      <c r="M2788" s="247"/>
      <c r="N2788" s="248"/>
      <c r="O2788" s="248"/>
      <c r="P2788" s="248"/>
      <c r="Q2788" s="248"/>
      <c r="R2788" s="248"/>
      <c r="S2788" s="248"/>
      <c r="T2788" s="249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0" t="s">
        <v>221</v>
      </c>
      <c r="AU2788" s="250" t="s">
        <v>88</v>
      </c>
      <c r="AV2788" s="14" t="s">
        <v>88</v>
      </c>
      <c r="AW2788" s="14" t="s">
        <v>39</v>
      </c>
      <c r="AX2788" s="14" t="s">
        <v>78</v>
      </c>
      <c r="AY2788" s="250" t="s">
        <v>210</v>
      </c>
    </row>
    <row r="2789" s="14" customFormat="1">
      <c r="A2789" s="14"/>
      <c r="B2789" s="240"/>
      <c r="C2789" s="241"/>
      <c r="D2789" s="231" t="s">
        <v>221</v>
      </c>
      <c r="E2789" s="242" t="s">
        <v>32</v>
      </c>
      <c r="F2789" s="243" t="s">
        <v>3091</v>
      </c>
      <c r="G2789" s="241"/>
      <c r="H2789" s="244">
        <v>38.152000000000001</v>
      </c>
      <c r="I2789" s="245"/>
      <c r="J2789" s="241"/>
      <c r="K2789" s="241"/>
      <c r="L2789" s="246"/>
      <c r="M2789" s="247"/>
      <c r="N2789" s="248"/>
      <c r="O2789" s="248"/>
      <c r="P2789" s="248"/>
      <c r="Q2789" s="248"/>
      <c r="R2789" s="248"/>
      <c r="S2789" s="248"/>
      <c r="T2789" s="249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0" t="s">
        <v>221</v>
      </c>
      <c r="AU2789" s="250" t="s">
        <v>88</v>
      </c>
      <c r="AV2789" s="14" t="s">
        <v>88</v>
      </c>
      <c r="AW2789" s="14" t="s">
        <v>39</v>
      </c>
      <c r="AX2789" s="14" t="s">
        <v>78</v>
      </c>
      <c r="AY2789" s="250" t="s">
        <v>210</v>
      </c>
    </row>
    <row r="2790" s="14" customFormat="1">
      <c r="A2790" s="14"/>
      <c r="B2790" s="240"/>
      <c r="C2790" s="241"/>
      <c r="D2790" s="231" t="s">
        <v>221</v>
      </c>
      <c r="E2790" s="242" t="s">
        <v>32</v>
      </c>
      <c r="F2790" s="243" t="s">
        <v>3092</v>
      </c>
      <c r="G2790" s="241"/>
      <c r="H2790" s="244">
        <v>9.0359999999999996</v>
      </c>
      <c r="I2790" s="245"/>
      <c r="J2790" s="241"/>
      <c r="K2790" s="241"/>
      <c r="L2790" s="246"/>
      <c r="M2790" s="247"/>
      <c r="N2790" s="248"/>
      <c r="O2790" s="248"/>
      <c r="P2790" s="248"/>
      <c r="Q2790" s="248"/>
      <c r="R2790" s="248"/>
      <c r="S2790" s="248"/>
      <c r="T2790" s="249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0" t="s">
        <v>221</v>
      </c>
      <c r="AU2790" s="250" t="s">
        <v>88</v>
      </c>
      <c r="AV2790" s="14" t="s">
        <v>88</v>
      </c>
      <c r="AW2790" s="14" t="s">
        <v>39</v>
      </c>
      <c r="AX2790" s="14" t="s">
        <v>78</v>
      </c>
      <c r="AY2790" s="250" t="s">
        <v>210</v>
      </c>
    </row>
    <row r="2791" s="14" customFormat="1">
      <c r="A2791" s="14"/>
      <c r="B2791" s="240"/>
      <c r="C2791" s="241"/>
      <c r="D2791" s="231" t="s">
        <v>221</v>
      </c>
      <c r="E2791" s="242" t="s">
        <v>32</v>
      </c>
      <c r="F2791" s="243" t="s">
        <v>3093</v>
      </c>
      <c r="G2791" s="241"/>
      <c r="H2791" s="244">
        <v>5.6479999999999997</v>
      </c>
      <c r="I2791" s="245"/>
      <c r="J2791" s="241"/>
      <c r="K2791" s="241"/>
      <c r="L2791" s="246"/>
      <c r="M2791" s="247"/>
      <c r="N2791" s="248"/>
      <c r="O2791" s="248"/>
      <c r="P2791" s="248"/>
      <c r="Q2791" s="248"/>
      <c r="R2791" s="248"/>
      <c r="S2791" s="248"/>
      <c r="T2791" s="249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0" t="s">
        <v>221</v>
      </c>
      <c r="AU2791" s="250" t="s">
        <v>88</v>
      </c>
      <c r="AV2791" s="14" t="s">
        <v>88</v>
      </c>
      <c r="AW2791" s="14" t="s">
        <v>39</v>
      </c>
      <c r="AX2791" s="14" t="s">
        <v>78</v>
      </c>
      <c r="AY2791" s="250" t="s">
        <v>210</v>
      </c>
    </row>
    <row r="2792" s="15" customFormat="1">
      <c r="A2792" s="15"/>
      <c r="B2792" s="251"/>
      <c r="C2792" s="252"/>
      <c r="D2792" s="231" t="s">
        <v>221</v>
      </c>
      <c r="E2792" s="253" t="s">
        <v>32</v>
      </c>
      <c r="F2792" s="254" t="s">
        <v>224</v>
      </c>
      <c r="G2792" s="252"/>
      <c r="H2792" s="255">
        <v>187.232</v>
      </c>
      <c r="I2792" s="256"/>
      <c r="J2792" s="252"/>
      <c r="K2792" s="252"/>
      <c r="L2792" s="257"/>
      <c r="M2792" s="258"/>
      <c r="N2792" s="259"/>
      <c r="O2792" s="259"/>
      <c r="P2792" s="259"/>
      <c r="Q2792" s="259"/>
      <c r="R2792" s="259"/>
      <c r="S2792" s="259"/>
      <c r="T2792" s="260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61" t="s">
        <v>221</v>
      </c>
      <c r="AU2792" s="261" t="s">
        <v>88</v>
      </c>
      <c r="AV2792" s="15" t="s">
        <v>96</v>
      </c>
      <c r="AW2792" s="15" t="s">
        <v>39</v>
      </c>
      <c r="AX2792" s="15" t="s">
        <v>86</v>
      </c>
      <c r="AY2792" s="261" t="s">
        <v>210</v>
      </c>
    </row>
    <row r="2793" s="2" customFormat="1" ht="16.5" customHeight="1">
      <c r="A2793" s="42"/>
      <c r="B2793" s="43"/>
      <c r="C2793" s="211" t="s">
        <v>3094</v>
      </c>
      <c r="D2793" s="211" t="s">
        <v>213</v>
      </c>
      <c r="E2793" s="212" t="s">
        <v>3095</v>
      </c>
      <c r="F2793" s="213" t="s">
        <v>3096</v>
      </c>
      <c r="G2793" s="214" t="s">
        <v>112</v>
      </c>
      <c r="H2793" s="215">
        <v>507.24000000000001</v>
      </c>
      <c r="I2793" s="216"/>
      <c r="J2793" s="217">
        <f>ROUND(I2793*H2793,2)</f>
        <v>0</v>
      </c>
      <c r="K2793" s="213" t="s">
        <v>217</v>
      </c>
      <c r="L2793" s="48"/>
      <c r="M2793" s="218" t="s">
        <v>32</v>
      </c>
      <c r="N2793" s="219" t="s">
        <v>49</v>
      </c>
      <c r="O2793" s="88"/>
      <c r="P2793" s="220">
        <f>O2793*H2793</f>
        <v>0</v>
      </c>
      <c r="Q2793" s="220">
        <v>0</v>
      </c>
      <c r="R2793" s="220">
        <f>Q2793*H2793</f>
        <v>0</v>
      </c>
      <c r="S2793" s="220">
        <v>0</v>
      </c>
      <c r="T2793" s="221">
        <f>S2793*H2793</f>
        <v>0</v>
      </c>
      <c r="U2793" s="42"/>
      <c r="V2793" s="42"/>
      <c r="W2793" s="42"/>
      <c r="X2793" s="42"/>
      <c r="Y2793" s="42"/>
      <c r="Z2793" s="42"/>
      <c r="AA2793" s="42"/>
      <c r="AB2793" s="42"/>
      <c r="AC2793" s="42"/>
      <c r="AD2793" s="42"/>
      <c r="AE2793" s="42"/>
      <c r="AR2793" s="222" t="s">
        <v>404</v>
      </c>
      <c r="AT2793" s="222" t="s">
        <v>213</v>
      </c>
      <c r="AU2793" s="222" t="s">
        <v>88</v>
      </c>
      <c r="AY2793" s="20" t="s">
        <v>210</v>
      </c>
      <c r="BE2793" s="223">
        <f>IF(N2793="základní",J2793,0)</f>
        <v>0</v>
      </c>
      <c r="BF2793" s="223">
        <f>IF(N2793="snížená",J2793,0)</f>
        <v>0</v>
      </c>
      <c r="BG2793" s="223">
        <f>IF(N2793="zákl. přenesená",J2793,0)</f>
        <v>0</v>
      </c>
      <c r="BH2793" s="223">
        <f>IF(N2793="sníž. přenesená",J2793,0)</f>
        <v>0</v>
      </c>
      <c r="BI2793" s="223">
        <f>IF(N2793="nulová",J2793,0)</f>
        <v>0</v>
      </c>
      <c r="BJ2793" s="20" t="s">
        <v>86</v>
      </c>
      <c r="BK2793" s="223">
        <f>ROUND(I2793*H2793,2)</f>
        <v>0</v>
      </c>
      <c r="BL2793" s="20" t="s">
        <v>404</v>
      </c>
      <c r="BM2793" s="222" t="s">
        <v>3097</v>
      </c>
    </row>
    <row r="2794" s="2" customFormat="1">
      <c r="A2794" s="42"/>
      <c r="B2794" s="43"/>
      <c r="C2794" s="44"/>
      <c r="D2794" s="224" t="s">
        <v>219</v>
      </c>
      <c r="E2794" s="44"/>
      <c r="F2794" s="225" t="s">
        <v>3098</v>
      </c>
      <c r="G2794" s="44"/>
      <c r="H2794" s="44"/>
      <c r="I2794" s="226"/>
      <c r="J2794" s="44"/>
      <c r="K2794" s="44"/>
      <c r="L2794" s="48"/>
      <c r="M2794" s="227"/>
      <c r="N2794" s="228"/>
      <c r="O2794" s="88"/>
      <c r="P2794" s="88"/>
      <c r="Q2794" s="88"/>
      <c r="R2794" s="88"/>
      <c r="S2794" s="88"/>
      <c r="T2794" s="89"/>
      <c r="U2794" s="42"/>
      <c r="V2794" s="42"/>
      <c r="W2794" s="42"/>
      <c r="X2794" s="42"/>
      <c r="Y2794" s="42"/>
      <c r="Z2794" s="42"/>
      <c r="AA2794" s="42"/>
      <c r="AB2794" s="42"/>
      <c r="AC2794" s="42"/>
      <c r="AD2794" s="42"/>
      <c r="AE2794" s="42"/>
      <c r="AT2794" s="20" t="s">
        <v>219</v>
      </c>
      <c r="AU2794" s="20" t="s">
        <v>88</v>
      </c>
    </row>
    <row r="2795" s="2" customFormat="1">
      <c r="A2795" s="42"/>
      <c r="B2795" s="43"/>
      <c r="C2795" s="44"/>
      <c r="D2795" s="231" t="s">
        <v>1073</v>
      </c>
      <c r="E2795" s="44"/>
      <c r="F2795" s="283" t="s">
        <v>3099</v>
      </c>
      <c r="G2795" s="44"/>
      <c r="H2795" s="44"/>
      <c r="I2795" s="226"/>
      <c r="J2795" s="44"/>
      <c r="K2795" s="44"/>
      <c r="L2795" s="48"/>
      <c r="M2795" s="227"/>
      <c r="N2795" s="228"/>
      <c r="O2795" s="88"/>
      <c r="P2795" s="88"/>
      <c r="Q2795" s="88"/>
      <c r="R2795" s="88"/>
      <c r="S2795" s="88"/>
      <c r="T2795" s="89"/>
      <c r="U2795" s="42"/>
      <c r="V2795" s="42"/>
      <c r="W2795" s="42"/>
      <c r="X2795" s="42"/>
      <c r="Y2795" s="42"/>
      <c r="Z2795" s="42"/>
      <c r="AA2795" s="42"/>
      <c r="AB2795" s="42"/>
      <c r="AC2795" s="42"/>
      <c r="AD2795" s="42"/>
      <c r="AE2795" s="42"/>
      <c r="AT2795" s="20" t="s">
        <v>1073</v>
      </c>
      <c r="AU2795" s="20" t="s">
        <v>88</v>
      </c>
    </row>
    <row r="2796" s="2" customFormat="1" ht="24.15" customHeight="1">
      <c r="A2796" s="42"/>
      <c r="B2796" s="43"/>
      <c r="C2796" s="211" t="s">
        <v>3100</v>
      </c>
      <c r="D2796" s="211" t="s">
        <v>213</v>
      </c>
      <c r="E2796" s="212" t="s">
        <v>3101</v>
      </c>
      <c r="F2796" s="213" t="s">
        <v>3102</v>
      </c>
      <c r="G2796" s="214" t="s">
        <v>112</v>
      </c>
      <c r="H2796" s="215">
        <v>507.19999999999999</v>
      </c>
      <c r="I2796" s="216"/>
      <c r="J2796" s="217">
        <f>ROUND(I2796*H2796,2)</f>
        <v>0</v>
      </c>
      <c r="K2796" s="213" t="s">
        <v>217</v>
      </c>
      <c r="L2796" s="48"/>
      <c r="M2796" s="218" t="s">
        <v>32</v>
      </c>
      <c r="N2796" s="219" t="s">
        <v>49</v>
      </c>
      <c r="O2796" s="88"/>
      <c r="P2796" s="220">
        <f>O2796*H2796</f>
        <v>0</v>
      </c>
      <c r="Q2796" s="220">
        <v>0.00036000000000000002</v>
      </c>
      <c r="R2796" s="220">
        <f>Q2796*H2796</f>
        <v>0.182592</v>
      </c>
      <c r="S2796" s="220">
        <v>0</v>
      </c>
      <c r="T2796" s="221">
        <f>S2796*H2796</f>
        <v>0</v>
      </c>
      <c r="U2796" s="42"/>
      <c r="V2796" s="42"/>
      <c r="W2796" s="42"/>
      <c r="X2796" s="42"/>
      <c r="Y2796" s="42"/>
      <c r="Z2796" s="42"/>
      <c r="AA2796" s="42"/>
      <c r="AB2796" s="42"/>
      <c r="AC2796" s="42"/>
      <c r="AD2796" s="42"/>
      <c r="AE2796" s="42"/>
      <c r="AR2796" s="222" t="s">
        <v>404</v>
      </c>
      <c r="AT2796" s="222" t="s">
        <v>213</v>
      </c>
      <c r="AU2796" s="222" t="s">
        <v>88</v>
      </c>
      <c r="AY2796" s="20" t="s">
        <v>210</v>
      </c>
      <c r="BE2796" s="223">
        <f>IF(N2796="základní",J2796,0)</f>
        <v>0</v>
      </c>
      <c r="BF2796" s="223">
        <f>IF(N2796="snížená",J2796,0)</f>
        <v>0</v>
      </c>
      <c r="BG2796" s="223">
        <f>IF(N2796="zákl. přenesená",J2796,0)</f>
        <v>0</v>
      </c>
      <c r="BH2796" s="223">
        <f>IF(N2796="sníž. přenesená",J2796,0)</f>
        <v>0</v>
      </c>
      <c r="BI2796" s="223">
        <f>IF(N2796="nulová",J2796,0)</f>
        <v>0</v>
      </c>
      <c r="BJ2796" s="20" t="s">
        <v>86</v>
      </c>
      <c r="BK2796" s="223">
        <f>ROUND(I2796*H2796,2)</f>
        <v>0</v>
      </c>
      <c r="BL2796" s="20" t="s">
        <v>404</v>
      </c>
      <c r="BM2796" s="222" t="s">
        <v>3103</v>
      </c>
    </row>
    <row r="2797" s="2" customFormat="1">
      <c r="A2797" s="42"/>
      <c r="B2797" s="43"/>
      <c r="C2797" s="44"/>
      <c r="D2797" s="224" t="s">
        <v>219</v>
      </c>
      <c r="E2797" s="44"/>
      <c r="F2797" s="225" t="s">
        <v>3104</v>
      </c>
      <c r="G2797" s="44"/>
      <c r="H2797" s="44"/>
      <c r="I2797" s="226"/>
      <c r="J2797" s="44"/>
      <c r="K2797" s="44"/>
      <c r="L2797" s="48"/>
      <c r="M2797" s="227"/>
      <c r="N2797" s="228"/>
      <c r="O2797" s="88"/>
      <c r="P2797" s="88"/>
      <c r="Q2797" s="88"/>
      <c r="R2797" s="88"/>
      <c r="S2797" s="88"/>
      <c r="T2797" s="89"/>
      <c r="U2797" s="42"/>
      <c r="V2797" s="42"/>
      <c r="W2797" s="42"/>
      <c r="X2797" s="42"/>
      <c r="Y2797" s="42"/>
      <c r="Z2797" s="42"/>
      <c r="AA2797" s="42"/>
      <c r="AB2797" s="42"/>
      <c r="AC2797" s="42"/>
      <c r="AD2797" s="42"/>
      <c r="AE2797" s="42"/>
      <c r="AT2797" s="20" t="s">
        <v>219</v>
      </c>
      <c r="AU2797" s="20" t="s">
        <v>88</v>
      </c>
    </row>
    <row r="2798" s="14" customFormat="1">
      <c r="A2798" s="14"/>
      <c r="B2798" s="240"/>
      <c r="C2798" s="241"/>
      <c r="D2798" s="231" t="s">
        <v>221</v>
      </c>
      <c r="E2798" s="242" t="s">
        <v>32</v>
      </c>
      <c r="F2798" s="243" t="s">
        <v>3105</v>
      </c>
      <c r="G2798" s="241"/>
      <c r="H2798" s="244">
        <v>507.19999999999999</v>
      </c>
      <c r="I2798" s="245"/>
      <c r="J2798" s="241"/>
      <c r="K2798" s="241"/>
      <c r="L2798" s="246"/>
      <c r="M2798" s="247"/>
      <c r="N2798" s="248"/>
      <c r="O2798" s="248"/>
      <c r="P2798" s="248"/>
      <c r="Q2798" s="248"/>
      <c r="R2798" s="248"/>
      <c r="S2798" s="248"/>
      <c r="T2798" s="249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0" t="s">
        <v>221</v>
      </c>
      <c r="AU2798" s="250" t="s">
        <v>88</v>
      </c>
      <c r="AV2798" s="14" t="s">
        <v>88</v>
      </c>
      <c r="AW2798" s="14" t="s">
        <v>39</v>
      </c>
      <c r="AX2798" s="14" t="s">
        <v>86</v>
      </c>
      <c r="AY2798" s="250" t="s">
        <v>210</v>
      </c>
    </row>
    <row r="2799" s="2" customFormat="1" ht="24.15" customHeight="1">
      <c r="A2799" s="42"/>
      <c r="B2799" s="43"/>
      <c r="C2799" s="211" t="s">
        <v>3106</v>
      </c>
      <c r="D2799" s="211" t="s">
        <v>213</v>
      </c>
      <c r="E2799" s="212" t="s">
        <v>3107</v>
      </c>
      <c r="F2799" s="213" t="s">
        <v>3108</v>
      </c>
      <c r="G2799" s="214" t="s">
        <v>112</v>
      </c>
      <c r="H2799" s="215">
        <v>507.24000000000001</v>
      </c>
      <c r="I2799" s="216"/>
      <c r="J2799" s="217">
        <f>ROUND(I2799*H2799,2)</f>
        <v>0</v>
      </c>
      <c r="K2799" s="213" t="s">
        <v>217</v>
      </c>
      <c r="L2799" s="48"/>
      <c r="M2799" s="218" t="s">
        <v>32</v>
      </c>
      <c r="N2799" s="219" t="s">
        <v>49</v>
      </c>
      <c r="O2799" s="88"/>
      <c r="P2799" s="220">
        <f>O2799*H2799</f>
        <v>0</v>
      </c>
      <c r="Q2799" s="220">
        <v>2.0000000000000002E-05</v>
      </c>
      <c r="R2799" s="220">
        <f>Q2799*H2799</f>
        <v>0.010144800000000001</v>
      </c>
      <c r="S2799" s="220">
        <v>0</v>
      </c>
      <c r="T2799" s="221">
        <f>S2799*H2799</f>
        <v>0</v>
      </c>
      <c r="U2799" s="42"/>
      <c r="V2799" s="42"/>
      <c r="W2799" s="42"/>
      <c r="X2799" s="42"/>
      <c r="Y2799" s="42"/>
      <c r="Z2799" s="42"/>
      <c r="AA2799" s="42"/>
      <c r="AB2799" s="42"/>
      <c r="AC2799" s="42"/>
      <c r="AD2799" s="42"/>
      <c r="AE2799" s="42"/>
      <c r="AR2799" s="222" t="s">
        <v>404</v>
      </c>
      <c r="AT2799" s="222" t="s">
        <v>213</v>
      </c>
      <c r="AU2799" s="222" t="s">
        <v>88</v>
      </c>
      <c r="AY2799" s="20" t="s">
        <v>210</v>
      </c>
      <c r="BE2799" s="223">
        <f>IF(N2799="základní",J2799,0)</f>
        <v>0</v>
      </c>
      <c r="BF2799" s="223">
        <f>IF(N2799="snížená",J2799,0)</f>
        <v>0</v>
      </c>
      <c r="BG2799" s="223">
        <f>IF(N2799="zákl. přenesená",J2799,0)</f>
        <v>0</v>
      </c>
      <c r="BH2799" s="223">
        <f>IF(N2799="sníž. přenesená",J2799,0)</f>
        <v>0</v>
      </c>
      <c r="BI2799" s="223">
        <f>IF(N2799="nulová",J2799,0)</f>
        <v>0</v>
      </c>
      <c r="BJ2799" s="20" t="s">
        <v>86</v>
      </c>
      <c r="BK2799" s="223">
        <f>ROUND(I2799*H2799,2)</f>
        <v>0</v>
      </c>
      <c r="BL2799" s="20" t="s">
        <v>404</v>
      </c>
      <c r="BM2799" s="222" t="s">
        <v>3109</v>
      </c>
    </row>
    <row r="2800" s="2" customFormat="1">
      <c r="A2800" s="42"/>
      <c r="B2800" s="43"/>
      <c r="C2800" s="44"/>
      <c r="D2800" s="224" t="s">
        <v>219</v>
      </c>
      <c r="E2800" s="44"/>
      <c r="F2800" s="225" t="s">
        <v>3110</v>
      </c>
      <c r="G2800" s="44"/>
      <c r="H2800" s="44"/>
      <c r="I2800" s="226"/>
      <c r="J2800" s="44"/>
      <c r="K2800" s="44"/>
      <c r="L2800" s="48"/>
      <c r="M2800" s="227"/>
      <c r="N2800" s="228"/>
      <c r="O2800" s="88"/>
      <c r="P2800" s="88"/>
      <c r="Q2800" s="88"/>
      <c r="R2800" s="88"/>
      <c r="S2800" s="88"/>
      <c r="T2800" s="89"/>
      <c r="U2800" s="42"/>
      <c r="V2800" s="42"/>
      <c r="W2800" s="42"/>
      <c r="X2800" s="42"/>
      <c r="Y2800" s="42"/>
      <c r="Z2800" s="42"/>
      <c r="AA2800" s="42"/>
      <c r="AB2800" s="42"/>
      <c r="AC2800" s="42"/>
      <c r="AD2800" s="42"/>
      <c r="AE2800" s="42"/>
      <c r="AT2800" s="20" t="s">
        <v>219</v>
      </c>
      <c r="AU2800" s="20" t="s">
        <v>88</v>
      </c>
    </row>
    <row r="2801" s="2" customFormat="1">
      <c r="A2801" s="42"/>
      <c r="B2801" s="43"/>
      <c r="C2801" s="44"/>
      <c r="D2801" s="231" t="s">
        <v>1073</v>
      </c>
      <c r="E2801" s="44"/>
      <c r="F2801" s="283" t="s">
        <v>3099</v>
      </c>
      <c r="G2801" s="44"/>
      <c r="H2801" s="44"/>
      <c r="I2801" s="226"/>
      <c r="J2801" s="44"/>
      <c r="K2801" s="44"/>
      <c r="L2801" s="48"/>
      <c r="M2801" s="297"/>
      <c r="N2801" s="298"/>
      <c r="O2801" s="299"/>
      <c r="P2801" s="299"/>
      <c r="Q2801" s="299"/>
      <c r="R2801" s="299"/>
      <c r="S2801" s="299"/>
      <c r="T2801" s="300"/>
      <c r="U2801" s="42"/>
      <c r="V2801" s="42"/>
      <c r="W2801" s="42"/>
      <c r="X2801" s="42"/>
      <c r="Y2801" s="42"/>
      <c r="Z2801" s="42"/>
      <c r="AA2801" s="42"/>
      <c r="AB2801" s="42"/>
      <c r="AC2801" s="42"/>
      <c r="AD2801" s="42"/>
      <c r="AE2801" s="42"/>
      <c r="AT2801" s="20" t="s">
        <v>1073</v>
      </c>
      <c r="AU2801" s="20" t="s">
        <v>88</v>
      </c>
    </row>
    <row r="2802" s="2" customFormat="1" ht="6.96" customHeight="1">
      <c r="A2802" s="42"/>
      <c r="B2802" s="63"/>
      <c r="C2802" s="64"/>
      <c r="D2802" s="64"/>
      <c r="E2802" s="64"/>
      <c r="F2802" s="64"/>
      <c r="G2802" s="64"/>
      <c r="H2802" s="64"/>
      <c r="I2802" s="64"/>
      <c r="J2802" s="64"/>
      <c r="K2802" s="64"/>
      <c r="L2802" s="48"/>
      <c r="M2802" s="42"/>
      <c r="O2802" s="42"/>
      <c r="P2802" s="42"/>
      <c r="Q2802" s="42"/>
      <c r="R2802" s="42"/>
      <c r="S2802" s="42"/>
      <c r="T2802" s="42"/>
      <c r="U2802" s="42"/>
      <c r="V2802" s="42"/>
      <c r="W2802" s="42"/>
      <c r="X2802" s="42"/>
      <c r="Y2802" s="42"/>
      <c r="Z2802" s="42"/>
      <c r="AA2802" s="42"/>
      <c r="AB2802" s="42"/>
      <c r="AC2802" s="42"/>
      <c r="AD2802" s="42"/>
      <c r="AE2802" s="42"/>
    </row>
  </sheetData>
  <sheetProtection sheet="1" autoFilter="0" formatColumns="0" formatRows="0" objects="1" scenarios="1" spinCount="100000" saltValue="p3eYR5YdSVifkvMqyNOvVAUSe04/8qpPx03dua2Kq0uqDHDmD0h1tsuBDeu222XlkGhKayznUqGLWwKxwNKDKg==" hashValue="45kvHMJ9mnmA/8XA4rUntOiQuV/0y33h9gkJKnKox6pwfe3ZEqkW/YVS7hnWRXBcOfXzwCNilYqL6p/PtAl69Q==" algorithmName="SHA-512" password="CC35"/>
  <autoFilter ref="C112:K2801"/>
  <mergeCells count="9">
    <mergeCell ref="E7:H7"/>
    <mergeCell ref="E9:H9"/>
    <mergeCell ref="E18:H18"/>
    <mergeCell ref="E27:H27"/>
    <mergeCell ref="E48:H48"/>
    <mergeCell ref="E50:H50"/>
    <mergeCell ref="E103:H103"/>
    <mergeCell ref="E105:H105"/>
    <mergeCell ref="L2:V2"/>
  </mergeCells>
  <hyperlinks>
    <hyperlink ref="F117" r:id="rId1" display="https://podminky.urs.cz/item/CS_URS_2023_02/122211101"/>
    <hyperlink ref="F122" r:id="rId2" display="https://podminky.urs.cz/item/CS_URS_2023_02/132251251"/>
    <hyperlink ref="F127" r:id="rId3" display="https://podminky.urs.cz/item/CS_URS_2023_02/139751101"/>
    <hyperlink ref="F155" r:id="rId4" display="https://podminky.urs.cz/item/CS_URS_2023_02/174111101"/>
    <hyperlink ref="F165" r:id="rId5" display="https://podminky.urs.cz/item/CS_URS_2023_02/174111102"/>
    <hyperlink ref="F177" r:id="rId6" display="https://podminky.urs.cz/item/CS_URS_2023_02/181911102"/>
    <hyperlink ref="F184" r:id="rId7" display="https://podminky.urs.cz/item/CS_URS_2023_02/213141111"/>
    <hyperlink ref="F200" r:id="rId8" display="https://podminky.urs.cz/item/CS_URS_2023_02/213141131"/>
    <hyperlink ref="F237" r:id="rId9" display="https://podminky.urs.cz/item/CS_URS_2023_02/271542211"/>
    <hyperlink ref="F252" r:id="rId10" display="https://podminky.urs.cz/item/CS_URS_2023_02/271922223"/>
    <hyperlink ref="F271" r:id="rId11" display="https://podminky.urs.cz/item/CS_URS_2023_02/274313611"/>
    <hyperlink ref="F286" r:id="rId12" display="https://podminky.urs.cz/item/CS_URS_2023_02/274321511"/>
    <hyperlink ref="F295" r:id="rId13" display="https://podminky.urs.cz/item/CS_URS_2023_02/274351121"/>
    <hyperlink ref="F311" r:id="rId14" display="https://podminky.urs.cz/item/CS_URS_2023_02/274351122"/>
    <hyperlink ref="F313" r:id="rId15" display="https://podminky.urs.cz/item/CS_URS_2023_02/274361821"/>
    <hyperlink ref="F318" r:id="rId16" display="https://podminky.urs.cz/item/CS_URS_2023_02/275321511"/>
    <hyperlink ref="F324" r:id="rId17" display="https://podminky.urs.cz/item/CS_URS_2023_02/275351121"/>
    <hyperlink ref="F330" r:id="rId18" display="https://podminky.urs.cz/item/CS_URS_2023_02/275351122"/>
    <hyperlink ref="F332" r:id="rId19" display="https://podminky.urs.cz/item/CS_URS_2023_02/275362021"/>
    <hyperlink ref="F339" r:id="rId20" display="https://podminky.urs.cz/item/CS_URS_2023_02/310239411"/>
    <hyperlink ref="F352" r:id="rId21" display="https://podminky.urs.cz/item/CS_URS_2023_02/317941123"/>
    <hyperlink ref="F371" r:id="rId22" display="https://podminky.urs.cz/item/CS_URS_2023_02/346244381"/>
    <hyperlink ref="F383" r:id="rId23" display="https://podminky.urs.cz/item/CS_URS_2023_02/3112318PC"/>
    <hyperlink ref="F395" r:id="rId24" display="https://podminky.urs.cz/item/CS_URS_2023_02/311235161"/>
    <hyperlink ref="F402" r:id="rId25" display="https://podminky.urs.cz/item/CS_URS_2023_02/311235211"/>
    <hyperlink ref="F417" r:id="rId26" display="https://podminky.urs.cz/item/CS_URS_2023_02/314236123"/>
    <hyperlink ref="F419" r:id="rId27" display="https://podminky.urs.cz/item/CS_URS_2023_02/314236145"/>
    <hyperlink ref="F421" r:id="rId28" display="https://podminky.urs.cz/item/CS_URS_2023_02/314236182"/>
    <hyperlink ref="F423" r:id="rId29" display="https://podminky.urs.cz/item/CS_URS_2023_02/314237202"/>
    <hyperlink ref="F428" r:id="rId30" display="https://podminky.urs.cz/item/CS_URS_2023_02/314237212"/>
    <hyperlink ref="F434" r:id="rId31" display="https://podminky.urs.cz/item/CS_URS_2023_02/314237232"/>
    <hyperlink ref="F438" r:id="rId32" display="https://podminky.urs.cz/item/CS_URS_2023_02/317168051"/>
    <hyperlink ref="F446" r:id="rId33" display="https://podminky.urs.cz/item/CS_URS_2023_02/317168052"/>
    <hyperlink ref="F460" r:id="rId34" display="https://podminky.urs.cz/item/CS_URS_2023_02/317168057"/>
    <hyperlink ref="F469" r:id="rId35" display="https://podminky.urs.cz/item/CS_URS_2023_02/317998115"/>
    <hyperlink ref="F480" r:id="rId36" display="https://podminky.urs.cz/item/CS_URS_2023_02/319202321"/>
    <hyperlink ref="F487" r:id="rId37" display="https://podminky.urs.cz/item/CS_URS_2023_02/319202331"/>
    <hyperlink ref="F494" r:id="rId38" display="https://podminky.urs.cz/item/CS_URS_2023_02/340237212"/>
    <hyperlink ref="F500" r:id="rId39" display="https://podminky.urs.cz/item/CS_URS_2023_02/342241161"/>
    <hyperlink ref="F505" r:id="rId40" display="https://podminky.urs.cz/item/CS_URS_2023_02/342244201"/>
    <hyperlink ref="F519" r:id="rId41" display="https://podminky.urs.cz/item/CS_URS_2023_02/342244221"/>
    <hyperlink ref="F526" r:id="rId42" display="https://podminky.urs.cz/item/CS_URS_2023_02/342291111"/>
    <hyperlink ref="F539" r:id="rId43" display="https://podminky.urs.cz/item/CS_URS_2023_02/342291112"/>
    <hyperlink ref="F546" r:id="rId44" display="https://podminky.urs.cz/item/CS_URS_2023_02/342291121"/>
    <hyperlink ref="F567" r:id="rId45" display="https://podminky.urs.cz/item/CS_URS_2023_02/342291141"/>
    <hyperlink ref="F581" r:id="rId46" display="https://podminky.urs.cz/item/CS_URS_2023_02/342291143"/>
    <hyperlink ref="F590" r:id="rId47" display="https://podminky.urs.cz/item/CS_URS_2023_02/411168346"/>
    <hyperlink ref="F597" r:id="rId48" display="https://podminky.urs.cz/item/CS_URS_2023_02/411321414"/>
    <hyperlink ref="F603" r:id="rId49" display="https://podminky.urs.cz/item/CS_URS_2023_02/411351011"/>
    <hyperlink ref="F608" r:id="rId50" display="https://podminky.urs.cz/item/CS_URS_2023_02/411351012"/>
    <hyperlink ref="F613" r:id="rId51" display="https://podminky.urs.cz/item/CS_URS_2023_02/411362021"/>
    <hyperlink ref="F618" r:id="rId52" display="https://podminky.urs.cz/item/CS_URS_2023_02/413941133"/>
    <hyperlink ref="F630" r:id="rId53" display="https://podminky.urs.cz/item/CS_URS_2023_02/413941135"/>
    <hyperlink ref="F638" r:id="rId54" display="https://podminky.urs.cz/item/CS_URS_2023_02/417321414"/>
    <hyperlink ref="F653" r:id="rId55" display="https://podminky.urs.cz/item/CS_URS_2023_02/417351115"/>
    <hyperlink ref="F667" r:id="rId56" display="https://podminky.urs.cz/item/CS_URS_2023_02/417351116"/>
    <hyperlink ref="F681" r:id="rId57" display="https://podminky.urs.cz/item/CS_URS_2023_02/417361821"/>
    <hyperlink ref="F688" r:id="rId58" display="https://podminky.urs.cz/item/CS_URS_2023_02/430321414"/>
    <hyperlink ref="F696" r:id="rId59" display="https://podminky.urs.cz/item/CS_URS_2023_02/430361821"/>
    <hyperlink ref="F701" r:id="rId60" display="https://podminky.urs.cz/item/CS_URS_2023_02/431351121"/>
    <hyperlink ref="F708" r:id="rId61" display="https://podminky.urs.cz/item/CS_URS_2023_02/431351122"/>
    <hyperlink ref="F713" r:id="rId62" display="https://podminky.urs.cz/item/CS_URS_2023_02/611325403"/>
    <hyperlink ref="F715" r:id="rId63" display="https://podminky.urs.cz/item/CS_URS_2023_02/611325423"/>
    <hyperlink ref="F820" r:id="rId64" display="https://podminky.urs.cz/item/CS_URS_2023_02/612131101"/>
    <hyperlink ref="F925" r:id="rId65" display="https://podminky.urs.cz/item/CS_URS_2023_02/612315302"/>
    <hyperlink ref="F961" r:id="rId66" display="https://podminky.urs.cz/item/CS_URS_2023_02/622131101"/>
    <hyperlink ref="F966" r:id="rId67" display="https://podminky.urs.cz/item/CS_URS_2023_02/622131121"/>
    <hyperlink ref="F977" r:id="rId68" display="https://podminky.urs.cz/item/CS_URS_2023_02/622135001"/>
    <hyperlink ref="F982" r:id="rId69" display="https://podminky.urs.cz/item/CS_URS_2023_02/622143003"/>
    <hyperlink ref="F991" r:id="rId70" display="https://podminky.urs.cz/item/CS_URS_2023_02/622143004"/>
    <hyperlink ref="F1023" r:id="rId71" display="https://podminky.urs.cz/item/CS_URS_2023_02/622321141"/>
    <hyperlink ref="F1056" r:id="rId72" display="https://podminky.urs.cz/item/CS_URS_2023_02/6223211PC"/>
    <hyperlink ref="F1059" r:id="rId73" display="https://podminky.urs.cz/item/CS_URS_2023_02/622631001"/>
    <hyperlink ref="F1085" r:id="rId74" display="https://podminky.urs.cz/item/CS_URS_2023_02/622635091"/>
    <hyperlink ref="F1093" r:id="rId75" display="https://podminky.urs.cz/item/CS_URS_2023_02/623631001"/>
    <hyperlink ref="F1098" r:id="rId76" display="https://podminky.urs.cz/item/CS_URS_2023_02/629995101"/>
    <hyperlink ref="F1161" r:id="rId77" display="https://podminky.urs.cz/item/CS_URS_2023_02/712331801"/>
    <hyperlink ref="F1164" r:id="rId78" display="https://podminky.urs.cz/item/CS_URS_2023_02/762331811"/>
    <hyperlink ref="F1182" r:id="rId79" display="https://podminky.urs.cz/item/CS_URS_2023_02/762331812"/>
    <hyperlink ref="F1214" r:id="rId80" display="https://podminky.urs.cz/item/CS_URS_2023_02/762331813"/>
    <hyperlink ref="F1244" r:id="rId81" display="https://podminky.urs.cz/item/CS_URS_2023_02/762331814"/>
    <hyperlink ref="F1263" r:id="rId82" display="https://podminky.urs.cz/item/CS_URS_2023_02/762341811"/>
    <hyperlink ref="F1276" r:id="rId83" display="https://podminky.urs.cz/item/CS_URS_2023_02/762812811"/>
    <hyperlink ref="F1281" r:id="rId84" display="https://podminky.urs.cz/item/CS_URS_2023_02/762841811"/>
    <hyperlink ref="F1297" r:id="rId85" display="https://podminky.urs.cz/item/CS_URS_2023_02/767582800"/>
    <hyperlink ref="F1302" r:id="rId86" display="https://podminky.urs.cz/item/CS_URS_2023_02/771471810"/>
    <hyperlink ref="F1310" r:id="rId87" display="https://podminky.urs.cz/item/CS_URS_2023_02/962032230"/>
    <hyperlink ref="F1345" r:id="rId88" display="https://podminky.urs.cz/item/CS_URS_2023_02/962032231"/>
    <hyperlink ref="F1368" r:id="rId89" display="https://podminky.urs.cz/item/CS_URS_2023_02/962022391"/>
    <hyperlink ref="F1387" r:id="rId90" display="https://podminky.urs.cz/item/CS_URS_2023_02/962031133"/>
    <hyperlink ref="F1398" r:id="rId91" display="https://podminky.urs.cz/item/CS_URS_2023_02/962032631"/>
    <hyperlink ref="F1402" r:id="rId92" display="https://podminky.urs.cz/item/CS_URS_2023_02/962081141"/>
    <hyperlink ref="F1406" r:id="rId93" display="https://podminky.urs.cz/item/CS_URS_2023_02/96258-2"/>
    <hyperlink ref="F1409" r:id="rId94" display="https://podminky.urs.cz/item/CS_URS_2023_02/965024131"/>
    <hyperlink ref="F1414" r:id="rId95" display="https://podminky.urs.cz/item/CS_URS_2023_02/965032131"/>
    <hyperlink ref="F1420" r:id="rId96" display="https://podminky.urs.cz/item/CS_URS_2023_02/965041431"/>
    <hyperlink ref="F1425" r:id="rId97" display="https://podminky.urs.cz/item/CS_URS_2023_02/965043441"/>
    <hyperlink ref="F1429" r:id="rId98" display="https://podminky.urs.cz/item/CS_URS_2023_02/965081113"/>
    <hyperlink ref="F1434" r:id="rId99" display="https://podminky.urs.cz/item/CS_URS_2023_02/965082923"/>
    <hyperlink ref="F1439" r:id="rId100" display="https://podminky.urs.cz/item/CS_URS_2023_02/968062245"/>
    <hyperlink ref="F1452" r:id="rId101" display="https://podminky.urs.cz/item/CS_URS_2023_02/968072245"/>
    <hyperlink ref="F1467" r:id="rId102" display="https://podminky.urs.cz/item/CS_URS_2023_02/973011191"/>
    <hyperlink ref="F1469" r:id="rId103" display="https://podminky.urs.cz/item/CS_URS_2023_02/973022261"/>
    <hyperlink ref="F1474" r:id="rId104" display="https://podminky.urs.cz/item/CS_URS_2023_02/974042537"/>
    <hyperlink ref="F1476" r:id="rId105" display="https://podminky.urs.cz/item/CS_URS_2023_02/978012191"/>
    <hyperlink ref="F1481" r:id="rId106" display="https://podminky.urs.cz/item/CS_URS_2023_02/978013191"/>
    <hyperlink ref="F1499" r:id="rId107" display="https://podminky.urs.cz/item/CS_URS_2023_02/978059541"/>
    <hyperlink ref="F1507" r:id="rId108" display="https://podminky.urs.cz/item/CS_URS_2023_02/97825-2-R"/>
    <hyperlink ref="F1513" r:id="rId109" display="https://podminky.urs.cz/item/CS_URS_2023_02/941111121"/>
    <hyperlink ref="F1542" r:id="rId110" display="https://podminky.urs.cz/item/CS_URS_2023_02/941111221"/>
    <hyperlink ref="F1546" r:id="rId111" display="https://podminky.urs.cz/item/CS_URS_2023_02/941111821"/>
    <hyperlink ref="F1548" r:id="rId112" display="https://podminky.urs.cz/item/CS_URS_2023_02/941211811"/>
    <hyperlink ref="F1550" r:id="rId113" display="https://podminky.urs.cz/item/CS_URS_2023_02/943211111"/>
    <hyperlink ref="F1563" r:id="rId114" display="https://podminky.urs.cz/item/CS_URS_2023_02/943211119"/>
    <hyperlink ref="F1565" r:id="rId115" display="https://podminky.urs.cz/item/CS_URS_2023_02/943211211"/>
    <hyperlink ref="F1568" r:id="rId116" display="https://podminky.urs.cz/item/CS_URS_2023_02/949101111"/>
    <hyperlink ref="F1581" r:id="rId117" display="https://podminky.urs.cz/item/CS_URS_2023_02/949101112"/>
    <hyperlink ref="F1687" r:id="rId118" display="https://podminky.urs.cz/item/CS_URS_2023_02/997002611"/>
    <hyperlink ref="F1690" r:id="rId119" display="https://podminky.urs.cz/item/CS_URS_2023_02/997013509"/>
    <hyperlink ref="F1745" r:id="rId120" display="https://podminky.urs.cz/item/CS_URS_2023_01/712771401"/>
    <hyperlink ref="F1753" r:id="rId121" display="https://podminky.urs.cz/item/CS_URS_2023_01/998712102"/>
    <hyperlink ref="F1996" r:id="rId122" display="https://podminky.urs.cz/item/CS_URS_2023_02/763111316"/>
    <hyperlink ref="F2005" r:id="rId123" display="https://podminky.urs.cz/item/CS_URS_2023_02/763111336"/>
    <hyperlink ref="F2010" r:id="rId124" display="https://podminky.urs.cz/item/CS_URS_2023_02/763111717"/>
    <hyperlink ref="F2015" r:id="rId125" display="https://podminky.urs.cz/item/CS_URS_2023_02/763111724"/>
    <hyperlink ref="F2020" r:id="rId126" display="https://podminky.urs.cz/item/CS_URS_2023_02/763111771"/>
    <hyperlink ref="F2022" r:id="rId127" display="https://podminky.urs.cz/item/CS_URS_2023_02/7631214PC"/>
    <hyperlink ref="F2036" r:id="rId128" display="https://podminky.urs.cz/item/CS_URS_2023_02/763121714"/>
    <hyperlink ref="F2038" r:id="rId129" display="https://podminky.urs.cz/item/CS_URS_2023_02/763121761"/>
    <hyperlink ref="F2040" r:id="rId130" display="https://podminky.urs.cz/item/CS_URS_2023_02/763131531"/>
    <hyperlink ref="F2045" r:id="rId131" display="https://podminky.urs.cz/item/CS_URS_2023_02/763131557"/>
    <hyperlink ref="F2050" r:id="rId132" display="https://podminky.urs.cz/item/CS_URS_2023_02/7631315PC"/>
    <hyperlink ref="F2059" r:id="rId133" display="https://podminky.urs.cz/item/CS_URS_2023_02/763131714"/>
    <hyperlink ref="F2067" r:id="rId134" display="https://podminky.urs.cz/item/CS_URS_2023_02/763131751"/>
    <hyperlink ref="F2077" r:id="rId135" display="https://podminky.urs.cz/item/CS_URS_2023_02/763131771"/>
    <hyperlink ref="F2079" r:id="rId136" display="https://podminky.urs.cz/item/CS_URS_2023_02/763161721"/>
    <hyperlink ref="F2086" r:id="rId137" display="https://podminky.urs.cz/item/CS_URS_2023_02/763161741"/>
    <hyperlink ref="F2091" r:id="rId138" display="https://podminky.urs.cz/item/CS_URS_2023_02/763181311"/>
    <hyperlink ref="F2100" r:id="rId139" display="https://podminky.urs.cz/item/CS_URS_2023_02/763412113"/>
    <hyperlink ref="F2107" r:id="rId140" display="https://podminky.urs.cz/item/CS_URS_2023_02/763412122"/>
    <hyperlink ref="F2110" r:id="rId141" display="https://podminky.urs.cz/item/CS_URS_2023_02/763751811"/>
    <hyperlink ref="F2115" r:id="rId142" display="https://podminky.urs.cz/item/CS_URS_2023_02/998763302"/>
    <hyperlink ref="F2121" r:id="rId143" display="https://podminky.urs.cz/item/CS_URS_2023_02/764021401"/>
    <hyperlink ref="F2129" r:id="rId144" display="https://podminky.urs.cz/item/CS_URS_2023_01/764211435"/>
    <hyperlink ref="F2133" r:id="rId145" display="https://podminky.urs.cz/item/CS_URS_2023_01/764211443"/>
    <hyperlink ref="F2139" r:id="rId146" display="https://podminky.urs.cz/item/CS_URS_2023_01/764214404"/>
    <hyperlink ref="F2143" r:id="rId147" display="https://podminky.urs.cz/item/CS_URS_2023_01/764216404"/>
    <hyperlink ref="F2156" r:id="rId148" display="https://podminky.urs.cz/item/CS_URS_2023_01/764311413"/>
    <hyperlink ref="F2160" r:id="rId149" display="https://podminky.urs.cz/item/CS_URS_2023_01/764311417"/>
    <hyperlink ref="F2162" r:id="rId150" display="https://podminky.urs.cz/item/CS_URS_2023_01/764511403"/>
    <hyperlink ref="F2166" r:id="rId151" display="https://podminky.urs.cz/item/CS_URS_2023_01/764511404"/>
    <hyperlink ref="F2170" r:id="rId152" display="https://podminky.urs.cz/item/CS_URS_2023_01/764518421"/>
    <hyperlink ref="F2173" r:id="rId153" display="https://podminky.urs.cz/item/CS_URS_2023_01/764518422"/>
    <hyperlink ref="F2176" r:id="rId154" display="https://podminky.urs.cz/item/CS_URS_2023_02/998764102"/>
    <hyperlink ref="F2519" r:id="rId155" display="https://podminky.urs.cz/item/CS_URS_2023_02/766622115"/>
    <hyperlink ref="F2532" r:id="rId156" display="https://podminky.urs.cz/item/CS_URS_2023_02/766671001."/>
    <hyperlink ref="F2538" r:id="rId157" display="https://podminky.urs.cz/item/CS_URS_2023_02/766694116"/>
    <hyperlink ref="F2542" r:id="rId158" display="https://podminky.urs.cz/item/CS_URS_2023_01/998766102"/>
    <hyperlink ref="F2547" r:id="rId159" display="https://podminky.urs.cz/item/CS_URS_2023_02/767531111"/>
    <hyperlink ref="F2553" r:id="rId160" display="https://podminky.urs.cz/item/CS_URS_2023_01/998767102"/>
    <hyperlink ref="F2604" r:id="rId161" display="https://podminky.urs.cz/item/CS_URS_2023_02/772-25-1"/>
    <hyperlink ref="F2607" r:id="rId162" display="https://podminky.urs.cz/item/CS_URS_2023_02/775530002."/>
    <hyperlink ref="F2617" r:id="rId163" display="https://podminky.urs.cz/item/CS_URS_2023_02/998775102"/>
    <hyperlink ref="F2620" r:id="rId164" display="https://podminky.urs.cz/item/CS_URS_2023_02/777611101.SKA.001"/>
    <hyperlink ref="F2626" r:id="rId165" display="https://podminky.urs.cz/item/CS_URS_2023_02/998777102"/>
    <hyperlink ref="F2629" r:id="rId166" display="https://podminky.urs.cz/item/CS_URS_2023_02/781111011"/>
    <hyperlink ref="F2632" r:id="rId167" display="https://podminky.urs.cz/item/CS_URS_2023_02/781131112"/>
    <hyperlink ref="F2640" r:id="rId168" display="https://podminky.urs.cz/item/CS_URS_2023_02/781151031"/>
    <hyperlink ref="F2662" r:id="rId169" display="https://podminky.urs.cz/item/CS_URS_2023_02/781474111"/>
    <hyperlink ref="F2693" r:id="rId170" display="https://podminky.urs.cz/item/CS_URS_2023_02/781477111"/>
    <hyperlink ref="F2700" r:id="rId171" display="https://podminky.urs.cz/item/CS_URS_2023_02/781494511"/>
    <hyperlink ref="F2720" r:id="rId172" display="https://podminky.urs.cz/item/CS_URS_2023_02/781495115"/>
    <hyperlink ref="F2743" r:id="rId173" display="https://podminky.urs.cz/item/CS_URS_2023_02/781495211"/>
    <hyperlink ref="F2747" r:id="rId174" display="https://podminky.urs.cz/item/CS_URS_2023_02/998781102"/>
    <hyperlink ref="F2750" r:id="rId175" display="https://podminky.urs.cz/item/CS_URS_2023_02/783201403"/>
    <hyperlink ref="F2752" r:id="rId176" display="https://podminky.urs.cz/item/CS_URS_2023_02/783213021"/>
    <hyperlink ref="F2775" r:id="rId177" display="https://podminky.urs.cz/item/CS_URS_2023_02/783218111"/>
    <hyperlink ref="F2779" r:id="rId178" display="https://podminky.urs.cz/item/CS_URS_2023_02/783314101"/>
    <hyperlink ref="F2794" r:id="rId179" display="https://podminky.urs.cz/item/CS_URS_2023_02/783801403"/>
    <hyperlink ref="F2797" r:id="rId180" display="https://podminky.urs.cz/item/CS_URS_2023_02/783827123"/>
    <hyperlink ref="F2800" r:id="rId181" display="https://podminky.urs.cz/item/CS_URS_2023_02/783827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109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Stavební úpravy objektu klubovny II verze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3111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21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3112</v>
      </c>
      <c r="G12" s="42"/>
      <c r="H12" s="42"/>
      <c r="I12" s="137" t="s">
        <v>24</v>
      </c>
      <c r="J12" s="142" t="str">
        <f>'Rekapitulace stavby'!AN8</f>
        <v>20. 7. 2023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21.84" customHeight="1">
      <c r="A13" s="42"/>
      <c r="B13" s="48"/>
      <c r="C13" s="42"/>
      <c r="D13" s="143" t="s">
        <v>26</v>
      </c>
      <c r="E13" s="42"/>
      <c r="F13" s="144" t="s">
        <v>27</v>
      </c>
      <c r="G13" s="42"/>
      <c r="H13" s="42"/>
      <c r="I13" s="143" t="s">
        <v>28</v>
      </c>
      <c r="J13" s="144" t="s">
        <v>29</v>
      </c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9"/>
      <c r="E29" s="149"/>
      <c r="F29" s="149"/>
      <c r="G29" s="149"/>
      <c r="H29" s="149"/>
      <c r="I29" s="149"/>
      <c r="J29" s="149"/>
      <c r="K29" s="149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0" t="s">
        <v>44</v>
      </c>
      <c r="E30" s="42"/>
      <c r="F30" s="42"/>
      <c r="G30" s="42"/>
      <c r="H30" s="42"/>
      <c r="I30" s="42"/>
      <c r="J30" s="151">
        <f>ROUND(J87,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9"/>
      <c r="E31" s="149"/>
      <c r="F31" s="149"/>
      <c r="G31" s="149"/>
      <c r="H31" s="149"/>
      <c r="I31" s="149"/>
      <c r="J31" s="149"/>
      <c r="K31" s="149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2" t="s">
        <v>46</v>
      </c>
      <c r="G32" s="42"/>
      <c r="H32" s="42"/>
      <c r="I32" s="152" t="s">
        <v>45</v>
      </c>
      <c r="J32" s="152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3" t="s">
        <v>48</v>
      </c>
      <c r="E33" s="137" t="s">
        <v>49</v>
      </c>
      <c r="F33" s="154">
        <f>ROUND((SUM(BE87:BE164)),  2)</f>
        <v>0</v>
      </c>
      <c r="G33" s="42"/>
      <c r="H33" s="42"/>
      <c r="I33" s="155">
        <v>0.20999999999999999</v>
      </c>
      <c r="J33" s="154">
        <f>ROUND(((SUM(BE87:BE164))*I33),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4">
        <f>ROUND((SUM(BF87:BF164)),  2)</f>
        <v>0</v>
      </c>
      <c r="G34" s="42"/>
      <c r="H34" s="42"/>
      <c r="I34" s="155">
        <v>0.14999999999999999</v>
      </c>
      <c r="J34" s="154">
        <f>ROUND(((SUM(BF87:BF164))*I34),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4">
        <f>ROUND((SUM(BG87:BG164)),  2)</f>
        <v>0</v>
      </c>
      <c r="G35" s="42"/>
      <c r="H35" s="42"/>
      <c r="I35" s="155">
        <v>0.20999999999999999</v>
      </c>
      <c r="J35" s="154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4">
        <f>ROUND((SUM(BH87:BH164)),  2)</f>
        <v>0</v>
      </c>
      <c r="G36" s="42"/>
      <c r="H36" s="42"/>
      <c r="I36" s="155">
        <v>0.14999999999999999</v>
      </c>
      <c r="J36" s="154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4">
        <f>ROUND((SUM(BI87:BI164)),  2)</f>
        <v>0</v>
      </c>
      <c r="G37" s="42"/>
      <c r="H37" s="42"/>
      <c r="I37" s="155">
        <v>0</v>
      </c>
      <c r="J37" s="154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157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7" t="str">
        <f>E7</f>
        <v>Stavební úpravy objektu klubovny II verze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1 - D1.4.1. ZTI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Olomouc</v>
      </c>
      <c r="G52" s="44"/>
      <c r="H52" s="44"/>
      <c r="I52" s="35" t="s">
        <v>24</v>
      </c>
      <c r="J52" s="76" t="str">
        <f>IF(J12="","",J12)</f>
        <v>20. 7. 2023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Junák -český skaut,4 středisko Mjr K. Haase</v>
      </c>
      <c r="G54" s="44"/>
      <c r="H54" s="44"/>
      <c r="I54" s="35" t="s">
        <v>37</v>
      </c>
      <c r="J54" s="40" t="str">
        <f>E21</f>
        <v xml:space="preserve"> 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Radova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8" t="s">
        <v>158</v>
      </c>
      <c r="D57" s="169"/>
      <c r="E57" s="169"/>
      <c r="F57" s="169"/>
      <c r="G57" s="169"/>
      <c r="H57" s="169"/>
      <c r="I57" s="169"/>
      <c r="J57" s="170" t="s">
        <v>159</v>
      </c>
      <c r="K57" s="169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1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160</v>
      </c>
    </row>
    <row r="60" s="9" customFormat="1" ht="24.96" customHeight="1">
      <c r="A60" s="9"/>
      <c r="B60" s="172"/>
      <c r="C60" s="173"/>
      <c r="D60" s="174" t="s">
        <v>3113</v>
      </c>
      <c r="E60" s="175"/>
      <c r="F60" s="175"/>
      <c r="G60" s="175"/>
      <c r="H60" s="175"/>
      <c r="I60" s="175"/>
      <c r="J60" s="176">
        <f>J88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2"/>
      <c r="C61" s="173"/>
      <c r="D61" s="174" t="s">
        <v>3114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2"/>
      <c r="C62" s="173"/>
      <c r="D62" s="174" t="s">
        <v>3115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2"/>
      <c r="C63" s="173"/>
      <c r="D63" s="174" t="s">
        <v>3116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2"/>
      <c r="C64" s="173"/>
      <c r="D64" s="174" t="s">
        <v>3117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2"/>
      <c r="C65" s="173"/>
      <c r="D65" s="174" t="s">
        <v>3118</v>
      </c>
      <c r="E65" s="175"/>
      <c r="F65" s="175"/>
      <c r="G65" s="175"/>
      <c r="H65" s="175"/>
      <c r="I65" s="175"/>
      <c r="J65" s="176">
        <f>J147</f>
        <v>0</v>
      </c>
      <c r="K65" s="173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2"/>
      <c r="C66" s="173"/>
      <c r="D66" s="174" t="s">
        <v>3119</v>
      </c>
      <c r="E66" s="175"/>
      <c r="F66" s="175"/>
      <c r="G66" s="175"/>
      <c r="H66" s="175"/>
      <c r="I66" s="175"/>
      <c r="J66" s="176">
        <f>J158</f>
        <v>0</v>
      </c>
      <c r="K66" s="173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2"/>
      <c r="C67" s="173"/>
      <c r="D67" s="174" t="s">
        <v>3120</v>
      </c>
      <c r="E67" s="175"/>
      <c r="F67" s="175"/>
      <c r="G67" s="175"/>
      <c r="H67" s="175"/>
      <c r="I67" s="175"/>
      <c r="J67" s="176">
        <f>J164</f>
        <v>0</v>
      </c>
      <c r="K67" s="173"/>
      <c r="L67" s="17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195</v>
      </c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67" t="str">
        <f>E7</f>
        <v>Stavební úpravy objektu klubovny II verze</v>
      </c>
      <c r="F77" s="35"/>
      <c r="G77" s="35"/>
      <c r="H77" s="35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122</v>
      </c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1 - D1.4.1. ZTI</v>
      </c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Olomouc</v>
      </c>
      <c r="G81" s="44"/>
      <c r="H81" s="44"/>
      <c r="I81" s="35" t="s">
        <v>24</v>
      </c>
      <c r="J81" s="76" t="str">
        <f>IF(J12="","",J12)</f>
        <v>20. 7. 2023</v>
      </c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30</v>
      </c>
      <c r="D83" s="44"/>
      <c r="E83" s="44"/>
      <c r="F83" s="30" t="str">
        <f>E15</f>
        <v>Junák -český skaut,4 středisko Mjr K. Haase</v>
      </c>
      <c r="G83" s="44"/>
      <c r="H83" s="44"/>
      <c r="I83" s="35" t="s">
        <v>37</v>
      </c>
      <c r="J83" s="40" t="str">
        <f>E21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M. Radova</v>
      </c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4"/>
      <c r="B86" s="185"/>
      <c r="C86" s="186" t="s">
        <v>196</v>
      </c>
      <c r="D86" s="187" t="s">
        <v>63</v>
      </c>
      <c r="E86" s="187" t="s">
        <v>59</v>
      </c>
      <c r="F86" s="187" t="s">
        <v>60</v>
      </c>
      <c r="G86" s="187" t="s">
        <v>197</v>
      </c>
      <c r="H86" s="187" t="s">
        <v>198</v>
      </c>
      <c r="I86" s="187" t="s">
        <v>199</v>
      </c>
      <c r="J86" s="187" t="s">
        <v>159</v>
      </c>
      <c r="K86" s="188" t="s">
        <v>200</v>
      </c>
      <c r="L86" s="189"/>
      <c r="M86" s="96" t="s">
        <v>32</v>
      </c>
      <c r="N86" s="97" t="s">
        <v>48</v>
      </c>
      <c r="O86" s="97" t="s">
        <v>201</v>
      </c>
      <c r="P86" s="97" t="s">
        <v>202</v>
      </c>
      <c r="Q86" s="97" t="s">
        <v>203</v>
      </c>
      <c r="R86" s="97" t="s">
        <v>204</v>
      </c>
      <c r="S86" s="97" t="s">
        <v>205</v>
      </c>
      <c r="T86" s="98" t="s">
        <v>206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="2" customFormat="1" ht="22.8" customHeight="1">
      <c r="A87" s="42"/>
      <c r="B87" s="43"/>
      <c r="C87" s="103" t="s">
        <v>207</v>
      </c>
      <c r="D87" s="44"/>
      <c r="E87" s="44"/>
      <c r="F87" s="44"/>
      <c r="G87" s="44"/>
      <c r="H87" s="44"/>
      <c r="I87" s="44"/>
      <c r="J87" s="190">
        <f>BK87</f>
        <v>0</v>
      </c>
      <c r="K87" s="44"/>
      <c r="L87" s="48"/>
      <c r="M87" s="99"/>
      <c r="N87" s="191"/>
      <c r="O87" s="100"/>
      <c r="P87" s="192">
        <f>P88+SUM(P92:P94)+P118+P147+P158+P164</f>
        <v>0</v>
      </c>
      <c r="Q87" s="100"/>
      <c r="R87" s="192">
        <f>R88+SUM(R92:R94)+R118+R147+R158+R164</f>
        <v>0</v>
      </c>
      <c r="S87" s="100"/>
      <c r="T87" s="193">
        <f>T88+SUM(T92:T94)+T118+T147+T158+T164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160</v>
      </c>
      <c r="BK87" s="194">
        <f>BK88+SUM(BK92:BK94)+BK118+BK147+BK158+BK164</f>
        <v>0</v>
      </c>
    </row>
    <row r="88" s="12" customFormat="1" ht="25.92" customHeight="1">
      <c r="A88" s="12"/>
      <c r="B88" s="195"/>
      <c r="C88" s="196"/>
      <c r="D88" s="197" t="s">
        <v>77</v>
      </c>
      <c r="E88" s="198" t="s">
        <v>86</v>
      </c>
      <c r="F88" s="198" t="s">
        <v>212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0</v>
      </c>
      <c r="S88" s="203"/>
      <c r="T88" s="205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86</v>
      </c>
      <c r="AT88" s="207" t="s">
        <v>77</v>
      </c>
      <c r="AU88" s="207" t="s">
        <v>78</v>
      </c>
      <c r="AY88" s="206" t="s">
        <v>210</v>
      </c>
      <c r="BK88" s="208">
        <f>SUM(BK89:BK91)</f>
        <v>0</v>
      </c>
    </row>
    <row r="89" s="2" customFormat="1" ht="16.5" customHeight="1">
      <c r="A89" s="42"/>
      <c r="B89" s="43"/>
      <c r="C89" s="211" t="s">
        <v>86</v>
      </c>
      <c r="D89" s="211" t="s">
        <v>213</v>
      </c>
      <c r="E89" s="212" t="s">
        <v>3121</v>
      </c>
      <c r="F89" s="213" t="s">
        <v>3122</v>
      </c>
      <c r="G89" s="214" t="s">
        <v>216</v>
      </c>
      <c r="H89" s="215">
        <v>4</v>
      </c>
      <c r="I89" s="216"/>
      <c r="J89" s="217">
        <f>ROUND(I89*H89,2)</f>
        <v>0</v>
      </c>
      <c r="K89" s="213" t="s">
        <v>3123</v>
      </c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96</v>
      </c>
      <c r="AT89" s="222" t="s">
        <v>213</v>
      </c>
      <c r="AU89" s="222" t="s">
        <v>86</v>
      </c>
      <c r="AY89" s="20" t="s">
        <v>210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96</v>
      </c>
      <c r="BM89" s="222" t="s">
        <v>3124</v>
      </c>
    </row>
    <row r="90" s="2" customFormat="1">
      <c r="A90" s="42"/>
      <c r="B90" s="43"/>
      <c r="C90" s="44"/>
      <c r="D90" s="231" t="s">
        <v>1073</v>
      </c>
      <c r="E90" s="44"/>
      <c r="F90" s="283" t="s">
        <v>3125</v>
      </c>
      <c r="G90" s="44"/>
      <c r="H90" s="44"/>
      <c r="I90" s="226"/>
      <c r="J90" s="44"/>
      <c r="K90" s="44"/>
      <c r="L90" s="48"/>
      <c r="M90" s="227"/>
      <c r="N90" s="228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1073</v>
      </c>
      <c r="AU90" s="20" t="s">
        <v>86</v>
      </c>
    </row>
    <row r="91" s="2" customFormat="1" ht="16.5" customHeight="1">
      <c r="A91" s="42"/>
      <c r="B91" s="43"/>
      <c r="C91" s="211" t="s">
        <v>88</v>
      </c>
      <c r="D91" s="211" t="s">
        <v>213</v>
      </c>
      <c r="E91" s="212" t="s">
        <v>3126</v>
      </c>
      <c r="F91" s="213" t="s">
        <v>3127</v>
      </c>
      <c r="G91" s="214" t="s">
        <v>3128</v>
      </c>
      <c r="H91" s="215">
        <v>1</v>
      </c>
      <c r="I91" s="216"/>
      <c r="J91" s="217">
        <f>ROUND(I91*H91,2)</f>
        <v>0</v>
      </c>
      <c r="K91" s="213" t="s">
        <v>3123</v>
      </c>
      <c r="L91" s="48"/>
      <c r="M91" s="218" t="s">
        <v>32</v>
      </c>
      <c r="N91" s="219" t="s">
        <v>49</v>
      </c>
      <c r="O91" s="88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96</v>
      </c>
      <c r="AT91" s="222" t="s">
        <v>213</v>
      </c>
      <c r="AU91" s="222" t="s">
        <v>86</v>
      </c>
      <c r="AY91" s="20" t="s">
        <v>210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86</v>
      </c>
      <c r="BK91" s="223">
        <f>ROUND(I91*H91,2)</f>
        <v>0</v>
      </c>
      <c r="BL91" s="20" t="s">
        <v>96</v>
      </c>
      <c r="BM91" s="222" t="s">
        <v>3129</v>
      </c>
    </row>
    <row r="92" s="12" customFormat="1" ht="25.92" customHeight="1">
      <c r="A92" s="12"/>
      <c r="B92" s="195"/>
      <c r="C92" s="196"/>
      <c r="D92" s="197" t="s">
        <v>77</v>
      </c>
      <c r="E92" s="198" t="s">
        <v>88</v>
      </c>
      <c r="F92" s="198" t="s">
        <v>3130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v>0</v>
      </c>
      <c r="Q92" s="203"/>
      <c r="R92" s="204">
        <v>0</v>
      </c>
      <c r="S92" s="203"/>
      <c r="T92" s="205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86</v>
      </c>
      <c r="AT92" s="207" t="s">
        <v>77</v>
      </c>
      <c r="AU92" s="207" t="s">
        <v>78</v>
      </c>
      <c r="AY92" s="206" t="s">
        <v>210</v>
      </c>
      <c r="BK92" s="208">
        <v>0</v>
      </c>
    </row>
    <row r="93" s="12" customFormat="1" ht="25.92" customHeight="1">
      <c r="A93" s="12"/>
      <c r="B93" s="195"/>
      <c r="C93" s="196"/>
      <c r="D93" s="197" t="s">
        <v>77</v>
      </c>
      <c r="E93" s="198" t="s">
        <v>302</v>
      </c>
      <c r="F93" s="198" t="s">
        <v>3131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v>0</v>
      </c>
      <c r="Q93" s="203"/>
      <c r="R93" s="204">
        <v>0</v>
      </c>
      <c r="S93" s="203"/>
      <c r="T93" s="205"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86</v>
      </c>
      <c r="AT93" s="207" t="s">
        <v>77</v>
      </c>
      <c r="AU93" s="207" t="s">
        <v>78</v>
      </c>
      <c r="AY93" s="206" t="s">
        <v>210</v>
      </c>
      <c r="BK93" s="208">
        <v>0</v>
      </c>
    </row>
    <row r="94" s="12" customFormat="1" ht="25.92" customHeight="1">
      <c r="A94" s="12"/>
      <c r="B94" s="195"/>
      <c r="C94" s="196"/>
      <c r="D94" s="197" t="s">
        <v>77</v>
      </c>
      <c r="E94" s="198" t="s">
        <v>1911</v>
      </c>
      <c r="F94" s="198" t="s">
        <v>3132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SUM(P95:P117)</f>
        <v>0</v>
      </c>
      <c r="Q94" s="203"/>
      <c r="R94" s="204">
        <f>SUM(R95:R117)</f>
        <v>0</v>
      </c>
      <c r="S94" s="203"/>
      <c r="T94" s="205">
        <f>SUM(T95:T117)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6" t="s">
        <v>88</v>
      </c>
      <c r="AT94" s="207" t="s">
        <v>77</v>
      </c>
      <c r="AU94" s="207" t="s">
        <v>78</v>
      </c>
      <c r="AY94" s="206" t="s">
        <v>210</v>
      </c>
      <c r="BK94" s="208">
        <f>SUM(BK95:BK117)</f>
        <v>0</v>
      </c>
    </row>
    <row r="95" s="2" customFormat="1" ht="16.5" customHeight="1">
      <c r="A95" s="42"/>
      <c r="B95" s="43"/>
      <c r="C95" s="211" t="s">
        <v>93</v>
      </c>
      <c r="D95" s="211" t="s">
        <v>213</v>
      </c>
      <c r="E95" s="212" t="s">
        <v>3133</v>
      </c>
      <c r="F95" s="213" t="s">
        <v>3134</v>
      </c>
      <c r="G95" s="214" t="s">
        <v>104</v>
      </c>
      <c r="H95" s="215">
        <v>5</v>
      </c>
      <c r="I95" s="216"/>
      <c r="J95" s="217">
        <f>ROUND(I95*H95,2)</f>
        <v>0</v>
      </c>
      <c r="K95" s="213" t="s">
        <v>3123</v>
      </c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404</v>
      </c>
      <c r="AT95" s="222" t="s">
        <v>213</v>
      </c>
      <c r="AU95" s="222" t="s">
        <v>86</v>
      </c>
      <c r="AY95" s="20" t="s">
        <v>210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404</v>
      </c>
      <c r="BM95" s="222" t="s">
        <v>3135</v>
      </c>
    </row>
    <row r="96" s="2" customFormat="1">
      <c r="A96" s="42"/>
      <c r="B96" s="43"/>
      <c r="C96" s="44"/>
      <c r="D96" s="231" t="s">
        <v>1073</v>
      </c>
      <c r="E96" s="44"/>
      <c r="F96" s="283" t="s">
        <v>3136</v>
      </c>
      <c r="G96" s="44"/>
      <c r="H96" s="44"/>
      <c r="I96" s="226"/>
      <c r="J96" s="44"/>
      <c r="K96" s="44"/>
      <c r="L96" s="48"/>
      <c r="M96" s="227"/>
      <c r="N96" s="228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1073</v>
      </c>
      <c r="AU96" s="20" t="s">
        <v>86</v>
      </c>
    </row>
    <row r="97" s="2" customFormat="1" ht="16.5" customHeight="1">
      <c r="A97" s="42"/>
      <c r="B97" s="43"/>
      <c r="C97" s="211" t="s">
        <v>96</v>
      </c>
      <c r="D97" s="211" t="s">
        <v>213</v>
      </c>
      <c r="E97" s="212" t="s">
        <v>3137</v>
      </c>
      <c r="F97" s="213" t="s">
        <v>3138</v>
      </c>
      <c r="G97" s="214" t="s">
        <v>104</v>
      </c>
      <c r="H97" s="215">
        <v>6</v>
      </c>
      <c r="I97" s="216"/>
      <c r="J97" s="217">
        <f>ROUND(I97*H97,2)</f>
        <v>0</v>
      </c>
      <c r="K97" s="213" t="s">
        <v>3123</v>
      </c>
      <c r="L97" s="48"/>
      <c r="M97" s="218" t="s">
        <v>32</v>
      </c>
      <c r="N97" s="219" t="s">
        <v>49</v>
      </c>
      <c r="O97" s="88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404</v>
      </c>
      <c r="AT97" s="222" t="s">
        <v>213</v>
      </c>
      <c r="AU97" s="222" t="s">
        <v>86</v>
      </c>
      <c r="AY97" s="20" t="s">
        <v>210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86</v>
      </c>
      <c r="BK97" s="223">
        <f>ROUND(I97*H97,2)</f>
        <v>0</v>
      </c>
      <c r="BL97" s="20" t="s">
        <v>404</v>
      </c>
      <c r="BM97" s="222" t="s">
        <v>3139</v>
      </c>
    </row>
    <row r="98" s="2" customFormat="1">
      <c r="A98" s="42"/>
      <c r="B98" s="43"/>
      <c r="C98" s="44"/>
      <c r="D98" s="231" t="s">
        <v>1073</v>
      </c>
      <c r="E98" s="44"/>
      <c r="F98" s="283" t="s">
        <v>3136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1073</v>
      </c>
      <c r="AU98" s="20" t="s">
        <v>86</v>
      </c>
    </row>
    <row r="99" s="2" customFormat="1" ht="16.5" customHeight="1">
      <c r="A99" s="42"/>
      <c r="B99" s="43"/>
      <c r="C99" s="211" t="s">
        <v>267</v>
      </c>
      <c r="D99" s="211" t="s">
        <v>213</v>
      </c>
      <c r="E99" s="212" t="s">
        <v>3140</v>
      </c>
      <c r="F99" s="213" t="s">
        <v>3141</v>
      </c>
      <c r="G99" s="214" t="s">
        <v>104</v>
      </c>
      <c r="H99" s="215">
        <v>3</v>
      </c>
      <c r="I99" s="216"/>
      <c r="J99" s="217">
        <f>ROUND(I99*H99,2)</f>
        <v>0</v>
      </c>
      <c r="K99" s="213" t="s">
        <v>3123</v>
      </c>
      <c r="L99" s="48"/>
      <c r="M99" s="218" t="s">
        <v>32</v>
      </c>
      <c r="N99" s="219" t="s">
        <v>49</v>
      </c>
      <c r="O99" s="88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404</v>
      </c>
      <c r="AT99" s="222" t="s">
        <v>213</v>
      </c>
      <c r="AU99" s="222" t="s">
        <v>86</v>
      </c>
      <c r="AY99" s="20" t="s">
        <v>210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86</v>
      </c>
      <c r="BK99" s="223">
        <f>ROUND(I99*H99,2)</f>
        <v>0</v>
      </c>
      <c r="BL99" s="20" t="s">
        <v>404</v>
      </c>
      <c r="BM99" s="222" t="s">
        <v>3142</v>
      </c>
    </row>
    <row r="100" s="2" customFormat="1">
      <c r="A100" s="42"/>
      <c r="B100" s="43"/>
      <c r="C100" s="44"/>
      <c r="D100" s="231" t="s">
        <v>1073</v>
      </c>
      <c r="E100" s="44"/>
      <c r="F100" s="283" t="s">
        <v>3136</v>
      </c>
      <c r="G100" s="44"/>
      <c r="H100" s="44"/>
      <c r="I100" s="226"/>
      <c r="J100" s="44"/>
      <c r="K100" s="44"/>
      <c r="L100" s="48"/>
      <c r="M100" s="227"/>
      <c r="N100" s="228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1073</v>
      </c>
      <c r="AU100" s="20" t="s">
        <v>86</v>
      </c>
    </row>
    <row r="101" s="2" customFormat="1" ht="16.5" customHeight="1">
      <c r="A101" s="42"/>
      <c r="B101" s="43"/>
      <c r="C101" s="211" t="s">
        <v>276</v>
      </c>
      <c r="D101" s="211" t="s">
        <v>213</v>
      </c>
      <c r="E101" s="212" t="s">
        <v>3143</v>
      </c>
      <c r="F101" s="213" t="s">
        <v>3144</v>
      </c>
      <c r="G101" s="214" t="s">
        <v>104</v>
      </c>
      <c r="H101" s="215">
        <v>7</v>
      </c>
      <c r="I101" s="216"/>
      <c r="J101" s="217">
        <f>ROUND(I101*H101,2)</f>
        <v>0</v>
      </c>
      <c r="K101" s="213" t="s">
        <v>3123</v>
      </c>
      <c r="L101" s="48"/>
      <c r="M101" s="218" t="s">
        <v>32</v>
      </c>
      <c r="N101" s="219" t="s">
        <v>49</v>
      </c>
      <c r="O101" s="88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2" t="s">
        <v>404</v>
      </c>
      <c r="AT101" s="222" t="s">
        <v>213</v>
      </c>
      <c r="AU101" s="222" t="s">
        <v>86</v>
      </c>
      <c r="AY101" s="20" t="s">
        <v>210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0" t="s">
        <v>86</v>
      </c>
      <c r="BK101" s="223">
        <f>ROUND(I101*H101,2)</f>
        <v>0</v>
      </c>
      <c r="BL101" s="20" t="s">
        <v>404</v>
      </c>
      <c r="BM101" s="222" t="s">
        <v>3145</v>
      </c>
    </row>
    <row r="102" s="2" customFormat="1">
      <c r="A102" s="42"/>
      <c r="B102" s="43"/>
      <c r="C102" s="44"/>
      <c r="D102" s="231" t="s">
        <v>1073</v>
      </c>
      <c r="E102" s="44"/>
      <c r="F102" s="283" t="s">
        <v>3136</v>
      </c>
      <c r="G102" s="44"/>
      <c r="H102" s="44"/>
      <c r="I102" s="226"/>
      <c r="J102" s="44"/>
      <c r="K102" s="44"/>
      <c r="L102" s="48"/>
      <c r="M102" s="227"/>
      <c r="N102" s="228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1073</v>
      </c>
      <c r="AU102" s="20" t="s">
        <v>86</v>
      </c>
    </row>
    <row r="103" s="2" customFormat="1" ht="16.5" customHeight="1">
      <c r="A103" s="42"/>
      <c r="B103" s="43"/>
      <c r="C103" s="211" t="s">
        <v>286</v>
      </c>
      <c r="D103" s="211" t="s">
        <v>213</v>
      </c>
      <c r="E103" s="212" t="s">
        <v>3146</v>
      </c>
      <c r="F103" s="213" t="s">
        <v>3147</v>
      </c>
      <c r="G103" s="214" t="s">
        <v>104</v>
      </c>
      <c r="H103" s="215">
        <v>4</v>
      </c>
      <c r="I103" s="216"/>
      <c r="J103" s="217">
        <f>ROUND(I103*H103,2)</f>
        <v>0</v>
      </c>
      <c r="K103" s="213" t="s">
        <v>3123</v>
      </c>
      <c r="L103" s="48"/>
      <c r="M103" s="218" t="s">
        <v>32</v>
      </c>
      <c r="N103" s="219" t="s">
        <v>49</v>
      </c>
      <c r="O103" s="88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404</v>
      </c>
      <c r="AT103" s="222" t="s">
        <v>213</v>
      </c>
      <c r="AU103" s="222" t="s">
        <v>86</v>
      </c>
      <c r="AY103" s="20" t="s">
        <v>210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86</v>
      </c>
      <c r="BK103" s="223">
        <f>ROUND(I103*H103,2)</f>
        <v>0</v>
      </c>
      <c r="BL103" s="20" t="s">
        <v>404</v>
      </c>
      <c r="BM103" s="222" t="s">
        <v>3148</v>
      </c>
    </row>
    <row r="104" s="2" customFormat="1">
      <c r="A104" s="42"/>
      <c r="B104" s="43"/>
      <c r="C104" s="44"/>
      <c r="D104" s="231" t="s">
        <v>1073</v>
      </c>
      <c r="E104" s="44"/>
      <c r="F104" s="283" t="s">
        <v>3136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1073</v>
      </c>
      <c r="AU104" s="20" t="s">
        <v>86</v>
      </c>
    </row>
    <row r="105" s="2" customFormat="1" ht="16.5" customHeight="1">
      <c r="A105" s="42"/>
      <c r="B105" s="43"/>
      <c r="C105" s="211" t="s">
        <v>302</v>
      </c>
      <c r="D105" s="211" t="s">
        <v>213</v>
      </c>
      <c r="E105" s="212" t="s">
        <v>3149</v>
      </c>
      <c r="F105" s="213" t="s">
        <v>3150</v>
      </c>
      <c r="G105" s="214" t="s">
        <v>104</v>
      </c>
      <c r="H105" s="215">
        <v>16</v>
      </c>
      <c r="I105" s="216"/>
      <c r="J105" s="217">
        <f>ROUND(I105*H105,2)</f>
        <v>0</v>
      </c>
      <c r="K105" s="213" t="s">
        <v>3123</v>
      </c>
      <c r="L105" s="48"/>
      <c r="M105" s="218" t="s">
        <v>32</v>
      </c>
      <c r="N105" s="219" t="s">
        <v>49</v>
      </c>
      <c r="O105" s="88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404</v>
      </c>
      <c r="AT105" s="222" t="s">
        <v>213</v>
      </c>
      <c r="AU105" s="222" t="s">
        <v>86</v>
      </c>
      <c r="AY105" s="20" t="s">
        <v>210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86</v>
      </c>
      <c r="BK105" s="223">
        <f>ROUND(I105*H105,2)</f>
        <v>0</v>
      </c>
      <c r="BL105" s="20" t="s">
        <v>404</v>
      </c>
      <c r="BM105" s="222" t="s">
        <v>3151</v>
      </c>
    </row>
    <row r="106" s="2" customFormat="1">
      <c r="A106" s="42"/>
      <c r="B106" s="43"/>
      <c r="C106" s="44"/>
      <c r="D106" s="231" t="s">
        <v>1073</v>
      </c>
      <c r="E106" s="44"/>
      <c r="F106" s="283" t="s">
        <v>3136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1073</v>
      </c>
      <c r="AU106" s="20" t="s">
        <v>86</v>
      </c>
    </row>
    <row r="107" s="2" customFormat="1" ht="16.5" customHeight="1">
      <c r="A107" s="42"/>
      <c r="B107" s="43"/>
      <c r="C107" s="211" t="s">
        <v>324</v>
      </c>
      <c r="D107" s="211" t="s">
        <v>213</v>
      </c>
      <c r="E107" s="212" t="s">
        <v>3152</v>
      </c>
      <c r="F107" s="213" t="s">
        <v>3153</v>
      </c>
      <c r="G107" s="214" t="s">
        <v>104</v>
      </c>
      <c r="H107" s="215">
        <v>17</v>
      </c>
      <c r="I107" s="216"/>
      <c r="J107" s="217">
        <f>ROUND(I107*H107,2)</f>
        <v>0</v>
      </c>
      <c r="K107" s="213" t="s">
        <v>3123</v>
      </c>
      <c r="L107" s="48"/>
      <c r="M107" s="218" t="s">
        <v>32</v>
      </c>
      <c r="N107" s="219" t="s">
        <v>49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404</v>
      </c>
      <c r="AT107" s="222" t="s">
        <v>213</v>
      </c>
      <c r="AU107" s="222" t="s">
        <v>86</v>
      </c>
      <c r="AY107" s="20" t="s">
        <v>210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86</v>
      </c>
      <c r="BK107" s="223">
        <f>ROUND(I107*H107,2)</f>
        <v>0</v>
      </c>
      <c r="BL107" s="20" t="s">
        <v>404</v>
      </c>
      <c r="BM107" s="222" t="s">
        <v>3154</v>
      </c>
    </row>
    <row r="108" s="2" customFormat="1">
      <c r="A108" s="42"/>
      <c r="B108" s="43"/>
      <c r="C108" s="44"/>
      <c r="D108" s="231" t="s">
        <v>1073</v>
      </c>
      <c r="E108" s="44"/>
      <c r="F108" s="283" t="s">
        <v>3136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1073</v>
      </c>
      <c r="AU108" s="20" t="s">
        <v>86</v>
      </c>
    </row>
    <row r="109" s="2" customFormat="1" ht="16.5" customHeight="1">
      <c r="A109" s="42"/>
      <c r="B109" s="43"/>
      <c r="C109" s="211" t="s">
        <v>211</v>
      </c>
      <c r="D109" s="211" t="s">
        <v>213</v>
      </c>
      <c r="E109" s="212" t="s">
        <v>3155</v>
      </c>
      <c r="F109" s="213" t="s">
        <v>3156</v>
      </c>
      <c r="G109" s="214" t="s">
        <v>104</v>
      </c>
      <c r="H109" s="215">
        <v>17</v>
      </c>
      <c r="I109" s="216"/>
      <c r="J109" s="217">
        <f>ROUND(I109*H109,2)</f>
        <v>0</v>
      </c>
      <c r="K109" s="213" t="s">
        <v>3123</v>
      </c>
      <c r="L109" s="48"/>
      <c r="M109" s="218" t="s">
        <v>32</v>
      </c>
      <c r="N109" s="219" t="s">
        <v>49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404</v>
      </c>
      <c r="AT109" s="222" t="s">
        <v>213</v>
      </c>
      <c r="AU109" s="222" t="s">
        <v>86</v>
      </c>
      <c r="AY109" s="20" t="s">
        <v>210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86</v>
      </c>
      <c r="BK109" s="223">
        <f>ROUND(I109*H109,2)</f>
        <v>0</v>
      </c>
      <c r="BL109" s="20" t="s">
        <v>404</v>
      </c>
      <c r="BM109" s="222" t="s">
        <v>3157</v>
      </c>
    </row>
    <row r="110" s="2" customFormat="1">
      <c r="A110" s="42"/>
      <c r="B110" s="43"/>
      <c r="C110" s="44"/>
      <c r="D110" s="231" t="s">
        <v>1073</v>
      </c>
      <c r="E110" s="44"/>
      <c r="F110" s="283" t="s">
        <v>3136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1073</v>
      </c>
      <c r="AU110" s="20" t="s">
        <v>86</v>
      </c>
    </row>
    <row r="111" s="2" customFormat="1" ht="16.5" customHeight="1">
      <c r="A111" s="42"/>
      <c r="B111" s="43"/>
      <c r="C111" s="211" t="s">
        <v>347</v>
      </c>
      <c r="D111" s="211" t="s">
        <v>213</v>
      </c>
      <c r="E111" s="212" t="s">
        <v>3158</v>
      </c>
      <c r="F111" s="213" t="s">
        <v>3159</v>
      </c>
      <c r="G111" s="214" t="s">
        <v>104</v>
      </c>
      <c r="H111" s="215">
        <v>16</v>
      </c>
      <c r="I111" s="216"/>
      <c r="J111" s="217">
        <f>ROUND(I111*H111,2)</f>
        <v>0</v>
      </c>
      <c r="K111" s="213" t="s">
        <v>3123</v>
      </c>
      <c r="L111" s="48"/>
      <c r="M111" s="218" t="s">
        <v>32</v>
      </c>
      <c r="N111" s="219" t="s">
        <v>49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404</v>
      </c>
      <c r="AT111" s="222" t="s">
        <v>213</v>
      </c>
      <c r="AU111" s="222" t="s">
        <v>86</v>
      </c>
      <c r="AY111" s="20" t="s">
        <v>210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86</v>
      </c>
      <c r="BK111" s="223">
        <f>ROUND(I111*H111,2)</f>
        <v>0</v>
      </c>
      <c r="BL111" s="20" t="s">
        <v>404</v>
      </c>
      <c r="BM111" s="222" t="s">
        <v>3160</v>
      </c>
    </row>
    <row r="112" s="2" customFormat="1">
      <c r="A112" s="42"/>
      <c r="B112" s="43"/>
      <c r="C112" s="44"/>
      <c r="D112" s="231" t="s">
        <v>1073</v>
      </c>
      <c r="E112" s="44"/>
      <c r="F112" s="283" t="s">
        <v>3136</v>
      </c>
      <c r="G112" s="44"/>
      <c r="H112" s="44"/>
      <c r="I112" s="226"/>
      <c r="J112" s="44"/>
      <c r="K112" s="44"/>
      <c r="L112" s="48"/>
      <c r="M112" s="227"/>
      <c r="N112" s="228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1073</v>
      </c>
      <c r="AU112" s="20" t="s">
        <v>86</v>
      </c>
    </row>
    <row r="113" s="2" customFormat="1" ht="24.15" customHeight="1">
      <c r="A113" s="42"/>
      <c r="B113" s="43"/>
      <c r="C113" s="211" t="s">
        <v>21</v>
      </c>
      <c r="D113" s="211" t="s">
        <v>213</v>
      </c>
      <c r="E113" s="212" t="s">
        <v>3161</v>
      </c>
      <c r="F113" s="213" t="s">
        <v>3162</v>
      </c>
      <c r="G113" s="214" t="s">
        <v>525</v>
      </c>
      <c r="H113" s="215">
        <v>2</v>
      </c>
      <c r="I113" s="216"/>
      <c r="J113" s="217">
        <f>ROUND(I113*H113,2)</f>
        <v>0</v>
      </c>
      <c r="K113" s="213" t="s">
        <v>3123</v>
      </c>
      <c r="L113" s="48"/>
      <c r="M113" s="218" t="s">
        <v>32</v>
      </c>
      <c r="N113" s="219" t="s">
        <v>49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404</v>
      </c>
      <c r="AT113" s="222" t="s">
        <v>213</v>
      </c>
      <c r="AU113" s="222" t="s">
        <v>86</v>
      </c>
      <c r="AY113" s="20" t="s">
        <v>210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86</v>
      </c>
      <c r="BK113" s="223">
        <f>ROUND(I113*H113,2)</f>
        <v>0</v>
      </c>
      <c r="BL113" s="20" t="s">
        <v>404</v>
      </c>
      <c r="BM113" s="222" t="s">
        <v>3163</v>
      </c>
    </row>
    <row r="114" s="2" customFormat="1" ht="37.8" customHeight="1">
      <c r="A114" s="42"/>
      <c r="B114" s="43"/>
      <c r="C114" s="211" t="s">
        <v>375</v>
      </c>
      <c r="D114" s="211" t="s">
        <v>213</v>
      </c>
      <c r="E114" s="212" t="s">
        <v>3164</v>
      </c>
      <c r="F114" s="213" t="s">
        <v>3165</v>
      </c>
      <c r="G114" s="214" t="s">
        <v>525</v>
      </c>
      <c r="H114" s="215">
        <v>3</v>
      </c>
      <c r="I114" s="216"/>
      <c r="J114" s="217">
        <f>ROUND(I114*H114,2)</f>
        <v>0</v>
      </c>
      <c r="K114" s="213" t="s">
        <v>3123</v>
      </c>
      <c r="L114" s="48"/>
      <c r="M114" s="218" t="s">
        <v>32</v>
      </c>
      <c r="N114" s="219" t="s">
        <v>49</v>
      </c>
      <c r="O114" s="88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404</v>
      </c>
      <c r="AT114" s="222" t="s">
        <v>213</v>
      </c>
      <c r="AU114" s="222" t="s">
        <v>86</v>
      </c>
      <c r="AY114" s="20" t="s">
        <v>210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86</v>
      </c>
      <c r="BK114" s="223">
        <f>ROUND(I114*H114,2)</f>
        <v>0</v>
      </c>
      <c r="BL114" s="20" t="s">
        <v>404</v>
      </c>
      <c r="BM114" s="222" t="s">
        <v>3166</v>
      </c>
    </row>
    <row r="115" s="2" customFormat="1" ht="16.5" customHeight="1">
      <c r="A115" s="42"/>
      <c r="B115" s="43"/>
      <c r="C115" s="211" t="s">
        <v>386</v>
      </c>
      <c r="D115" s="211" t="s">
        <v>213</v>
      </c>
      <c r="E115" s="212" t="s">
        <v>3167</v>
      </c>
      <c r="F115" s="213" t="s">
        <v>3168</v>
      </c>
      <c r="G115" s="214" t="s">
        <v>525</v>
      </c>
      <c r="H115" s="215">
        <v>1</v>
      </c>
      <c r="I115" s="216"/>
      <c r="J115" s="217">
        <f>ROUND(I115*H115,2)</f>
        <v>0</v>
      </c>
      <c r="K115" s="213" t="s">
        <v>3123</v>
      </c>
      <c r="L115" s="48"/>
      <c r="M115" s="218" t="s">
        <v>32</v>
      </c>
      <c r="N115" s="219" t="s">
        <v>49</v>
      </c>
      <c r="O115" s="88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2" t="s">
        <v>404</v>
      </c>
      <c r="AT115" s="222" t="s">
        <v>213</v>
      </c>
      <c r="AU115" s="222" t="s">
        <v>86</v>
      </c>
      <c r="AY115" s="20" t="s">
        <v>210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0" t="s">
        <v>86</v>
      </c>
      <c r="BK115" s="223">
        <f>ROUND(I115*H115,2)</f>
        <v>0</v>
      </c>
      <c r="BL115" s="20" t="s">
        <v>404</v>
      </c>
      <c r="BM115" s="222" t="s">
        <v>3169</v>
      </c>
    </row>
    <row r="116" s="2" customFormat="1" ht="16.5" customHeight="1">
      <c r="A116" s="42"/>
      <c r="B116" s="43"/>
      <c r="C116" s="211" t="s">
        <v>8</v>
      </c>
      <c r="D116" s="211" t="s">
        <v>213</v>
      </c>
      <c r="E116" s="212" t="s">
        <v>3170</v>
      </c>
      <c r="F116" s="213" t="s">
        <v>3171</v>
      </c>
      <c r="G116" s="214" t="s">
        <v>407</v>
      </c>
      <c r="H116" s="215">
        <v>0.432</v>
      </c>
      <c r="I116" s="216"/>
      <c r="J116" s="217">
        <f>ROUND(I116*H116,2)</f>
        <v>0</v>
      </c>
      <c r="K116" s="213" t="s">
        <v>3123</v>
      </c>
      <c r="L116" s="48"/>
      <c r="M116" s="218" t="s">
        <v>32</v>
      </c>
      <c r="N116" s="219" t="s">
        <v>49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404</v>
      </c>
      <c r="AT116" s="222" t="s">
        <v>213</v>
      </c>
      <c r="AU116" s="222" t="s">
        <v>86</v>
      </c>
      <c r="AY116" s="20" t="s">
        <v>210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86</v>
      </c>
      <c r="BK116" s="223">
        <f>ROUND(I116*H116,2)</f>
        <v>0</v>
      </c>
      <c r="BL116" s="20" t="s">
        <v>404</v>
      </c>
      <c r="BM116" s="222" t="s">
        <v>3172</v>
      </c>
    </row>
    <row r="117" s="2" customFormat="1">
      <c r="A117" s="42"/>
      <c r="B117" s="43"/>
      <c r="C117" s="44"/>
      <c r="D117" s="231" t="s">
        <v>1073</v>
      </c>
      <c r="E117" s="44"/>
      <c r="F117" s="283" t="s">
        <v>3173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1073</v>
      </c>
      <c r="AU117" s="20" t="s">
        <v>86</v>
      </c>
    </row>
    <row r="118" s="12" customFormat="1" ht="25.92" customHeight="1">
      <c r="A118" s="12"/>
      <c r="B118" s="195"/>
      <c r="C118" s="196"/>
      <c r="D118" s="197" t="s">
        <v>77</v>
      </c>
      <c r="E118" s="198" t="s">
        <v>3174</v>
      </c>
      <c r="F118" s="198" t="s">
        <v>3175</v>
      </c>
      <c r="G118" s="196"/>
      <c r="H118" s="196"/>
      <c r="I118" s="199"/>
      <c r="J118" s="200">
        <f>BK118</f>
        <v>0</v>
      </c>
      <c r="K118" s="196"/>
      <c r="L118" s="201"/>
      <c r="M118" s="202"/>
      <c r="N118" s="203"/>
      <c r="O118" s="203"/>
      <c r="P118" s="204">
        <f>SUM(P119:P146)</f>
        <v>0</v>
      </c>
      <c r="Q118" s="203"/>
      <c r="R118" s="204">
        <f>SUM(R119:R146)</f>
        <v>0</v>
      </c>
      <c r="S118" s="203"/>
      <c r="T118" s="205">
        <f>SUM(T119:T146)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6" t="s">
        <v>88</v>
      </c>
      <c r="AT118" s="207" t="s">
        <v>77</v>
      </c>
      <c r="AU118" s="207" t="s">
        <v>78</v>
      </c>
      <c r="AY118" s="206" t="s">
        <v>210</v>
      </c>
      <c r="BK118" s="208">
        <f>SUM(BK119:BK146)</f>
        <v>0</v>
      </c>
    </row>
    <row r="119" s="2" customFormat="1" ht="16.5" customHeight="1">
      <c r="A119" s="42"/>
      <c r="B119" s="43"/>
      <c r="C119" s="211" t="s">
        <v>404</v>
      </c>
      <c r="D119" s="211" t="s">
        <v>213</v>
      </c>
      <c r="E119" s="212" t="s">
        <v>3176</v>
      </c>
      <c r="F119" s="213" t="s">
        <v>3177</v>
      </c>
      <c r="G119" s="214" t="s">
        <v>104</v>
      </c>
      <c r="H119" s="215">
        <v>105</v>
      </c>
      <c r="I119" s="216"/>
      <c r="J119" s="217">
        <f>ROUND(I119*H119,2)</f>
        <v>0</v>
      </c>
      <c r="K119" s="213" t="s">
        <v>3123</v>
      </c>
      <c r="L119" s="48"/>
      <c r="M119" s="218" t="s">
        <v>32</v>
      </c>
      <c r="N119" s="219" t="s">
        <v>49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404</v>
      </c>
      <c r="AT119" s="222" t="s">
        <v>213</v>
      </c>
      <c r="AU119" s="222" t="s">
        <v>86</v>
      </c>
      <c r="AY119" s="20" t="s">
        <v>210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86</v>
      </c>
      <c r="BK119" s="223">
        <f>ROUND(I119*H119,2)</f>
        <v>0</v>
      </c>
      <c r="BL119" s="20" t="s">
        <v>404</v>
      </c>
      <c r="BM119" s="222" t="s">
        <v>3178</v>
      </c>
    </row>
    <row r="120" s="2" customFormat="1">
      <c r="A120" s="42"/>
      <c r="B120" s="43"/>
      <c r="C120" s="44"/>
      <c r="D120" s="231" t="s">
        <v>1073</v>
      </c>
      <c r="E120" s="44"/>
      <c r="F120" s="283" t="s">
        <v>3179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1073</v>
      </c>
      <c r="AU120" s="20" t="s">
        <v>86</v>
      </c>
    </row>
    <row r="121" s="2" customFormat="1" ht="16.5" customHeight="1">
      <c r="A121" s="42"/>
      <c r="B121" s="43"/>
      <c r="C121" s="211" t="s">
        <v>412</v>
      </c>
      <c r="D121" s="211" t="s">
        <v>213</v>
      </c>
      <c r="E121" s="212" t="s">
        <v>3180</v>
      </c>
      <c r="F121" s="213" t="s">
        <v>3181</v>
      </c>
      <c r="G121" s="214" t="s">
        <v>104</v>
      </c>
      <c r="H121" s="215">
        <v>38</v>
      </c>
      <c r="I121" s="216"/>
      <c r="J121" s="217">
        <f>ROUND(I121*H121,2)</f>
        <v>0</v>
      </c>
      <c r="K121" s="213" t="s">
        <v>3123</v>
      </c>
      <c r="L121" s="48"/>
      <c r="M121" s="218" t="s">
        <v>32</v>
      </c>
      <c r="N121" s="219" t="s">
        <v>49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404</v>
      </c>
      <c r="AT121" s="222" t="s">
        <v>213</v>
      </c>
      <c r="AU121" s="222" t="s">
        <v>86</v>
      </c>
      <c r="AY121" s="20" t="s">
        <v>210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86</v>
      </c>
      <c r="BK121" s="223">
        <f>ROUND(I121*H121,2)</f>
        <v>0</v>
      </c>
      <c r="BL121" s="20" t="s">
        <v>404</v>
      </c>
      <c r="BM121" s="222" t="s">
        <v>3182</v>
      </c>
    </row>
    <row r="122" s="2" customFormat="1">
      <c r="A122" s="42"/>
      <c r="B122" s="43"/>
      <c r="C122" s="44"/>
      <c r="D122" s="231" t="s">
        <v>1073</v>
      </c>
      <c r="E122" s="44"/>
      <c r="F122" s="283" t="s">
        <v>3179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1073</v>
      </c>
      <c r="AU122" s="20" t="s">
        <v>86</v>
      </c>
    </row>
    <row r="123" s="2" customFormat="1" ht="16.5" customHeight="1">
      <c r="A123" s="42"/>
      <c r="B123" s="43"/>
      <c r="C123" s="211" t="s">
        <v>418</v>
      </c>
      <c r="D123" s="211" t="s">
        <v>213</v>
      </c>
      <c r="E123" s="212" t="s">
        <v>3183</v>
      </c>
      <c r="F123" s="213" t="s">
        <v>3184</v>
      </c>
      <c r="G123" s="214" t="s">
        <v>104</v>
      </c>
      <c r="H123" s="215">
        <v>25</v>
      </c>
      <c r="I123" s="216"/>
      <c r="J123" s="217">
        <f>ROUND(I123*H123,2)</f>
        <v>0</v>
      </c>
      <c r="K123" s="213" t="s">
        <v>3123</v>
      </c>
      <c r="L123" s="48"/>
      <c r="M123" s="218" t="s">
        <v>32</v>
      </c>
      <c r="N123" s="219" t="s">
        <v>49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404</v>
      </c>
      <c r="AT123" s="222" t="s">
        <v>213</v>
      </c>
      <c r="AU123" s="222" t="s">
        <v>86</v>
      </c>
      <c r="AY123" s="20" t="s">
        <v>210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86</v>
      </c>
      <c r="BK123" s="223">
        <f>ROUND(I123*H123,2)</f>
        <v>0</v>
      </c>
      <c r="BL123" s="20" t="s">
        <v>404</v>
      </c>
      <c r="BM123" s="222" t="s">
        <v>3185</v>
      </c>
    </row>
    <row r="124" s="2" customFormat="1" ht="16.5" customHeight="1">
      <c r="A124" s="42"/>
      <c r="B124" s="43"/>
      <c r="C124" s="211" t="s">
        <v>424</v>
      </c>
      <c r="D124" s="211" t="s">
        <v>213</v>
      </c>
      <c r="E124" s="212" t="s">
        <v>3186</v>
      </c>
      <c r="F124" s="213" t="s">
        <v>3187</v>
      </c>
      <c r="G124" s="214" t="s">
        <v>104</v>
      </c>
      <c r="H124" s="215">
        <v>28</v>
      </c>
      <c r="I124" s="216"/>
      <c r="J124" s="217">
        <f>ROUND(I124*H124,2)</f>
        <v>0</v>
      </c>
      <c r="K124" s="213" t="s">
        <v>3123</v>
      </c>
      <c r="L124" s="48"/>
      <c r="M124" s="218" t="s">
        <v>32</v>
      </c>
      <c r="N124" s="219" t="s">
        <v>49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2" t="s">
        <v>404</v>
      </c>
      <c r="AT124" s="222" t="s">
        <v>213</v>
      </c>
      <c r="AU124" s="222" t="s">
        <v>86</v>
      </c>
      <c r="AY124" s="20" t="s">
        <v>210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0" t="s">
        <v>86</v>
      </c>
      <c r="BK124" s="223">
        <f>ROUND(I124*H124,2)</f>
        <v>0</v>
      </c>
      <c r="BL124" s="20" t="s">
        <v>404</v>
      </c>
      <c r="BM124" s="222" t="s">
        <v>3188</v>
      </c>
    </row>
    <row r="125" s="2" customFormat="1" ht="16.5" customHeight="1">
      <c r="A125" s="42"/>
      <c r="B125" s="43"/>
      <c r="C125" s="211" t="s">
        <v>429</v>
      </c>
      <c r="D125" s="211" t="s">
        <v>213</v>
      </c>
      <c r="E125" s="212" t="s">
        <v>3189</v>
      </c>
      <c r="F125" s="213" t="s">
        <v>3190</v>
      </c>
      <c r="G125" s="214" t="s">
        <v>525</v>
      </c>
      <c r="H125" s="215">
        <v>4</v>
      </c>
      <c r="I125" s="216"/>
      <c r="J125" s="217">
        <f>ROUND(I125*H125,2)</f>
        <v>0</v>
      </c>
      <c r="K125" s="213" t="s">
        <v>3123</v>
      </c>
      <c r="L125" s="48"/>
      <c r="M125" s="218" t="s">
        <v>32</v>
      </c>
      <c r="N125" s="219" t="s">
        <v>49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404</v>
      </c>
      <c r="AT125" s="222" t="s">
        <v>213</v>
      </c>
      <c r="AU125" s="222" t="s">
        <v>86</v>
      </c>
      <c r="AY125" s="20" t="s">
        <v>210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86</v>
      </c>
      <c r="BK125" s="223">
        <f>ROUND(I125*H125,2)</f>
        <v>0</v>
      </c>
      <c r="BL125" s="20" t="s">
        <v>404</v>
      </c>
      <c r="BM125" s="222" t="s">
        <v>3191</v>
      </c>
    </row>
    <row r="126" s="2" customFormat="1" ht="16.5" customHeight="1">
      <c r="A126" s="42"/>
      <c r="B126" s="43"/>
      <c r="C126" s="211" t="s">
        <v>7</v>
      </c>
      <c r="D126" s="211" t="s">
        <v>213</v>
      </c>
      <c r="E126" s="212" t="s">
        <v>3192</v>
      </c>
      <c r="F126" s="213" t="s">
        <v>3193</v>
      </c>
      <c r="G126" s="214" t="s">
        <v>525</v>
      </c>
      <c r="H126" s="215">
        <v>40</v>
      </c>
      <c r="I126" s="216"/>
      <c r="J126" s="217">
        <f>ROUND(I126*H126,2)</f>
        <v>0</v>
      </c>
      <c r="K126" s="213" t="s">
        <v>3123</v>
      </c>
      <c r="L126" s="48"/>
      <c r="M126" s="218" t="s">
        <v>32</v>
      </c>
      <c r="N126" s="219" t="s">
        <v>49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404</v>
      </c>
      <c r="AT126" s="222" t="s">
        <v>213</v>
      </c>
      <c r="AU126" s="222" t="s">
        <v>86</v>
      </c>
      <c r="AY126" s="20" t="s">
        <v>210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86</v>
      </c>
      <c r="BK126" s="223">
        <f>ROUND(I126*H126,2)</f>
        <v>0</v>
      </c>
      <c r="BL126" s="20" t="s">
        <v>404</v>
      </c>
      <c r="BM126" s="222" t="s">
        <v>3194</v>
      </c>
    </row>
    <row r="127" s="2" customFormat="1" ht="16.5" customHeight="1">
      <c r="A127" s="42"/>
      <c r="B127" s="43"/>
      <c r="C127" s="211" t="s">
        <v>452</v>
      </c>
      <c r="D127" s="211" t="s">
        <v>213</v>
      </c>
      <c r="E127" s="212" t="s">
        <v>3195</v>
      </c>
      <c r="F127" s="213" t="s">
        <v>3196</v>
      </c>
      <c r="G127" s="214" t="s">
        <v>525</v>
      </c>
      <c r="H127" s="215">
        <v>30</v>
      </c>
      <c r="I127" s="216"/>
      <c r="J127" s="217">
        <f>ROUND(I127*H127,2)</f>
        <v>0</v>
      </c>
      <c r="K127" s="213" t="s">
        <v>3123</v>
      </c>
      <c r="L127" s="48"/>
      <c r="M127" s="218" t="s">
        <v>32</v>
      </c>
      <c r="N127" s="219" t="s">
        <v>49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404</v>
      </c>
      <c r="AT127" s="222" t="s">
        <v>213</v>
      </c>
      <c r="AU127" s="222" t="s">
        <v>86</v>
      </c>
      <c r="AY127" s="20" t="s">
        <v>210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86</v>
      </c>
      <c r="BK127" s="223">
        <f>ROUND(I127*H127,2)</f>
        <v>0</v>
      </c>
      <c r="BL127" s="20" t="s">
        <v>404</v>
      </c>
      <c r="BM127" s="222" t="s">
        <v>3197</v>
      </c>
    </row>
    <row r="128" s="2" customFormat="1" ht="16.5" customHeight="1">
      <c r="A128" s="42"/>
      <c r="B128" s="43"/>
      <c r="C128" s="211" t="s">
        <v>468</v>
      </c>
      <c r="D128" s="211" t="s">
        <v>213</v>
      </c>
      <c r="E128" s="212" t="s">
        <v>3198</v>
      </c>
      <c r="F128" s="213" t="s">
        <v>3199</v>
      </c>
      <c r="G128" s="214" t="s">
        <v>525</v>
      </c>
      <c r="H128" s="215">
        <v>10</v>
      </c>
      <c r="I128" s="216"/>
      <c r="J128" s="217">
        <f>ROUND(I128*H128,2)</f>
        <v>0</v>
      </c>
      <c r="K128" s="213" t="s">
        <v>3123</v>
      </c>
      <c r="L128" s="48"/>
      <c r="M128" s="218" t="s">
        <v>32</v>
      </c>
      <c r="N128" s="219" t="s">
        <v>49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404</v>
      </c>
      <c r="AT128" s="222" t="s">
        <v>213</v>
      </c>
      <c r="AU128" s="222" t="s">
        <v>86</v>
      </c>
      <c r="AY128" s="20" t="s">
        <v>210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86</v>
      </c>
      <c r="BK128" s="223">
        <f>ROUND(I128*H128,2)</f>
        <v>0</v>
      </c>
      <c r="BL128" s="20" t="s">
        <v>404</v>
      </c>
      <c r="BM128" s="222" t="s">
        <v>3200</v>
      </c>
    </row>
    <row r="129" s="2" customFormat="1" ht="16.5" customHeight="1">
      <c r="A129" s="42"/>
      <c r="B129" s="43"/>
      <c r="C129" s="211" t="s">
        <v>473</v>
      </c>
      <c r="D129" s="211" t="s">
        <v>213</v>
      </c>
      <c r="E129" s="212" t="s">
        <v>3201</v>
      </c>
      <c r="F129" s="213" t="s">
        <v>3202</v>
      </c>
      <c r="G129" s="214" t="s">
        <v>525</v>
      </c>
      <c r="H129" s="215">
        <v>12</v>
      </c>
      <c r="I129" s="216"/>
      <c r="J129" s="217">
        <f>ROUND(I129*H129,2)</f>
        <v>0</v>
      </c>
      <c r="K129" s="213" t="s">
        <v>3123</v>
      </c>
      <c r="L129" s="48"/>
      <c r="M129" s="218" t="s">
        <v>32</v>
      </c>
      <c r="N129" s="219" t="s">
        <v>49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404</v>
      </c>
      <c r="AT129" s="222" t="s">
        <v>213</v>
      </c>
      <c r="AU129" s="222" t="s">
        <v>86</v>
      </c>
      <c r="AY129" s="20" t="s">
        <v>210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86</v>
      </c>
      <c r="BK129" s="223">
        <f>ROUND(I129*H129,2)</f>
        <v>0</v>
      </c>
      <c r="BL129" s="20" t="s">
        <v>404</v>
      </c>
      <c r="BM129" s="222" t="s">
        <v>3203</v>
      </c>
    </row>
    <row r="130" s="2" customFormat="1" ht="16.5" customHeight="1">
      <c r="A130" s="42"/>
      <c r="B130" s="43"/>
      <c r="C130" s="211" t="s">
        <v>488</v>
      </c>
      <c r="D130" s="211" t="s">
        <v>213</v>
      </c>
      <c r="E130" s="212" t="s">
        <v>3204</v>
      </c>
      <c r="F130" s="213" t="s">
        <v>3205</v>
      </c>
      <c r="G130" s="214" t="s">
        <v>525</v>
      </c>
      <c r="H130" s="215">
        <v>6</v>
      </c>
      <c r="I130" s="216"/>
      <c r="J130" s="217">
        <f>ROUND(I130*H130,2)</f>
        <v>0</v>
      </c>
      <c r="K130" s="213" t="s">
        <v>3123</v>
      </c>
      <c r="L130" s="48"/>
      <c r="M130" s="218" t="s">
        <v>32</v>
      </c>
      <c r="N130" s="219" t="s">
        <v>49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2" t="s">
        <v>404</v>
      </c>
      <c r="AT130" s="222" t="s">
        <v>213</v>
      </c>
      <c r="AU130" s="222" t="s">
        <v>86</v>
      </c>
      <c r="AY130" s="20" t="s">
        <v>210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86</v>
      </c>
      <c r="BK130" s="223">
        <f>ROUND(I130*H130,2)</f>
        <v>0</v>
      </c>
      <c r="BL130" s="20" t="s">
        <v>404</v>
      </c>
      <c r="BM130" s="222" t="s">
        <v>3206</v>
      </c>
    </row>
    <row r="131" s="2" customFormat="1" ht="16.5" customHeight="1">
      <c r="A131" s="42"/>
      <c r="B131" s="43"/>
      <c r="C131" s="211" t="s">
        <v>500</v>
      </c>
      <c r="D131" s="211" t="s">
        <v>213</v>
      </c>
      <c r="E131" s="212" t="s">
        <v>3207</v>
      </c>
      <c r="F131" s="213" t="s">
        <v>3208</v>
      </c>
      <c r="G131" s="214" t="s">
        <v>525</v>
      </c>
      <c r="H131" s="215">
        <v>6</v>
      </c>
      <c r="I131" s="216"/>
      <c r="J131" s="217">
        <f>ROUND(I131*H131,2)</f>
        <v>0</v>
      </c>
      <c r="K131" s="213" t="s">
        <v>3123</v>
      </c>
      <c r="L131" s="48"/>
      <c r="M131" s="218" t="s">
        <v>32</v>
      </c>
      <c r="N131" s="219" t="s">
        <v>49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404</v>
      </c>
      <c r="AT131" s="222" t="s">
        <v>213</v>
      </c>
      <c r="AU131" s="222" t="s">
        <v>86</v>
      </c>
      <c r="AY131" s="20" t="s">
        <v>210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86</v>
      </c>
      <c r="BK131" s="223">
        <f>ROUND(I131*H131,2)</f>
        <v>0</v>
      </c>
      <c r="BL131" s="20" t="s">
        <v>404</v>
      </c>
      <c r="BM131" s="222" t="s">
        <v>3209</v>
      </c>
    </row>
    <row r="132" s="2" customFormat="1" ht="16.5" customHeight="1">
      <c r="A132" s="42"/>
      <c r="B132" s="43"/>
      <c r="C132" s="211" t="s">
        <v>284</v>
      </c>
      <c r="D132" s="211" t="s">
        <v>213</v>
      </c>
      <c r="E132" s="212" t="s">
        <v>3210</v>
      </c>
      <c r="F132" s="213" t="s">
        <v>3211</v>
      </c>
      <c r="G132" s="214" t="s">
        <v>525</v>
      </c>
      <c r="H132" s="215">
        <v>4</v>
      </c>
      <c r="I132" s="216"/>
      <c r="J132" s="217">
        <f>ROUND(I132*H132,2)</f>
        <v>0</v>
      </c>
      <c r="K132" s="213" t="s">
        <v>3123</v>
      </c>
      <c r="L132" s="48"/>
      <c r="M132" s="218" t="s">
        <v>32</v>
      </c>
      <c r="N132" s="219" t="s">
        <v>49</v>
      </c>
      <c r="O132" s="88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404</v>
      </c>
      <c r="AT132" s="222" t="s">
        <v>213</v>
      </c>
      <c r="AU132" s="222" t="s">
        <v>86</v>
      </c>
      <c r="AY132" s="20" t="s">
        <v>210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86</v>
      </c>
      <c r="BK132" s="223">
        <f>ROUND(I132*H132,2)</f>
        <v>0</v>
      </c>
      <c r="BL132" s="20" t="s">
        <v>404</v>
      </c>
      <c r="BM132" s="222" t="s">
        <v>3212</v>
      </c>
    </row>
    <row r="133" s="2" customFormat="1" ht="16.5" customHeight="1">
      <c r="A133" s="42"/>
      <c r="B133" s="43"/>
      <c r="C133" s="211" t="s">
        <v>522</v>
      </c>
      <c r="D133" s="211" t="s">
        <v>213</v>
      </c>
      <c r="E133" s="212" t="s">
        <v>3213</v>
      </c>
      <c r="F133" s="213" t="s">
        <v>3214</v>
      </c>
      <c r="G133" s="214" t="s">
        <v>525</v>
      </c>
      <c r="H133" s="215">
        <v>4</v>
      </c>
      <c r="I133" s="216"/>
      <c r="J133" s="217">
        <f>ROUND(I133*H133,2)</f>
        <v>0</v>
      </c>
      <c r="K133" s="213" t="s">
        <v>3123</v>
      </c>
      <c r="L133" s="48"/>
      <c r="M133" s="218" t="s">
        <v>32</v>
      </c>
      <c r="N133" s="219" t="s">
        <v>49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2" t="s">
        <v>404</v>
      </c>
      <c r="AT133" s="222" t="s">
        <v>213</v>
      </c>
      <c r="AU133" s="222" t="s">
        <v>86</v>
      </c>
      <c r="AY133" s="20" t="s">
        <v>210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0" t="s">
        <v>86</v>
      </c>
      <c r="BK133" s="223">
        <f>ROUND(I133*H133,2)</f>
        <v>0</v>
      </c>
      <c r="BL133" s="20" t="s">
        <v>404</v>
      </c>
      <c r="BM133" s="222" t="s">
        <v>3215</v>
      </c>
    </row>
    <row r="134" s="2" customFormat="1" ht="24.15" customHeight="1">
      <c r="A134" s="42"/>
      <c r="B134" s="43"/>
      <c r="C134" s="211" t="s">
        <v>528</v>
      </c>
      <c r="D134" s="211" t="s">
        <v>213</v>
      </c>
      <c r="E134" s="212" t="s">
        <v>3216</v>
      </c>
      <c r="F134" s="213" t="s">
        <v>3217</v>
      </c>
      <c r="G134" s="214" t="s">
        <v>525</v>
      </c>
      <c r="H134" s="215">
        <v>1</v>
      </c>
      <c r="I134" s="216"/>
      <c r="J134" s="217">
        <f>ROUND(I134*H134,2)</f>
        <v>0</v>
      </c>
      <c r="K134" s="213" t="s">
        <v>3123</v>
      </c>
      <c r="L134" s="48"/>
      <c r="M134" s="218" t="s">
        <v>32</v>
      </c>
      <c r="N134" s="219" t="s">
        <v>49</v>
      </c>
      <c r="O134" s="88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2" t="s">
        <v>404</v>
      </c>
      <c r="AT134" s="222" t="s">
        <v>213</v>
      </c>
      <c r="AU134" s="222" t="s">
        <v>86</v>
      </c>
      <c r="AY134" s="20" t="s">
        <v>210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0" t="s">
        <v>86</v>
      </c>
      <c r="BK134" s="223">
        <f>ROUND(I134*H134,2)</f>
        <v>0</v>
      </c>
      <c r="BL134" s="20" t="s">
        <v>404</v>
      </c>
      <c r="BM134" s="222" t="s">
        <v>3218</v>
      </c>
    </row>
    <row r="135" s="2" customFormat="1" ht="24.15" customHeight="1">
      <c r="A135" s="42"/>
      <c r="B135" s="43"/>
      <c r="C135" s="211" t="s">
        <v>533</v>
      </c>
      <c r="D135" s="211" t="s">
        <v>213</v>
      </c>
      <c r="E135" s="212" t="s">
        <v>3219</v>
      </c>
      <c r="F135" s="213" t="s">
        <v>3220</v>
      </c>
      <c r="G135" s="214" t="s">
        <v>525</v>
      </c>
      <c r="H135" s="215">
        <v>2</v>
      </c>
      <c r="I135" s="216"/>
      <c r="J135" s="217">
        <f>ROUND(I135*H135,2)</f>
        <v>0</v>
      </c>
      <c r="K135" s="213" t="s">
        <v>3123</v>
      </c>
      <c r="L135" s="48"/>
      <c r="M135" s="218" t="s">
        <v>32</v>
      </c>
      <c r="N135" s="219" t="s">
        <v>49</v>
      </c>
      <c r="O135" s="88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404</v>
      </c>
      <c r="AT135" s="222" t="s">
        <v>213</v>
      </c>
      <c r="AU135" s="222" t="s">
        <v>86</v>
      </c>
      <c r="AY135" s="20" t="s">
        <v>210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86</v>
      </c>
      <c r="BK135" s="223">
        <f>ROUND(I135*H135,2)</f>
        <v>0</v>
      </c>
      <c r="BL135" s="20" t="s">
        <v>404</v>
      </c>
      <c r="BM135" s="222" t="s">
        <v>3221</v>
      </c>
    </row>
    <row r="136" s="2" customFormat="1" ht="24.15" customHeight="1">
      <c r="A136" s="42"/>
      <c r="B136" s="43"/>
      <c r="C136" s="211" t="s">
        <v>486</v>
      </c>
      <c r="D136" s="211" t="s">
        <v>213</v>
      </c>
      <c r="E136" s="212" t="s">
        <v>3222</v>
      </c>
      <c r="F136" s="213" t="s">
        <v>3223</v>
      </c>
      <c r="G136" s="214" t="s">
        <v>525</v>
      </c>
      <c r="H136" s="215">
        <v>2</v>
      </c>
      <c r="I136" s="216"/>
      <c r="J136" s="217">
        <f>ROUND(I136*H136,2)</f>
        <v>0</v>
      </c>
      <c r="K136" s="213" t="s">
        <v>3123</v>
      </c>
      <c r="L136" s="48"/>
      <c r="M136" s="218" t="s">
        <v>32</v>
      </c>
      <c r="N136" s="219" t="s">
        <v>49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404</v>
      </c>
      <c r="AT136" s="222" t="s">
        <v>213</v>
      </c>
      <c r="AU136" s="222" t="s">
        <v>86</v>
      </c>
      <c r="AY136" s="20" t="s">
        <v>210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86</v>
      </c>
      <c r="BK136" s="223">
        <f>ROUND(I136*H136,2)</f>
        <v>0</v>
      </c>
      <c r="BL136" s="20" t="s">
        <v>404</v>
      </c>
      <c r="BM136" s="222" t="s">
        <v>3224</v>
      </c>
    </row>
    <row r="137" s="2" customFormat="1" ht="16.5" customHeight="1">
      <c r="A137" s="42"/>
      <c r="B137" s="43"/>
      <c r="C137" s="211" t="s">
        <v>544</v>
      </c>
      <c r="D137" s="211" t="s">
        <v>213</v>
      </c>
      <c r="E137" s="212" t="s">
        <v>3225</v>
      </c>
      <c r="F137" s="213" t="s">
        <v>3226</v>
      </c>
      <c r="G137" s="214" t="s">
        <v>525</v>
      </c>
      <c r="H137" s="215">
        <v>28</v>
      </c>
      <c r="I137" s="216"/>
      <c r="J137" s="217">
        <f>ROUND(I137*H137,2)</f>
        <v>0</v>
      </c>
      <c r="K137" s="213" t="s">
        <v>3123</v>
      </c>
      <c r="L137" s="48"/>
      <c r="M137" s="218" t="s">
        <v>32</v>
      </c>
      <c r="N137" s="219" t="s">
        <v>49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404</v>
      </c>
      <c r="AT137" s="222" t="s">
        <v>213</v>
      </c>
      <c r="AU137" s="222" t="s">
        <v>86</v>
      </c>
      <c r="AY137" s="20" t="s">
        <v>210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86</v>
      </c>
      <c r="BK137" s="223">
        <f>ROUND(I137*H137,2)</f>
        <v>0</v>
      </c>
      <c r="BL137" s="20" t="s">
        <v>404</v>
      </c>
      <c r="BM137" s="222" t="s">
        <v>3227</v>
      </c>
    </row>
    <row r="138" s="2" customFormat="1" ht="16.5" customHeight="1">
      <c r="A138" s="42"/>
      <c r="B138" s="43"/>
      <c r="C138" s="211" t="s">
        <v>550</v>
      </c>
      <c r="D138" s="211" t="s">
        <v>213</v>
      </c>
      <c r="E138" s="212" t="s">
        <v>3228</v>
      </c>
      <c r="F138" s="213" t="s">
        <v>3229</v>
      </c>
      <c r="G138" s="214" t="s">
        <v>525</v>
      </c>
      <c r="H138" s="215">
        <v>30</v>
      </c>
      <c r="I138" s="216"/>
      <c r="J138" s="217">
        <f>ROUND(I138*H138,2)</f>
        <v>0</v>
      </c>
      <c r="K138" s="213" t="s">
        <v>3123</v>
      </c>
      <c r="L138" s="48"/>
      <c r="M138" s="218" t="s">
        <v>32</v>
      </c>
      <c r="N138" s="219" t="s">
        <v>49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2" t="s">
        <v>404</v>
      </c>
      <c r="AT138" s="222" t="s">
        <v>213</v>
      </c>
      <c r="AU138" s="222" t="s">
        <v>86</v>
      </c>
      <c r="AY138" s="20" t="s">
        <v>210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86</v>
      </c>
      <c r="BK138" s="223">
        <f>ROUND(I138*H138,2)</f>
        <v>0</v>
      </c>
      <c r="BL138" s="20" t="s">
        <v>404</v>
      </c>
      <c r="BM138" s="222" t="s">
        <v>3230</v>
      </c>
    </row>
    <row r="139" s="2" customFormat="1" ht="16.5" customHeight="1">
      <c r="A139" s="42"/>
      <c r="B139" s="43"/>
      <c r="C139" s="211" t="s">
        <v>556</v>
      </c>
      <c r="D139" s="211" t="s">
        <v>213</v>
      </c>
      <c r="E139" s="212" t="s">
        <v>3231</v>
      </c>
      <c r="F139" s="213" t="s">
        <v>3232</v>
      </c>
      <c r="G139" s="214" t="s">
        <v>525</v>
      </c>
      <c r="H139" s="215">
        <v>30</v>
      </c>
      <c r="I139" s="216"/>
      <c r="J139" s="217">
        <f>ROUND(I139*H139,2)</f>
        <v>0</v>
      </c>
      <c r="K139" s="213" t="s">
        <v>3123</v>
      </c>
      <c r="L139" s="48"/>
      <c r="M139" s="218" t="s">
        <v>32</v>
      </c>
      <c r="N139" s="219" t="s">
        <v>49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2" t="s">
        <v>404</v>
      </c>
      <c r="AT139" s="222" t="s">
        <v>213</v>
      </c>
      <c r="AU139" s="222" t="s">
        <v>86</v>
      </c>
      <c r="AY139" s="20" t="s">
        <v>210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0" t="s">
        <v>86</v>
      </c>
      <c r="BK139" s="223">
        <f>ROUND(I139*H139,2)</f>
        <v>0</v>
      </c>
      <c r="BL139" s="20" t="s">
        <v>404</v>
      </c>
      <c r="BM139" s="222" t="s">
        <v>3233</v>
      </c>
    </row>
    <row r="140" s="2" customFormat="1" ht="33" customHeight="1">
      <c r="A140" s="42"/>
      <c r="B140" s="43"/>
      <c r="C140" s="211" t="s">
        <v>565</v>
      </c>
      <c r="D140" s="211" t="s">
        <v>213</v>
      </c>
      <c r="E140" s="212" t="s">
        <v>3234</v>
      </c>
      <c r="F140" s="213" t="s">
        <v>3235</v>
      </c>
      <c r="G140" s="214" t="s">
        <v>525</v>
      </c>
      <c r="H140" s="215">
        <v>1</v>
      </c>
      <c r="I140" s="216"/>
      <c r="J140" s="217">
        <f>ROUND(I140*H140,2)</f>
        <v>0</v>
      </c>
      <c r="K140" s="213" t="s">
        <v>3123</v>
      </c>
      <c r="L140" s="48"/>
      <c r="M140" s="218" t="s">
        <v>32</v>
      </c>
      <c r="N140" s="219" t="s">
        <v>49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404</v>
      </c>
      <c r="AT140" s="222" t="s">
        <v>213</v>
      </c>
      <c r="AU140" s="222" t="s">
        <v>86</v>
      </c>
      <c r="AY140" s="20" t="s">
        <v>210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86</v>
      </c>
      <c r="BK140" s="223">
        <f>ROUND(I140*H140,2)</f>
        <v>0</v>
      </c>
      <c r="BL140" s="20" t="s">
        <v>404</v>
      </c>
      <c r="BM140" s="222" t="s">
        <v>3236</v>
      </c>
    </row>
    <row r="141" s="2" customFormat="1" ht="16.5" customHeight="1">
      <c r="A141" s="42"/>
      <c r="B141" s="43"/>
      <c r="C141" s="211" t="s">
        <v>575</v>
      </c>
      <c r="D141" s="211" t="s">
        <v>213</v>
      </c>
      <c r="E141" s="212" t="s">
        <v>3237</v>
      </c>
      <c r="F141" s="213" t="s">
        <v>3238</v>
      </c>
      <c r="G141" s="214" t="s">
        <v>525</v>
      </c>
      <c r="H141" s="215">
        <v>1</v>
      </c>
      <c r="I141" s="216"/>
      <c r="J141" s="217">
        <f>ROUND(I141*H141,2)</f>
        <v>0</v>
      </c>
      <c r="K141" s="213" t="s">
        <v>3123</v>
      </c>
      <c r="L141" s="48"/>
      <c r="M141" s="218" t="s">
        <v>32</v>
      </c>
      <c r="N141" s="219" t="s">
        <v>49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404</v>
      </c>
      <c r="AT141" s="222" t="s">
        <v>213</v>
      </c>
      <c r="AU141" s="222" t="s">
        <v>86</v>
      </c>
      <c r="AY141" s="20" t="s">
        <v>210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86</v>
      </c>
      <c r="BK141" s="223">
        <f>ROUND(I141*H141,2)</f>
        <v>0</v>
      </c>
      <c r="BL141" s="20" t="s">
        <v>404</v>
      </c>
      <c r="BM141" s="222" t="s">
        <v>3239</v>
      </c>
    </row>
    <row r="142" s="2" customFormat="1" ht="37.8" customHeight="1">
      <c r="A142" s="42"/>
      <c r="B142" s="43"/>
      <c r="C142" s="211" t="s">
        <v>582</v>
      </c>
      <c r="D142" s="211" t="s">
        <v>213</v>
      </c>
      <c r="E142" s="212" t="s">
        <v>3240</v>
      </c>
      <c r="F142" s="213" t="s">
        <v>3241</v>
      </c>
      <c r="G142" s="214" t="s">
        <v>525</v>
      </c>
      <c r="H142" s="215">
        <v>1</v>
      </c>
      <c r="I142" s="216"/>
      <c r="J142" s="217">
        <f>ROUND(I142*H142,2)</f>
        <v>0</v>
      </c>
      <c r="K142" s="213" t="s">
        <v>3123</v>
      </c>
      <c r="L142" s="48"/>
      <c r="M142" s="218" t="s">
        <v>32</v>
      </c>
      <c r="N142" s="219" t="s">
        <v>49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404</v>
      </c>
      <c r="AT142" s="222" t="s">
        <v>213</v>
      </c>
      <c r="AU142" s="222" t="s">
        <v>86</v>
      </c>
      <c r="AY142" s="20" t="s">
        <v>210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86</v>
      </c>
      <c r="BK142" s="223">
        <f>ROUND(I142*H142,2)</f>
        <v>0</v>
      </c>
      <c r="BL142" s="20" t="s">
        <v>404</v>
      </c>
      <c r="BM142" s="222" t="s">
        <v>3242</v>
      </c>
    </row>
    <row r="143" s="2" customFormat="1" ht="24.15" customHeight="1">
      <c r="A143" s="42"/>
      <c r="B143" s="43"/>
      <c r="C143" s="211" t="s">
        <v>589</v>
      </c>
      <c r="D143" s="211" t="s">
        <v>213</v>
      </c>
      <c r="E143" s="212" t="s">
        <v>3243</v>
      </c>
      <c r="F143" s="213" t="s">
        <v>3244</v>
      </c>
      <c r="G143" s="214" t="s">
        <v>525</v>
      </c>
      <c r="H143" s="215">
        <v>1</v>
      </c>
      <c r="I143" s="216"/>
      <c r="J143" s="217">
        <f>ROUND(I143*H143,2)</f>
        <v>0</v>
      </c>
      <c r="K143" s="213" t="s">
        <v>3123</v>
      </c>
      <c r="L143" s="48"/>
      <c r="M143" s="218" t="s">
        <v>32</v>
      </c>
      <c r="N143" s="219" t="s">
        <v>49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404</v>
      </c>
      <c r="AT143" s="222" t="s">
        <v>213</v>
      </c>
      <c r="AU143" s="222" t="s">
        <v>86</v>
      </c>
      <c r="AY143" s="20" t="s">
        <v>210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86</v>
      </c>
      <c r="BK143" s="223">
        <f>ROUND(I143*H143,2)</f>
        <v>0</v>
      </c>
      <c r="BL143" s="20" t="s">
        <v>404</v>
      </c>
      <c r="BM143" s="222" t="s">
        <v>3245</v>
      </c>
    </row>
    <row r="144" s="2" customFormat="1" ht="16.5" customHeight="1">
      <c r="A144" s="42"/>
      <c r="B144" s="43"/>
      <c r="C144" s="211" t="s">
        <v>597</v>
      </c>
      <c r="D144" s="211" t="s">
        <v>213</v>
      </c>
      <c r="E144" s="212" t="s">
        <v>3246</v>
      </c>
      <c r="F144" s="213" t="s">
        <v>3247</v>
      </c>
      <c r="G144" s="214" t="s">
        <v>525</v>
      </c>
      <c r="H144" s="215">
        <v>1</v>
      </c>
      <c r="I144" s="216"/>
      <c r="J144" s="217">
        <f>ROUND(I144*H144,2)</f>
        <v>0</v>
      </c>
      <c r="K144" s="213" t="s">
        <v>3123</v>
      </c>
      <c r="L144" s="48"/>
      <c r="M144" s="218" t="s">
        <v>32</v>
      </c>
      <c r="N144" s="219" t="s">
        <v>49</v>
      </c>
      <c r="O144" s="88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2" t="s">
        <v>404</v>
      </c>
      <c r="AT144" s="222" t="s">
        <v>213</v>
      </c>
      <c r="AU144" s="222" t="s">
        <v>86</v>
      </c>
      <c r="AY144" s="20" t="s">
        <v>210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0" t="s">
        <v>86</v>
      </c>
      <c r="BK144" s="223">
        <f>ROUND(I144*H144,2)</f>
        <v>0</v>
      </c>
      <c r="BL144" s="20" t="s">
        <v>404</v>
      </c>
      <c r="BM144" s="222" t="s">
        <v>3248</v>
      </c>
    </row>
    <row r="145" s="2" customFormat="1" ht="16.5" customHeight="1">
      <c r="A145" s="42"/>
      <c r="B145" s="43"/>
      <c r="C145" s="211" t="s">
        <v>603</v>
      </c>
      <c r="D145" s="211" t="s">
        <v>213</v>
      </c>
      <c r="E145" s="212" t="s">
        <v>3249</v>
      </c>
      <c r="F145" s="213" t="s">
        <v>3250</v>
      </c>
      <c r="G145" s="214" t="s">
        <v>407</v>
      </c>
      <c r="H145" s="215">
        <v>0.032000000000000001</v>
      </c>
      <c r="I145" s="216"/>
      <c r="J145" s="217">
        <f>ROUND(I145*H145,2)</f>
        <v>0</v>
      </c>
      <c r="K145" s="213" t="s">
        <v>3123</v>
      </c>
      <c r="L145" s="48"/>
      <c r="M145" s="218" t="s">
        <v>32</v>
      </c>
      <c r="N145" s="219" t="s">
        <v>49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404</v>
      </c>
      <c r="AT145" s="222" t="s">
        <v>213</v>
      </c>
      <c r="AU145" s="222" t="s">
        <v>86</v>
      </c>
      <c r="AY145" s="20" t="s">
        <v>210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86</v>
      </c>
      <c r="BK145" s="223">
        <f>ROUND(I145*H145,2)</f>
        <v>0</v>
      </c>
      <c r="BL145" s="20" t="s">
        <v>404</v>
      </c>
      <c r="BM145" s="222" t="s">
        <v>3251</v>
      </c>
    </row>
    <row r="146" s="2" customFormat="1">
      <c r="A146" s="42"/>
      <c r="B146" s="43"/>
      <c r="C146" s="44"/>
      <c r="D146" s="231" t="s">
        <v>1073</v>
      </c>
      <c r="E146" s="44"/>
      <c r="F146" s="283" t="s">
        <v>3252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1073</v>
      </c>
      <c r="AU146" s="20" t="s">
        <v>86</v>
      </c>
    </row>
    <row r="147" s="12" customFormat="1" ht="25.92" customHeight="1">
      <c r="A147" s="12"/>
      <c r="B147" s="195"/>
      <c r="C147" s="196"/>
      <c r="D147" s="197" t="s">
        <v>77</v>
      </c>
      <c r="E147" s="198" t="s">
        <v>3253</v>
      </c>
      <c r="F147" s="198" t="s">
        <v>3254</v>
      </c>
      <c r="G147" s="196"/>
      <c r="H147" s="196"/>
      <c r="I147" s="199"/>
      <c r="J147" s="200">
        <f>BK147</f>
        <v>0</v>
      </c>
      <c r="K147" s="196"/>
      <c r="L147" s="201"/>
      <c r="M147" s="202"/>
      <c r="N147" s="203"/>
      <c r="O147" s="203"/>
      <c r="P147" s="204">
        <f>SUM(P148:P157)</f>
        <v>0</v>
      </c>
      <c r="Q147" s="203"/>
      <c r="R147" s="204">
        <f>SUM(R148:R157)</f>
        <v>0</v>
      </c>
      <c r="S147" s="203"/>
      <c r="T147" s="205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6" t="s">
        <v>88</v>
      </c>
      <c r="AT147" s="207" t="s">
        <v>77</v>
      </c>
      <c r="AU147" s="207" t="s">
        <v>78</v>
      </c>
      <c r="AY147" s="206" t="s">
        <v>210</v>
      </c>
      <c r="BK147" s="208">
        <f>SUM(BK148:BK157)</f>
        <v>0</v>
      </c>
    </row>
    <row r="148" s="2" customFormat="1" ht="16.5" customHeight="1">
      <c r="A148" s="42"/>
      <c r="B148" s="43"/>
      <c r="C148" s="211" t="s">
        <v>29</v>
      </c>
      <c r="D148" s="211" t="s">
        <v>213</v>
      </c>
      <c r="E148" s="212" t="s">
        <v>3255</v>
      </c>
      <c r="F148" s="213" t="s">
        <v>3256</v>
      </c>
      <c r="G148" s="214" t="s">
        <v>525</v>
      </c>
      <c r="H148" s="215">
        <v>6</v>
      </c>
      <c r="I148" s="216"/>
      <c r="J148" s="217">
        <f>ROUND(I148*H148,2)</f>
        <v>0</v>
      </c>
      <c r="K148" s="213" t="s">
        <v>3123</v>
      </c>
      <c r="L148" s="48"/>
      <c r="M148" s="218" t="s">
        <v>32</v>
      </c>
      <c r="N148" s="219" t="s">
        <v>49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404</v>
      </c>
      <c r="AT148" s="222" t="s">
        <v>213</v>
      </c>
      <c r="AU148" s="222" t="s">
        <v>86</v>
      </c>
      <c r="AY148" s="20" t="s">
        <v>210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86</v>
      </c>
      <c r="BK148" s="223">
        <f>ROUND(I148*H148,2)</f>
        <v>0</v>
      </c>
      <c r="BL148" s="20" t="s">
        <v>404</v>
      </c>
      <c r="BM148" s="222" t="s">
        <v>3257</v>
      </c>
    </row>
    <row r="149" s="2" customFormat="1" ht="16.5" customHeight="1">
      <c r="A149" s="42"/>
      <c r="B149" s="43"/>
      <c r="C149" s="211" t="s">
        <v>617</v>
      </c>
      <c r="D149" s="211" t="s">
        <v>213</v>
      </c>
      <c r="E149" s="212" t="s">
        <v>3258</v>
      </c>
      <c r="F149" s="213" t="s">
        <v>3259</v>
      </c>
      <c r="G149" s="214" t="s">
        <v>525</v>
      </c>
      <c r="H149" s="215">
        <v>1</v>
      </c>
      <c r="I149" s="216"/>
      <c r="J149" s="217">
        <f>ROUND(I149*H149,2)</f>
        <v>0</v>
      </c>
      <c r="K149" s="213" t="s">
        <v>3123</v>
      </c>
      <c r="L149" s="48"/>
      <c r="M149" s="218" t="s">
        <v>32</v>
      </c>
      <c r="N149" s="219" t="s">
        <v>49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2" t="s">
        <v>404</v>
      </c>
      <c r="AT149" s="222" t="s">
        <v>213</v>
      </c>
      <c r="AU149" s="222" t="s">
        <v>86</v>
      </c>
      <c r="AY149" s="20" t="s">
        <v>210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86</v>
      </c>
      <c r="BK149" s="223">
        <f>ROUND(I149*H149,2)</f>
        <v>0</v>
      </c>
      <c r="BL149" s="20" t="s">
        <v>404</v>
      </c>
      <c r="BM149" s="222" t="s">
        <v>3260</v>
      </c>
    </row>
    <row r="150" s="2" customFormat="1" ht="16.5" customHeight="1">
      <c r="A150" s="42"/>
      <c r="B150" s="43"/>
      <c r="C150" s="211" t="s">
        <v>632</v>
      </c>
      <c r="D150" s="211" t="s">
        <v>213</v>
      </c>
      <c r="E150" s="212" t="s">
        <v>3261</v>
      </c>
      <c r="F150" s="213" t="s">
        <v>3262</v>
      </c>
      <c r="G150" s="214" t="s">
        <v>525</v>
      </c>
      <c r="H150" s="215">
        <v>4</v>
      </c>
      <c r="I150" s="216"/>
      <c r="J150" s="217">
        <f>ROUND(I150*H150,2)</f>
        <v>0</v>
      </c>
      <c r="K150" s="213" t="s">
        <v>3123</v>
      </c>
      <c r="L150" s="48"/>
      <c r="M150" s="218" t="s">
        <v>32</v>
      </c>
      <c r="N150" s="219" t="s">
        <v>49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404</v>
      </c>
      <c r="AT150" s="222" t="s">
        <v>213</v>
      </c>
      <c r="AU150" s="222" t="s">
        <v>86</v>
      </c>
      <c r="AY150" s="20" t="s">
        <v>210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86</v>
      </c>
      <c r="BK150" s="223">
        <f>ROUND(I150*H150,2)</f>
        <v>0</v>
      </c>
      <c r="BL150" s="20" t="s">
        <v>404</v>
      </c>
      <c r="BM150" s="222" t="s">
        <v>3263</v>
      </c>
    </row>
    <row r="151" s="2" customFormat="1" ht="21.75" customHeight="1">
      <c r="A151" s="42"/>
      <c r="B151" s="43"/>
      <c r="C151" s="211" t="s">
        <v>641</v>
      </c>
      <c r="D151" s="211" t="s">
        <v>213</v>
      </c>
      <c r="E151" s="212" t="s">
        <v>3264</v>
      </c>
      <c r="F151" s="213" t="s">
        <v>3265</v>
      </c>
      <c r="G151" s="214" t="s">
        <v>525</v>
      </c>
      <c r="H151" s="215">
        <v>6</v>
      </c>
      <c r="I151" s="216"/>
      <c r="J151" s="217">
        <f>ROUND(I151*H151,2)</f>
        <v>0</v>
      </c>
      <c r="K151" s="213" t="s">
        <v>3123</v>
      </c>
      <c r="L151" s="48"/>
      <c r="M151" s="218" t="s">
        <v>32</v>
      </c>
      <c r="N151" s="219" t="s">
        <v>49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404</v>
      </c>
      <c r="AT151" s="222" t="s">
        <v>213</v>
      </c>
      <c r="AU151" s="222" t="s">
        <v>86</v>
      </c>
      <c r="AY151" s="20" t="s">
        <v>210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86</v>
      </c>
      <c r="BK151" s="223">
        <f>ROUND(I151*H151,2)</f>
        <v>0</v>
      </c>
      <c r="BL151" s="20" t="s">
        <v>404</v>
      </c>
      <c r="BM151" s="222" t="s">
        <v>3266</v>
      </c>
    </row>
    <row r="152" s="2" customFormat="1">
      <c r="A152" s="42"/>
      <c r="B152" s="43"/>
      <c r="C152" s="44"/>
      <c r="D152" s="231" t="s">
        <v>1073</v>
      </c>
      <c r="E152" s="44"/>
      <c r="F152" s="283" t="s">
        <v>3267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1073</v>
      </c>
      <c r="AU152" s="20" t="s">
        <v>86</v>
      </c>
    </row>
    <row r="153" s="2" customFormat="1" ht="16.5" customHeight="1">
      <c r="A153" s="42"/>
      <c r="B153" s="43"/>
      <c r="C153" s="211" t="s">
        <v>649</v>
      </c>
      <c r="D153" s="211" t="s">
        <v>213</v>
      </c>
      <c r="E153" s="212" t="s">
        <v>3268</v>
      </c>
      <c r="F153" s="213" t="s">
        <v>3269</v>
      </c>
      <c r="G153" s="214" t="s">
        <v>525</v>
      </c>
      <c r="H153" s="215">
        <v>2</v>
      </c>
      <c r="I153" s="216"/>
      <c r="J153" s="217">
        <f>ROUND(I153*H153,2)</f>
        <v>0</v>
      </c>
      <c r="K153" s="213" t="s">
        <v>3123</v>
      </c>
      <c r="L153" s="48"/>
      <c r="M153" s="218" t="s">
        <v>32</v>
      </c>
      <c r="N153" s="219" t="s">
        <v>49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404</v>
      </c>
      <c r="AT153" s="222" t="s">
        <v>213</v>
      </c>
      <c r="AU153" s="222" t="s">
        <v>86</v>
      </c>
      <c r="AY153" s="20" t="s">
        <v>210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86</v>
      </c>
      <c r="BK153" s="223">
        <f>ROUND(I153*H153,2)</f>
        <v>0</v>
      </c>
      <c r="BL153" s="20" t="s">
        <v>404</v>
      </c>
      <c r="BM153" s="222" t="s">
        <v>3270</v>
      </c>
    </row>
    <row r="154" s="2" customFormat="1" ht="24.15" customHeight="1">
      <c r="A154" s="42"/>
      <c r="B154" s="43"/>
      <c r="C154" s="211" t="s">
        <v>658</v>
      </c>
      <c r="D154" s="211" t="s">
        <v>213</v>
      </c>
      <c r="E154" s="212" t="s">
        <v>3271</v>
      </c>
      <c r="F154" s="213" t="s">
        <v>3272</v>
      </c>
      <c r="G154" s="214" t="s">
        <v>525</v>
      </c>
      <c r="H154" s="215">
        <v>14</v>
      </c>
      <c r="I154" s="216"/>
      <c r="J154" s="217">
        <f>ROUND(I154*H154,2)</f>
        <v>0</v>
      </c>
      <c r="K154" s="213" t="s">
        <v>3123</v>
      </c>
      <c r="L154" s="48"/>
      <c r="M154" s="218" t="s">
        <v>32</v>
      </c>
      <c r="N154" s="219" t="s">
        <v>49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404</v>
      </c>
      <c r="AT154" s="222" t="s">
        <v>213</v>
      </c>
      <c r="AU154" s="222" t="s">
        <v>86</v>
      </c>
      <c r="AY154" s="20" t="s">
        <v>210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86</v>
      </c>
      <c r="BK154" s="223">
        <f>ROUND(I154*H154,2)</f>
        <v>0</v>
      </c>
      <c r="BL154" s="20" t="s">
        <v>404</v>
      </c>
      <c r="BM154" s="222" t="s">
        <v>3273</v>
      </c>
    </row>
    <row r="155" s="2" customFormat="1" ht="16.5" customHeight="1">
      <c r="A155" s="42"/>
      <c r="B155" s="43"/>
      <c r="C155" s="211" t="s">
        <v>663</v>
      </c>
      <c r="D155" s="211" t="s">
        <v>213</v>
      </c>
      <c r="E155" s="212" t="s">
        <v>3274</v>
      </c>
      <c r="F155" s="213" t="s">
        <v>3275</v>
      </c>
      <c r="G155" s="214" t="s">
        <v>525</v>
      </c>
      <c r="H155" s="215">
        <v>1</v>
      </c>
      <c r="I155" s="216"/>
      <c r="J155" s="217">
        <f>ROUND(I155*H155,2)</f>
        <v>0</v>
      </c>
      <c r="K155" s="213" t="s">
        <v>3123</v>
      </c>
      <c r="L155" s="48"/>
      <c r="M155" s="218" t="s">
        <v>32</v>
      </c>
      <c r="N155" s="219" t="s">
        <v>49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2" t="s">
        <v>404</v>
      </c>
      <c r="AT155" s="222" t="s">
        <v>213</v>
      </c>
      <c r="AU155" s="222" t="s">
        <v>86</v>
      </c>
      <c r="AY155" s="20" t="s">
        <v>210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0" t="s">
        <v>86</v>
      </c>
      <c r="BK155" s="223">
        <f>ROUND(I155*H155,2)</f>
        <v>0</v>
      </c>
      <c r="BL155" s="20" t="s">
        <v>404</v>
      </c>
      <c r="BM155" s="222" t="s">
        <v>3276</v>
      </c>
    </row>
    <row r="156" s="2" customFormat="1" ht="16.5" customHeight="1">
      <c r="A156" s="42"/>
      <c r="B156" s="43"/>
      <c r="C156" s="211" t="s">
        <v>672</v>
      </c>
      <c r="D156" s="211" t="s">
        <v>213</v>
      </c>
      <c r="E156" s="212" t="s">
        <v>3277</v>
      </c>
      <c r="F156" s="213" t="s">
        <v>3278</v>
      </c>
      <c r="G156" s="214" t="s">
        <v>407</v>
      </c>
      <c r="H156" s="215">
        <v>0.0030000000000000001</v>
      </c>
      <c r="I156" s="216"/>
      <c r="J156" s="217">
        <f>ROUND(I156*H156,2)</f>
        <v>0</v>
      </c>
      <c r="K156" s="213" t="s">
        <v>3123</v>
      </c>
      <c r="L156" s="48"/>
      <c r="M156" s="218" t="s">
        <v>32</v>
      </c>
      <c r="N156" s="219" t="s">
        <v>49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2" t="s">
        <v>404</v>
      </c>
      <c r="AT156" s="222" t="s">
        <v>213</v>
      </c>
      <c r="AU156" s="222" t="s">
        <v>86</v>
      </c>
      <c r="AY156" s="20" t="s">
        <v>210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0" t="s">
        <v>86</v>
      </c>
      <c r="BK156" s="223">
        <f>ROUND(I156*H156,2)</f>
        <v>0</v>
      </c>
      <c r="BL156" s="20" t="s">
        <v>404</v>
      </c>
      <c r="BM156" s="222" t="s">
        <v>3279</v>
      </c>
    </row>
    <row r="157" s="2" customFormat="1">
      <c r="A157" s="42"/>
      <c r="B157" s="43"/>
      <c r="C157" s="44"/>
      <c r="D157" s="231" t="s">
        <v>1073</v>
      </c>
      <c r="E157" s="44"/>
      <c r="F157" s="283" t="s">
        <v>3252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1073</v>
      </c>
      <c r="AU157" s="20" t="s">
        <v>86</v>
      </c>
    </row>
    <row r="158" s="12" customFormat="1" ht="25.92" customHeight="1">
      <c r="A158" s="12"/>
      <c r="B158" s="195"/>
      <c r="C158" s="196"/>
      <c r="D158" s="197" t="s">
        <v>77</v>
      </c>
      <c r="E158" s="198" t="s">
        <v>2805</v>
      </c>
      <c r="F158" s="198" t="s">
        <v>2806</v>
      </c>
      <c r="G158" s="196"/>
      <c r="H158" s="196"/>
      <c r="I158" s="199"/>
      <c r="J158" s="200">
        <f>BK158</f>
        <v>0</v>
      </c>
      <c r="K158" s="196"/>
      <c r="L158" s="201"/>
      <c r="M158" s="202"/>
      <c r="N158" s="203"/>
      <c r="O158" s="203"/>
      <c r="P158" s="204">
        <f>SUM(P159:P163)</f>
        <v>0</v>
      </c>
      <c r="Q158" s="203"/>
      <c r="R158" s="204">
        <f>SUM(R159:R163)</f>
        <v>0</v>
      </c>
      <c r="S158" s="203"/>
      <c r="T158" s="205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88</v>
      </c>
      <c r="AT158" s="207" t="s">
        <v>77</v>
      </c>
      <c r="AU158" s="207" t="s">
        <v>78</v>
      </c>
      <c r="AY158" s="206" t="s">
        <v>210</v>
      </c>
      <c r="BK158" s="208">
        <f>SUM(BK159:BK163)</f>
        <v>0</v>
      </c>
    </row>
    <row r="159" s="2" customFormat="1" ht="24.15" customHeight="1">
      <c r="A159" s="42"/>
      <c r="B159" s="43"/>
      <c r="C159" s="211" t="s">
        <v>681</v>
      </c>
      <c r="D159" s="211" t="s">
        <v>213</v>
      </c>
      <c r="E159" s="212" t="s">
        <v>3280</v>
      </c>
      <c r="F159" s="213" t="s">
        <v>3281</v>
      </c>
      <c r="G159" s="214" t="s">
        <v>1921</v>
      </c>
      <c r="H159" s="215">
        <v>2</v>
      </c>
      <c r="I159" s="216"/>
      <c r="J159" s="217">
        <f>ROUND(I159*H159,2)</f>
        <v>0</v>
      </c>
      <c r="K159" s="213" t="s">
        <v>3123</v>
      </c>
      <c r="L159" s="48"/>
      <c r="M159" s="218" t="s">
        <v>32</v>
      </c>
      <c r="N159" s="219" t="s">
        <v>49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2" t="s">
        <v>404</v>
      </c>
      <c r="AT159" s="222" t="s">
        <v>213</v>
      </c>
      <c r="AU159" s="222" t="s">
        <v>86</v>
      </c>
      <c r="AY159" s="20" t="s">
        <v>210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0" t="s">
        <v>86</v>
      </c>
      <c r="BK159" s="223">
        <f>ROUND(I159*H159,2)</f>
        <v>0</v>
      </c>
      <c r="BL159" s="20" t="s">
        <v>404</v>
      </c>
      <c r="BM159" s="222" t="s">
        <v>3282</v>
      </c>
    </row>
    <row r="160" s="2" customFormat="1" ht="24.15" customHeight="1">
      <c r="A160" s="42"/>
      <c r="B160" s="43"/>
      <c r="C160" s="211" t="s">
        <v>690</v>
      </c>
      <c r="D160" s="211" t="s">
        <v>213</v>
      </c>
      <c r="E160" s="212" t="s">
        <v>3283</v>
      </c>
      <c r="F160" s="213" t="s">
        <v>3284</v>
      </c>
      <c r="G160" s="214" t="s">
        <v>1921</v>
      </c>
      <c r="H160" s="215">
        <v>15</v>
      </c>
      <c r="I160" s="216"/>
      <c r="J160" s="217">
        <f>ROUND(I160*H160,2)</f>
        <v>0</v>
      </c>
      <c r="K160" s="213" t="s">
        <v>3123</v>
      </c>
      <c r="L160" s="48"/>
      <c r="M160" s="218" t="s">
        <v>32</v>
      </c>
      <c r="N160" s="219" t="s">
        <v>49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2" t="s">
        <v>404</v>
      </c>
      <c r="AT160" s="222" t="s">
        <v>213</v>
      </c>
      <c r="AU160" s="222" t="s">
        <v>86</v>
      </c>
      <c r="AY160" s="20" t="s">
        <v>210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0" t="s">
        <v>86</v>
      </c>
      <c r="BK160" s="223">
        <f>ROUND(I160*H160,2)</f>
        <v>0</v>
      </c>
      <c r="BL160" s="20" t="s">
        <v>404</v>
      </c>
      <c r="BM160" s="222" t="s">
        <v>3285</v>
      </c>
    </row>
    <row r="161" s="2" customFormat="1" ht="24.15" customHeight="1">
      <c r="A161" s="42"/>
      <c r="B161" s="43"/>
      <c r="C161" s="211" t="s">
        <v>698</v>
      </c>
      <c r="D161" s="211" t="s">
        <v>213</v>
      </c>
      <c r="E161" s="212" t="s">
        <v>3286</v>
      </c>
      <c r="F161" s="213" t="s">
        <v>3287</v>
      </c>
      <c r="G161" s="214" t="s">
        <v>1921</v>
      </c>
      <c r="H161" s="215">
        <v>15</v>
      </c>
      <c r="I161" s="216"/>
      <c r="J161" s="217">
        <f>ROUND(I161*H161,2)</f>
        <v>0</v>
      </c>
      <c r="K161" s="213" t="s">
        <v>3123</v>
      </c>
      <c r="L161" s="48"/>
      <c r="M161" s="218" t="s">
        <v>32</v>
      </c>
      <c r="N161" s="219" t="s">
        <v>49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2" t="s">
        <v>404</v>
      </c>
      <c r="AT161" s="222" t="s">
        <v>213</v>
      </c>
      <c r="AU161" s="222" t="s">
        <v>86</v>
      </c>
      <c r="AY161" s="20" t="s">
        <v>210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86</v>
      </c>
      <c r="BK161" s="223">
        <f>ROUND(I161*H161,2)</f>
        <v>0</v>
      </c>
      <c r="BL161" s="20" t="s">
        <v>404</v>
      </c>
      <c r="BM161" s="222" t="s">
        <v>3288</v>
      </c>
    </row>
    <row r="162" s="2" customFormat="1" ht="24.15" customHeight="1">
      <c r="A162" s="42"/>
      <c r="B162" s="43"/>
      <c r="C162" s="211" t="s">
        <v>705</v>
      </c>
      <c r="D162" s="211" t="s">
        <v>213</v>
      </c>
      <c r="E162" s="212" t="s">
        <v>3289</v>
      </c>
      <c r="F162" s="213" t="s">
        <v>3290</v>
      </c>
      <c r="G162" s="214" t="s">
        <v>1921</v>
      </c>
      <c r="H162" s="215">
        <v>2</v>
      </c>
      <c r="I162" s="216"/>
      <c r="J162" s="217">
        <f>ROUND(I162*H162,2)</f>
        <v>0</v>
      </c>
      <c r="K162" s="213" t="s">
        <v>3123</v>
      </c>
      <c r="L162" s="48"/>
      <c r="M162" s="218" t="s">
        <v>32</v>
      </c>
      <c r="N162" s="219" t="s">
        <v>49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2" t="s">
        <v>404</v>
      </c>
      <c r="AT162" s="222" t="s">
        <v>213</v>
      </c>
      <c r="AU162" s="222" t="s">
        <v>86</v>
      </c>
      <c r="AY162" s="20" t="s">
        <v>210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0" t="s">
        <v>86</v>
      </c>
      <c r="BK162" s="223">
        <f>ROUND(I162*H162,2)</f>
        <v>0</v>
      </c>
      <c r="BL162" s="20" t="s">
        <v>404</v>
      </c>
      <c r="BM162" s="222" t="s">
        <v>3291</v>
      </c>
    </row>
    <row r="163" s="2" customFormat="1" ht="24.15" customHeight="1">
      <c r="A163" s="42"/>
      <c r="B163" s="43"/>
      <c r="C163" s="211" t="s">
        <v>712</v>
      </c>
      <c r="D163" s="211" t="s">
        <v>213</v>
      </c>
      <c r="E163" s="212" t="s">
        <v>3292</v>
      </c>
      <c r="F163" s="213" t="s">
        <v>3293</v>
      </c>
      <c r="G163" s="214" t="s">
        <v>1921</v>
      </c>
      <c r="H163" s="215">
        <v>12</v>
      </c>
      <c r="I163" s="216"/>
      <c r="J163" s="217">
        <f>ROUND(I163*H163,2)</f>
        <v>0</v>
      </c>
      <c r="K163" s="213" t="s">
        <v>3123</v>
      </c>
      <c r="L163" s="48"/>
      <c r="M163" s="218" t="s">
        <v>32</v>
      </c>
      <c r="N163" s="219" t="s">
        <v>49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404</v>
      </c>
      <c r="AT163" s="222" t="s">
        <v>213</v>
      </c>
      <c r="AU163" s="222" t="s">
        <v>86</v>
      </c>
      <c r="AY163" s="20" t="s">
        <v>210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86</v>
      </c>
      <c r="BK163" s="223">
        <f>ROUND(I163*H163,2)</f>
        <v>0</v>
      </c>
      <c r="BL163" s="20" t="s">
        <v>404</v>
      </c>
      <c r="BM163" s="222" t="s">
        <v>3294</v>
      </c>
    </row>
    <row r="164" s="12" customFormat="1" ht="25.92" customHeight="1">
      <c r="A164" s="12"/>
      <c r="B164" s="195"/>
      <c r="C164" s="196"/>
      <c r="D164" s="197" t="s">
        <v>77</v>
      </c>
      <c r="E164" s="198" t="s">
        <v>3295</v>
      </c>
      <c r="F164" s="198" t="s">
        <v>3295</v>
      </c>
      <c r="G164" s="196"/>
      <c r="H164" s="196"/>
      <c r="I164" s="199"/>
      <c r="J164" s="200">
        <f>BK164</f>
        <v>0</v>
      </c>
      <c r="K164" s="196"/>
      <c r="L164" s="201"/>
      <c r="M164" s="301"/>
      <c r="N164" s="302"/>
      <c r="O164" s="302"/>
      <c r="P164" s="303">
        <v>0</v>
      </c>
      <c r="Q164" s="302"/>
      <c r="R164" s="303">
        <v>0</v>
      </c>
      <c r="S164" s="302"/>
      <c r="T164" s="304"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86</v>
      </c>
      <c r="AT164" s="207" t="s">
        <v>77</v>
      </c>
      <c r="AU164" s="207" t="s">
        <v>78</v>
      </c>
      <c r="AY164" s="206" t="s">
        <v>210</v>
      </c>
      <c r="BK164" s="208">
        <v>0</v>
      </c>
    </row>
    <row r="165" s="2" customFormat="1" ht="6.96" customHeight="1">
      <c r="A165" s="42"/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48"/>
      <c r="M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</row>
  </sheetData>
  <sheetProtection sheet="1" autoFilter="0" formatColumns="0" formatRows="0" objects="1" scenarios="1" spinCount="100000" saltValue="EOmXrK+bu1AUOpFR+piY97Ynz27vqdZ3gf3BqdsgO4kYGlsFNJ4tKRsEGSkeqNBTU98fxsFe6DA9LCxz2MQbSw==" hashValue="3bmaLmuFZjnIClv5chx6eYYCxTek8s7+PzEYtRWhGYRw31diJwUiEWnYucF7UyaB4cWs13AjUBMDBws8hz1hGQ==" algorithmName="SHA-512" password="CC35"/>
  <autoFilter ref="C86:K16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109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Stavební úpravy objektu klubovny II verze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3296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86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38</v>
      </c>
      <c r="G12" s="42"/>
      <c r="H12" s="42"/>
      <c r="I12" s="137" t="s">
        <v>24</v>
      </c>
      <c r="J12" s="142" t="str">
        <f>'Rekapitulace stavby'!AN8</f>
        <v>20. 7. 2023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9"/>
      <c r="E29" s="149"/>
      <c r="F29" s="149"/>
      <c r="G29" s="149"/>
      <c r="H29" s="149"/>
      <c r="I29" s="149"/>
      <c r="J29" s="149"/>
      <c r="K29" s="149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0" t="s">
        <v>44</v>
      </c>
      <c r="E30" s="42"/>
      <c r="F30" s="42"/>
      <c r="G30" s="42"/>
      <c r="H30" s="42"/>
      <c r="I30" s="42"/>
      <c r="J30" s="151">
        <f>ROUND(J81,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9"/>
      <c r="E31" s="149"/>
      <c r="F31" s="149"/>
      <c r="G31" s="149"/>
      <c r="H31" s="149"/>
      <c r="I31" s="149"/>
      <c r="J31" s="149"/>
      <c r="K31" s="149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2" t="s">
        <v>46</v>
      </c>
      <c r="G32" s="42"/>
      <c r="H32" s="42"/>
      <c r="I32" s="152" t="s">
        <v>45</v>
      </c>
      <c r="J32" s="152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3" t="s">
        <v>48</v>
      </c>
      <c r="E33" s="137" t="s">
        <v>49</v>
      </c>
      <c r="F33" s="154">
        <f>ROUND((SUM(BE81:BE94)),  2)</f>
        <v>0</v>
      </c>
      <c r="G33" s="42"/>
      <c r="H33" s="42"/>
      <c r="I33" s="155">
        <v>0.20999999999999999</v>
      </c>
      <c r="J33" s="154">
        <f>ROUND(((SUM(BE81:BE94))*I33),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4">
        <f>ROUND((SUM(BF81:BF94)),  2)</f>
        <v>0</v>
      </c>
      <c r="G34" s="42"/>
      <c r="H34" s="42"/>
      <c r="I34" s="155">
        <v>0.14999999999999999</v>
      </c>
      <c r="J34" s="154">
        <f>ROUND(((SUM(BF81:BF94))*I34),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4">
        <f>ROUND((SUM(BG81:BG94)),  2)</f>
        <v>0</v>
      </c>
      <c r="G35" s="42"/>
      <c r="H35" s="42"/>
      <c r="I35" s="155">
        <v>0.20999999999999999</v>
      </c>
      <c r="J35" s="154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4">
        <f>ROUND((SUM(BH81:BH94)),  2)</f>
        <v>0</v>
      </c>
      <c r="G36" s="42"/>
      <c r="H36" s="42"/>
      <c r="I36" s="155">
        <v>0.14999999999999999</v>
      </c>
      <c r="J36" s="154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4">
        <f>ROUND((SUM(BI81:BI94)),  2)</f>
        <v>0</v>
      </c>
      <c r="G37" s="42"/>
      <c r="H37" s="42"/>
      <c r="I37" s="155">
        <v>0</v>
      </c>
      <c r="J37" s="154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157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7" t="str">
        <f>E7</f>
        <v>Stavební úpravy objektu klubovny II verze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2 - D.1.4.2Vzduchotechnika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 xml:space="preserve"> </v>
      </c>
      <c r="G52" s="44"/>
      <c r="H52" s="44"/>
      <c r="I52" s="35" t="s">
        <v>24</v>
      </c>
      <c r="J52" s="76" t="str">
        <f>IF(J12="","",J12)</f>
        <v>20. 7. 2023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Junák -český skaut,4 středisko Mjr K. Haase</v>
      </c>
      <c r="G54" s="44"/>
      <c r="H54" s="44"/>
      <c r="I54" s="35" t="s">
        <v>37</v>
      </c>
      <c r="J54" s="40" t="str">
        <f>E21</f>
        <v xml:space="preserve"> 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Radova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8" t="s">
        <v>158</v>
      </c>
      <c r="D57" s="169"/>
      <c r="E57" s="169"/>
      <c r="F57" s="169"/>
      <c r="G57" s="169"/>
      <c r="H57" s="169"/>
      <c r="I57" s="169"/>
      <c r="J57" s="170" t="s">
        <v>159</v>
      </c>
      <c r="K57" s="169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1" t="s">
        <v>76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160</v>
      </c>
    </row>
    <row r="60" s="9" customFormat="1" ht="24.96" customHeight="1">
      <c r="A60" s="9"/>
      <c r="B60" s="172"/>
      <c r="C60" s="173"/>
      <c r="D60" s="174" t="s">
        <v>178</v>
      </c>
      <c r="E60" s="175"/>
      <c r="F60" s="175"/>
      <c r="G60" s="175"/>
      <c r="H60" s="175"/>
      <c r="I60" s="175"/>
      <c r="J60" s="176">
        <f>J82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3297</v>
      </c>
      <c r="E61" s="181"/>
      <c r="F61" s="181"/>
      <c r="G61" s="181"/>
      <c r="H61" s="181"/>
      <c r="I61" s="181"/>
      <c r="J61" s="182">
        <f>J83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195</v>
      </c>
      <c r="D68" s="44"/>
      <c r="E68" s="44"/>
      <c r="F68" s="44"/>
      <c r="G68" s="44"/>
      <c r="H68" s="44"/>
      <c r="I68" s="44"/>
      <c r="J68" s="44"/>
      <c r="K68" s="4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67" t="str">
        <f>E7</f>
        <v>Stavební úpravy objektu klubovny II verze</v>
      </c>
      <c r="F71" s="35"/>
      <c r="G71" s="35"/>
      <c r="H71" s="35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122</v>
      </c>
      <c r="D72" s="44"/>
      <c r="E72" s="44"/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2 - D.1.4.2Vzduchotechnika</v>
      </c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22</v>
      </c>
      <c r="D75" s="44"/>
      <c r="E75" s="44"/>
      <c r="F75" s="30" t="str">
        <f>F12</f>
        <v xml:space="preserve"> </v>
      </c>
      <c r="G75" s="44"/>
      <c r="H75" s="44"/>
      <c r="I75" s="35" t="s">
        <v>24</v>
      </c>
      <c r="J75" s="76" t="str">
        <f>IF(J12="","",J12)</f>
        <v>20. 7. 2023</v>
      </c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30</v>
      </c>
      <c r="D77" s="44"/>
      <c r="E77" s="44"/>
      <c r="F77" s="30" t="str">
        <f>E15</f>
        <v>Junák -český skaut,4 středisko Mjr K. Haase</v>
      </c>
      <c r="G77" s="44"/>
      <c r="H77" s="44"/>
      <c r="I77" s="35" t="s">
        <v>37</v>
      </c>
      <c r="J77" s="40" t="str">
        <f>E21</f>
        <v xml:space="preserve"> </v>
      </c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35</v>
      </c>
      <c r="D78" s="44"/>
      <c r="E78" s="44"/>
      <c r="F78" s="30" t="str">
        <f>IF(E18="","",E18)</f>
        <v>Vyplň údaj</v>
      </c>
      <c r="G78" s="44"/>
      <c r="H78" s="44"/>
      <c r="I78" s="35" t="s">
        <v>40</v>
      </c>
      <c r="J78" s="40" t="str">
        <f>E24</f>
        <v>M. Radova</v>
      </c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4"/>
      <c r="B80" s="185"/>
      <c r="C80" s="186" t="s">
        <v>196</v>
      </c>
      <c r="D80" s="187" t="s">
        <v>63</v>
      </c>
      <c r="E80" s="187" t="s">
        <v>59</v>
      </c>
      <c r="F80" s="187" t="s">
        <v>60</v>
      </c>
      <c r="G80" s="187" t="s">
        <v>197</v>
      </c>
      <c r="H80" s="187" t="s">
        <v>198</v>
      </c>
      <c r="I80" s="187" t="s">
        <v>199</v>
      </c>
      <c r="J80" s="187" t="s">
        <v>159</v>
      </c>
      <c r="K80" s="188" t="s">
        <v>200</v>
      </c>
      <c r="L80" s="189"/>
      <c r="M80" s="96" t="s">
        <v>32</v>
      </c>
      <c r="N80" s="97" t="s">
        <v>48</v>
      </c>
      <c r="O80" s="97" t="s">
        <v>201</v>
      </c>
      <c r="P80" s="97" t="s">
        <v>202</v>
      </c>
      <c r="Q80" s="97" t="s">
        <v>203</v>
      </c>
      <c r="R80" s="97" t="s">
        <v>204</v>
      </c>
      <c r="S80" s="97" t="s">
        <v>205</v>
      </c>
      <c r="T80" s="98" t="s">
        <v>206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</row>
    <row r="81" s="2" customFormat="1" ht="22.8" customHeight="1">
      <c r="A81" s="42"/>
      <c r="B81" s="43"/>
      <c r="C81" s="103" t="s">
        <v>207</v>
      </c>
      <c r="D81" s="44"/>
      <c r="E81" s="44"/>
      <c r="F81" s="44"/>
      <c r="G81" s="44"/>
      <c r="H81" s="44"/>
      <c r="I81" s="44"/>
      <c r="J81" s="190">
        <f>BK81</f>
        <v>0</v>
      </c>
      <c r="K81" s="44"/>
      <c r="L81" s="48"/>
      <c r="M81" s="99"/>
      <c r="N81" s="191"/>
      <c r="O81" s="100"/>
      <c r="P81" s="192">
        <f>P82</f>
        <v>0</v>
      </c>
      <c r="Q81" s="100"/>
      <c r="R81" s="192">
        <f>R82</f>
        <v>0</v>
      </c>
      <c r="S81" s="100"/>
      <c r="T81" s="193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77</v>
      </c>
      <c r="AU81" s="20" t="s">
        <v>160</v>
      </c>
      <c r="BK81" s="194">
        <f>BK82</f>
        <v>0</v>
      </c>
    </row>
    <row r="82" s="12" customFormat="1" ht="25.92" customHeight="1">
      <c r="A82" s="12"/>
      <c r="B82" s="195"/>
      <c r="C82" s="196"/>
      <c r="D82" s="197" t="s">
        <v>77</v>
      </c>
      <c r="E82" s="198" t="s">
        <v>1762</v>
      </c>
      <c r="F82" s="198" t="s">
        <v>1763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6" t="s">
        <v>88</v>
      </c>
      <c r="AT82" s="207" t="s">
        <v>77</v>
      </c>
      <c r="AU82" s="207" t="s">
        <v>78</v>
      </c>
      <c r="AY82" s="206" t="s">
        <v>210</v>
      </c>
      <c r="BK82" s="208">
        <f>BK83</f>
        <v>0</v>
      </c>
    </row>
    <row r="83" s="12" customFormat="1" ht="22.8" customHeight="1">
      <c r="A83" s="12"/>
      <c r="B83" s="195"/>
      <c r="C83" s="196"/>
      <c r="D83" s="197" t="s">
        <v>77</v>
      </c>
      <c r="E83" s="209" t="s">
        <v>3298</v>
      </c>
      <c r="F83" s="209" t="s">
        <v>3299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SUM(P84:P94)</f>
        <v>0</v>
      </c>
      <c r="Q83" s="203"/>
      <c r="R83" s="204">
        <f>SUM(R84:R94)</f>
        <v>0</v>
      </c>
      <c r="S83" s="203"/>
      <c r="T83" s="205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88</v>
      </c>
      <c r="AT83" s="207" t="s">
        <v>77</v>
      </c>
      <c r="AU83" s="207" t="s">
        <v>86</v>
      </c>
      <c r="AY83" s="206" t="s">
        <v>210</v>
      </c>
      <c r="BK83" s="208">
        <f>SUM(BK84:BK94)</f>
        <v>0</v>
      </c>
    </row>
    <row r="84" s="2" customFormat="1" ht="16.5" customHeight="1">
      <c r="A84" s="42"/>
      <c r="B84" s="43"/>
      <c r="C84" s="211" t="s">
        <v>86</v>
      </c>
      <c r="D84" s="211" t="s">
        <v>213</v>
      </c>
      <c r="E84" s="212" t="s">
        <v>3300</v>
      </c>
      <c r="F84" s="213" t="s">
        <v>3301</v>
      </c>
      <c r="G84" s="214" t="s">
        <v>1921</v>
      </c>
      <c r="H84" s="215">
        <v>1</v>
      </c>
      <c r="I84" s="216"/>
      <c r="J84" s="217">
        <f>ROUND(I84*H84,2)</f>
        <v>0</v>
      </c>
      <c r="K84" s="213" t="s">
        <v>32</v>
      </c>
      <c r="L84" s="48"/>
      <c r="M84" s="218" t="s">
        <v>32</v>
      </c>
      <c r="N84" s="219" t="s">
        <v>49</v>
      </c>
      <c r="O84" s="88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22" t="s">
        <v>96</v>
      </c>
      <c r="AT84" s="222" t="s">
        <v>213</v>
      </c>
      <c r="AU84" s="222" t="s">
        <v>88</v>
      </c>
      <c r="AY84" s="20" t="s">
        <v>210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0" t="s">
        <v>86</v>
      </c>
      <c r="BK84" s="223">
        <f>ROUND(I84*H84,2)</f>
        <v>0</v>
      </c>
      <c r="BL84" s="20" t="s">
        <v>96</v>
      </c>
      <c r="BM84" s="222" t="s">
        <v>3302</v>
      </c>
    </row>
    <row r="85" s="2" customFormat="1" ht="16.5" customHeight="1">
      <c r="A85" s="42"/>
      <c r="B85" s="43"/>
      <c r="C85" s="211" t="s">
        <v>88</v>
      </c>
      <c r="D85" s="211" t="s">
        <v>213</v>
      </c>
      <c r="E85" s="212" t="s">
        <v>3303</v>
      </c>
      <c r="F85" s="213" t="s">
        <v>3304</v>
      </c>
      <c r="G85" s="214" t="s">
        <v>1921</v>
      </c>
      <c r="H85" s="215">
        <v>2</v>
      </c>
      <c r="I85" s="216"/>
      <c r="J85" s="217">
        <f>ROUND(I85*H85,2)</f>
        <v>0</v>
      </c>
      <c r="K85" s="213" t="s">
        <v>32</v>
      </c>
      <c r="L85" s="48"/>
      <c r="M85" s="218" t="s">
        <v>32</v>
      </c>
      <c r="N85" s="219" t="s">
        <v>49</v>
      </c>
      <c r="O85" s="88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2" t="s">
        <v>96</v>
      </c>
      <c r="AT85" s="222" t="s">
        <v>213</v>
      </c>
      <c r="AU85" s="222" t="s">
        <v>88</v>
      </c>
      <c r="AY85" s="20" t="s">
        <v>210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20" t="s">
        <v>86</v>
      </c>
      <c r="BK85" s="223">
        <f>ROUND(I85*H85,2)</f>
        <v>0</v>
      </c>
      <c r="BL85" s="20" t="s">
        <v>96</v>
      </c>
      <c r="BM85" s="222" t="s">
        <v>3305</v>
      </c>
    </row>
    <row r="86" s="2" customFormat="1" ht="16.5" customHeight="1">
      <c r="A86" s="42"/>
      <c r="B86" s="43"/>
      <c r="C86" s="211" t="s">
        <v>93</v>
      </c>
      <c r="D86" s="211" t="s">
        <v>213</v>
      </c>
      <c r="E86" s="212" t="s">
        <v>3306</v>
      </c>
      <c r="F86" s="213" t="s">
        <v>3307</v>
      </c>
      <c r="G86" s="214" t="s">
        <v>104</v>
      </c>
      <c r="H86" s="215">
        <v>13.9</v>
      </c>
      <c r="I86" s="216"/>
      <c r="J86" s="217">
        <f>ROUND(I86*H86,2)</f>
        <v>0</v>
      </c>
      <c r="K86" s="213" t="s">
        <v>32</v>
      </c>
      <c r="L86" s="48"/>
      <c r="M86" s="218" t="s">
        <v>32</v>
      </c>
      <c r="N86" s="219" t="s">
        <v>49</v>
      </c>
      <c r="O86" s="88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2" t="s">
        <v>96</v>
      </c>
      <c r="AT86" s="222" t="s">
        <v>213</v>
      </c>
      <c r="AU86" s="222" t="s">
        <v>88</v>
      </c>
      <c r="AY86" s="20" t="s">
        <v>210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0" t="s">
        <v>86</v>
      </c>
      <c r="BK86" s="223">
        <f>ROUND(I86*H86,2)</f>
        <v>0</v>
      </c>
      <c r="BL86" s="20" t="s">
        <v>96</v>
      </c>
      <c r="BM86" s="222" t="s">
        <v>3308</v>
      </c>
    </row>
    <row r="87" s="2" customFormat="1" ht="16.5" customHeight="1">
      <c r="A87" s="42"/>
      <c r="B87" s="43"/>
      <c r="C87" s="211" t="s">
        <v>96</v>
      </c>
      <c r="D87" s="211" t="s">
        <v>213</v>
      </c>
      <c r="E87" s="212" t="s">
        <v>3309</v>
      </c>
      <c r="F87" s="213" t="s">
        <v>3310</v>
      </c>
      <c r="G87" s="214" t="s">
        <v>104</v>
      </c>
      <c r="H87" s="215">
        <v>11.1</v>
      </c>
      <c r="I87" s="216"/>
      <c r="J87" s="217">
        <f>ROUND(I87*H87,2)</f>
        <v>0</v>
      </c>
      <c r="K87" s="213" t="s">
        <v>32</v>
      </c>
      <c r="L87" s="48"/>
      <c r="M87" s="218" t="s">
        <v>32</v>
      </c>
      <c r="N87" s="219" t="s">
        <v>49</v>
      </c>
      <c r="O87" s="88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22" t="s">
        <v>96</v>
      </c>
      <c r="AT87" s="222" t="s">
        <v>213</v>
      </c>
      <c r="AU87" s="222" t="s">
        <v>88</v>
      </c>
      <c r="AY87" s="20" t="s">
        <v>210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0" t="s">
        <v>86</v>
      </c>
      <c r="BK87" s="223">
        <f>ROUND(I87*H87,2)</f>
        <v>0</v>
      </c>
      <c r="BL87" s="20" t="s">
        <v>96</v>
      </c>
      <c r="BM87" s="222" t="s">
        <v>3311</v>
      </c>
    </row>
    <row r="88" s="2" customFormat="1" ht="16.5" customHeight="1">
      <c r="A88" s="42"/>
      <c r="B88" s="43"/>
      <c r="C88" s="211" t="s">
        <v>267</v>
      </c>
      <c r="D88" s="211" t="s">
        <v>213</v>
      </c>
      <c r="E88" s="212" t="s">
        <v>3312</v>
      </c>
      <c r="F88" s="213" t="s">
        <v>3313</v>
      </c>
      <c r="G88" s="214" t="s">
        <v>1921</v>
      </c>
      <c r="H88" s="215">
        <v>2</v>
      </c>
      <c r="I88" s="216"/>
      <c r="J88" s="217">
        <f>ROUND(I88*H88,2)</f>
        <v>0</v>
      </c>
      <c r="K88" s="213" t="s">
        <v>32</v>
      </c>
      <c r="L88" s="48"/>
      <c r="M88" s="218" t="s">
        <v>32</v>
      </c>
      <c r="N88" s="219" t="s">
        <v>49</v>
      </c>
      <c r="O88" s="88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2" t="s">
        <v>96</v>
      </c>
      <c r="AT88" s="222" t="s">
        <v>213</v>
      </c>
      <c r="AU88" s="222" t="s">
        <v>88</v>
      </c>
      <c r="AY88" s="20" t="s">
        <v>210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0" t="s">
        <v>86</v>
      </c>
      <c r="BK88" s="223">
        <f>ROUND(I88*H88,2)</f>
        <v>0</v>
      </c>
      <c r="BL88" s="20" t="s">
        <v>96</v>
      </c>
      <c r="BM88" s="222" t="s">
        <v>3314</v>
      </c>
    </row>
    <row r="89" s="2" customFormat="1" ht="16.5" customHeight="1">
      <c r="A89" s="42"/>
      <c r="B89" s="43"/>
      <c r="C89" s="211" t="s">
        <v>276</v>
      </c>
      <c r="D89" s="211" t="s">
        <v>213</v>
      </c>
      <c r="E89" s="212" t="s">
        <v>3315</v>
      </c>
      <c r="F89" s="213" t="s">
        <v>3316</v>
      </c>
      <c r="G89" s="214" t="s">
        <v>1921</v>
      </c>
      <c r="H89" s="215">
        <v>1</v>
      </c>
      <c r="I89" s="216"/>
      <c r="J89" s="217">
        <f>ROUND(I89*H89,2)</f>
        <v>0</v>
      </c>
      <c r="K89" s="213" t="s">
        <v>32</v>
      </c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96</v>
      </c>
      <c r="AT89" s="222" t="s">
        <v>213</v>
      </c>
      <c r="AU89" s="222" t="s">
        <v>88</v>
      </c>
      <c r="AY89" s="20" t="s">
        <v>210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96</v>
      </c>
      <c r="BM89" s="222" t="s">
        <v>3317</v>
      </c>
    </row>
    <row r="90" s="2" customFormat="1" ht="16.5" customHeight="1">
      <c r="A90" s="42"/>
      <c r="B90" s="43"/>
      <c r="C90" s="211" t="s">
        <v>286</v>
      </c>
      <c r="D90" s="211" t="s">
        <v>213</v>
      </c>
      <c r="E90" s="212" t="s">
        <v>3318</v>
      </c>
      <c r="F90" s="213" t="s">
        <v>3319</v>
      </c>
      <c r="G90" s="214" t="s">
        <v>1921</v>
      </c>
      <c r="H90" s="215">
        <v>12</v>
      </c>
      <c r="I90" s="216"/>
      <c r="J90" s="217">
        <f>ROUND(I90*H90,2)</f>
        <v>0</v>
      </c>
      <c r="K90" s="213" t="s">
        <v>32</v>
      </c>
      <c r="L90" s="48"/>
      <c r="M90" s="218" t="s">
        <v>32</v>
      </c>
      <c r="N90" s="219" t="s">
        <v>49</v>
      </c>
      <c r="O90" s="88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96</v>
      </c>
      <c r="AT90" s="222" t="s">
        <v>213</v>
      </c>
      <c r="AU90" s="222" t="s">
        <v>88</v>
      </c>
      <c r="AY90" s="20" t="s">
        <v>210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86</v>
      </c>
      <c r="BK90" s="223">
        <f>ROUND(I90*H90,2)</f>
        <v>0</v>
      </c>
      <c r="BL90" s="20" t="s">
        <v>96</v>
      </c>
      <c r="BM90" s="222" t="s">
        <v>3320</v>
      </c>
    </row>
    <row r="91" s="2" customFormat="1" ht="16.5" customHeight="1">
      <c r="A91" s="42"/>
      <c r="B91" s="43"/>
      <c r="C91" s="211" t="s">
        <v>302</v>
      </c>
      <c r="D91" s="211" t="s">
        <v>213</v>
      </c>
      <c r="E91" s="212" t="s">
        <v>3321</v>
      </c>
      <c r="F91" s="213" t="s">
        <v>3322</v>
      </c>
      <c r="G91" s="214" t="s">
        <v>104</v>
      </c>
      <c r="H91" s="215">
        <v>25</v>
      </c>
      <c r="I91" s="216"/>
      <c r="J91" s="217">
        <f>ROUND(I91*H91,2)</f>
        <v>0</v>
      </c>
      <c r="K91" s="213" t="s">
        <v>32</v>
      </c>
      <c r="L91" s="48"/>
      <c r="M91" s="218" t="s">
        <v>32</v>
      </c>
      <c r="N91" s="219" t="s">
        <v>49</v>
      </c>
      <c r="O91" s="88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96</v>
      </c>
      <c r="AT91" s="222" t="s">
        <v>213</v>
      </c>
      <c r="AU91" s="222" t="s">
        <v>88</v>
      </c>
      <c r="AY91" s="20" t="s">
        <v>210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86</v>
      </c>
      <c r="BK91" s="223">
        <f>ROUND(I91*H91,2)</f>
        <v>0</v>
      </c>
      <c r="BL91" s="20" t="s">
        <v>96</v>
      </c>
      <c r="BM91" s="222" t="s">
        <v>3323</v>
      </c>
    </row>
    <row r="92" s="2" customFormat="1" ht="16.5" customHeight="1">
      <c r="A92" s="42"/>
      <c r="B92" s="43"/>
      <c r="C92" s="211" t="s">
        <v>324</v>
      </c>
      <c r="D92" s="211" t="s">
        <v>213</v>
      </c>
      <c r="E92" s="212" t="s">
        <v>3324</v>
      </c>
      <c r="F92" s="213" t="s">
        <v>3325</v>
      </c>
      <c r="G92" s="214" t="s">
        <v>809</v>
      </c>
      <c r="H92" s="215">
        <v>1</v>
      </c>
      <c r="I92" s="216"/>
      <c r="J92" s="217">
        <f>ROUND(I92*H92,2)</f>
        <v>0</v>
      </c>
      <c r="K92" s="213" t="s">
        <v>32</v>
      </c>
      <c r="L92" s="48"/>
      <c r="M92" s="218" t="s">
        <v>32</v>
      </c>
      <c r="N92" s="219" t="s">
        <v>49</v>
      </c>
      <c r="O92" s="88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2" t="s">
        <v>96</v>
      </c>
      <c r="AT92" s="222" t="s">
        <v>213</v>
      </c>
      <c r="AU92" s="222" t="s">
        <v>88</v>
      </c>
      <c r="AY92" s="20" t="s">
        <v>210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0" t="s">
        <v>86</v>
      </c>
      <c r="BK92" s="223">
        <f>ROUND(I92*H92,2)</f>
        <v>0</v>
      </c>
      <c r="BL92" s="20" t="s">
        <v>96</v>
      </c>
      <c r="BM92" s="222" t="s">
        <v>3326</v>
      </c>
    </row>
    <row r="93" s="2" customFormat="1" ht="16.5" customHeight="1">
      <c r="A93" s="42"/>
      <c r="B93" s="43"/>
      <c r="C93" s="211" t="s">
        <v>211</v>
      </c>
      <c r="D93" s="211" t="s">
        <v>213</v>
      </c>
      <c r="E93" s="212" t="s">
        <v>3327</v>
      </c>
      <c r="F93" s="213" t="s">
        <v>3328</v>
      </c>
      <c r="G93" s="214" t="s">
        <v>104</v>
      </c>
      <c r="H93" s="215">
        <v>25</v>
      </c>
      <c r="I93" s="216"/>
      <c r="J93" s="217">
        <f>ROUND(I93*H93,2)</f>
        <v>0</v>
      </c>
      <c r="K93" s="213" t="s">
        <v>32</v>
      </c>
      <c r="L93" s="48"/>
      <c r="M93" s="218" t="s">
        <v>32</v>
      </c>
      <c r="N93" s="219" t="s">
        <v>49</v>
      </c>
      <c r="O93" s="88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96</v>
      </c>
      <c r="AT93" s="222" t="s">
        <v>213</v>
      </c>
      <c r="AU93" s="222" t="s">
        <v>88</v>
      </c>
      <c r="AY93" s="20" t="s">
        <v>210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86</v>
      </c>
      <c r="BK93" s="223">
        <f>ROUND(I93*H93,2)</f>
        <v>0</v>
      </c>
      <c r="BL93" s="20" t="s">
        <v>96</v>
      </c>
      <c r="BM93" s="222" t="s">
        <v>3329</v>
      </c>
    </row>
    <row r="94" s="2" customFormat="1">
      <c r="A94" s="42"/>
      <c r="B94" s="43"/>
      <c r="C94" s="44"/>
      <c r="D94" s="231" t="s">
        <v>1073</v>
      </c>
      <c r="E94" s="44"/>
      <c r="F94" s="283" t="s">
        <v>3330</v>
      </c>
      <c r="G94" s="44"/>
      <c r="H94" s="44"/>
      <c r="I94" s="226"/>
      <c r="J94" s="44"/>
      <c r="K94" s="44"/>
      <c r="L94" s="48"/>
      <c r="M94" s="297"/>
      <c r="N94" s="298"/>
      <c r="O94" s="299"/>
      <c r="P94" s="299"/>
      <c r="Q94" s="299"/>
      <c r="R94" s="299"/>
      <c r="S94" s="299"/>
      <c r="T94" s="300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1073</v>
      </c>
      <c r="AU94" s="20" t="s">
        <v>88</v>
      </c>
    </row>
    <row r="95" s="2" customFormat="1" ht="6.96" customHeight="1">
      <c r="A95" s="42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48"/>
      <c r="M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</sheetData>
  <sheetProtection sheet="1" autoFilter="0" formatColumns="0" formatRows="0" objects="1" scenarios="1" spinCount="100000" saltValue="m/sF1D9GlFA8TH3mn2K1X+bqJbaBQ8yByS72KlLBM0Bj4ammF1kM2NHZLIag5SnlaEk5h3azw7qpLjVHllQb1A==" hashValue="CgLbUtw+/iUmqtHnKvWSwUMBkKVLU5n2QNnpcVgBhq0z5zps/YUfpNp+s6Gj1VkhGZDDcuwH4c1AopNXOxuuMg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109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Stavební úpravy objektu klubovny II verze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3331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32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38</v>
      </c>
      <c r="G12" s="42"/>
      <c r="H12" s="42"/>
      <c r="I12" s="137" t="s">
        <v>24</v>
      </c>
      <c r="J12" s="142" t="str">
        <f>'Rekapitulace stavby'!AN8</f>
        <v>20. 7. 2023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38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38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9"/>
      <c r="E29" s="149"/>
      <c r="F29" s="149"/>
      <c r="G29" s="149"/>
      <c r="H29" s="149"/>
      <c r="I29" s="149"/>
      <c r="J29" s="149"/>
      <c r="K29" s="149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0" t="s">
        <v>44</v>
      </c>
      <c r="E30" s="42"/>
      <c r="F30" s="42"/>
      <c r="G30" s="42"/>
      <c r="H30" s="42"/>
      <c r="I30" s="42"/>
      <c r="J30" s="151">
        <f>ROUND(J85,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9"/>
      <c r="E31" s="149"/>
      <c r="F31" s="149"/>
      <c r="G31" s="149"/>
      <c r="H31" s="149"/>
      <c r="I31" s="149"/>
      <c r="J31" s="149"/>
      <c r="K31" s="149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2" t="s">
        <v>46</v>
      </c>
      <c r="G32" s="42"/>
      <c r="H32" s="42"/>
      <c r="I32" s="152" t="s">
        <v>45</v>
      </c>
      <c r="J32" s="152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3" t="s">
        <v>48</v>
      </c>
      <c r="E33" s="137" t="s">
        <v>49</v>
      </c>
      <c r="F33" s="154">
        <f>ROUND((SUM(BE85:BE157)),  2)</f>
        <v>0</v>
      </c>
      <c r="G33" s="42"/>
      <c r="H33" s="42"/>
      <c r="I33" s="155">
        <v>0.20999999999999999</v>
      </c>
      <c r="J33" s="154">
        <f>ROUND(((SUM(BE85:BE157))*I33),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4">
        <f>ROUND((SUM(BF85:BF157)),  2)</f>
        <v>0</v>
      </c>
      <c r="G34" s="42"/>
      <c r="H34" s="42"/>
      <c r="I34" s="155">
        <v>0.14999999999999999</v>
      </c>
      <c r="J34" s="154">
        <f>ROUND(((SUM(BF85:BF157))*I34),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4">
        <f>ROUND((SUM(BG85:BG157)),  2)</f>
        <v>0</v>
      </c>
      <c r="G35" s="42"/>
      <c r="H35" s="42"/>
      <c r="I35" s="155">
        <v>0.20999999999999999</v>
      </c>
      <c r="J35" s="154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4">
        <f>ROUND((SUM(BH85:BH157)),  2)</f>
        <v>0</v>
      </c>
      <c r="G36" s="42"/>
      <c r="H36" s="42"/>
      <c r="I36" s="155">
        <v>0.14999999999999999</v>
      </c>
      <c r="J36" s="154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4">
        <f>ROUND((SUM(BI85:BI157)),  2)</f>
        <v>0</v>
      </c>
      <c r="G37" s="42"/>
      <c r="H37" s="42"/>
      <c r="I37" s="155">
        <v>0</v>
      </c>
      <c r="J37" s="154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157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7" t="str">
        <f>E7</f>
        <v>Stavební úpravy objektu klubovny II verze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3 - D1.4.4.b  Vytápění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 xml:space="preserve"> </v>
      </c>
      <c r="G52" s="44"/>
      <c r="H52" s="44"/>
      <c r="I52" s="35" t="s">
        <v>24</v>
      </c>
      <c r="J52" s="76" t="str">
        <f>IF(J12="","",J12)</f>
        <v>20. 7. 2023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 xml:space="preserve"> 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8" t="s">
        <v>158</v>
      </c>
      <c r="D57" s="169"/>
      <c r="E57" s="169"/>
      <c r="F57" s="169"/>
      <c r="G57" s="169"/>
      <c r="H57" s="169"/>
      <c r="I57" s="169"/>
      <c r="J57" s="170" t="s">
        <v>159</v>
      </c>
      <c r="K57" s="169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1" t="s">
        <v>76</v>
      </c>
      <c r="D59" s="44"/>
      <c r="E59" s="44"/>
      <c r="F59" s="44"/>
      <c r="G59" s="44"/>
      <c r="H59" s="44"/>
      <c r="I59" s="44"/>
      <c r="J59" s="106">
        <f>J85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160</v>
      </c>
    </row>
    <row r="60" s="9" customFormat="1" ht="24.96" customHeight="1">
      <c r="A60" s="9"/>
      <c r="B60" s="172"/>
      <c r="C60" s="173"/>
      <c r="D60" s="174" t="s">
        <v>3332</v>
      </c>
      <c r="E60" s="175"/>
      <c r="F60" s="175"/>
      <c r="G60" s="175"/>
      <c r="H60" s="175"/>
      <c r="I60" s="175"/>
      <c r="J60" s="176">
        <f>J86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2"/>
      <c r="C61" s="173"/>
      <c r="D61" s="174" t="s">
        <v>3333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2"/>
      <c r="C62" s="173"/>
      <c r="D62" s="174" t="s">
        <v>3334</v>
      </c>
      <c r="E62" s="175"/>
      <c r="F62" s="175"/>
      <c r="G62" s="175"/>
      <c r="H62" s="175"/>
      <c r="I62" s="175"/>
      <c r="J62" s="176">
        <f>J98</f>
        <v>0</v>
      </c>
      <c r="K62" s="173"/>
      <c r="L62" s="17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2"/>
      <c r="C63" s="173"/>
      <c r="D63" s="174" t="s">
        <v>3335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2"/>
      <c r="C64" s="173"/>
      <c r="D64" s="174" t="s">
        <v>178</v>
      </c>
      <c r="E64" s="175"/>
      <c r="F64" s="175"/>
      <c r="G64" s="175"/>
      <c r="H64" s="175"/>
      <c r="I64" s="175"/>
      <c r="J64" s="176">
        <f>J123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8"/>
      <c r="C65" s="179"/>
      <c r="D65" s="180" t="s">
        <v>3336</v>
      </c>
      <c r="E65" s="181"/>
      <c r="F65" s="181"/>
      <c r="G65" s="181"/>
      <c r="H65" s="181"/>
      <c r="I65" s="181"/>
      <c r="J65" s="182">
        <f>J124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39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6" t="s">
        <v>195</v>
      </c>
      <c r="D72" s="44"/>
      <c r="E72" s="44"/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16</v>
      </c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167" t="str">
        <f>E7</f>
        <v>Stavební úpravy objektu klubovny II verze</v>
      </c>
      <c r="F75" s="35"/>
      <c r="G75" s="35"/>
      <c r="H75" s="35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122</v>
      </c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73" t="str">
        <f>E9</f>
        <v xml:space="preserve">3 - D1.4.4.b  Vytápění</v>
      </c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22</v>
      </c>
      <c r="D79" s="44"/>
      <c r="E79" s="44"/>
      <c r="F79" s="30" t="str">
        <f>F12</f>
        <v xml:space="preserve"> </v>
      </c>
      <c r="G79" s="44"/>
      <c r="H79" s="44"/>
      <c r="I79" s="35" t="s">
        <v>24</v>
      </c>
      <c r="J79" s="76" t="str">
        <f>IF(J12="","",J12)</f>
        <v>20. 7. 2023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30</v>
      </c>
      <c r="D81" s="44"/>
      <c r="E81" s="44"/>
      <c r="F81" s="30" t="str">
        <f>E15</f>
        <v xml:space="preserve"> </v>
      </c>
      <c r="G81" s="44"/>
      <c r="H81" s="44"/>
      <c r="I81" s="35" t="s">
        <v>37</v>
      </c>
      <c r="J81" s="40" t="str">
        <f>E21</f>
        <v xml:space="preserve"> </v>
      </c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5.15" customHeight="1">
      <c r="A82" s="42"/>
      <c r="B82" s="43"/>
      <c r="C82" s="35" t="s">
        <v>35</v>
      </c>
      <c r="D82" s="44"/>
      <c r="E82" s="44"/>
      <c r="F82" s="30" t="str">
        <f>IF(E18="","",E18)</f>
        <v>Vyplň údaj</v>
      </c>
      <c r="G82" s="44"/>
      <c r="H82" s="44"/>
      <c r="I82" s="35" t="s">
        <v>40</v>
      </c>
      <c r="J82" s="40" t="str">
        <f>E24</f>
        <v xml:space="preserve"> 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0.32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1" customFormat="1" ht="29.28" customHeight="1">
      <c r="A84" s="184"/>
      <c r="B84" s="185"/>
      <c r="C84" s="186" t="s">
        <v>196</v>
      </c>
      <c r="D84" s="187" t="s">
        <v>63</v>
      </c>
      <c r="E84" s="187" t="s">
        <v>59</v>
      </c>
      <c r="F84" s="187" t="s">
        <v>60</v>
      </c>
      <c r="G84" s="187" t="s">
        <v>197</v>
      </c>
      <c r="H84" s="187" t="s">
        <v>198</v>
      </c>
      <c r="I84" s="187" t="s">
        <v>199</v>
      </c>
      <c r="J84" s="187" t="s">
        <v>159</v>
      </c>
      <c r="K84" s="188" t="s">
        <v>200</v>
      </c>
      <c r="L84" s="189"/>
      <c r="M84" s="96" t="s">
        <v>32</v>
      </c>
      <c r="N84" s="97" t="s">
        <v>48</v>
      </c>
      <c r="O84" s="97" t="s">
        <v>201</v>
      </c>
      <c r="P84" s="97" t="s">
        <v>202</v>
      </c>
      <c r="Q84" s="97" t="s">
        <v>203</v>
      </c>
      <c r="R84" s="97" t="s">
        <v>204</v>
      </c>
      <c r="S84" s="97" t="s">
        <v>205</v>
      </c>
      <c r="T84" s="98" t="s">
        <v>206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2"/>
      <c r="B85" s="43"/>
      <c r="C85" s="103" t="s">
        <v>207</v>
      </c>
      <c r="D85" s="44"/>
      <c r="E85" s="44"/>
      <c r="F85" s="44"/>
      <c r="G85" s="44"/>
      <c r="H85" s="44"/>
      <c r="I85" s="44"/>
      <c r="J85" s="190">
        <f>BK85</f>
        <v>0</v>
      </c>
      <c r="K85" s="44"/>
      <c r="L85" s="48"/>
      <c r="M85" s="99"/>
      <c r="N85" s="191"/>
      <c r="O85" s="100"/>
      <c r="P85" s="192">
        <f>P86+P92+P98+P104+P123</f>
        <v>0</v>
      </c>
      <c r="Q85" s="100"/>
      <c r="R85" s="192">
        <f>R86+R92+R98+R104+R123</f>
        <v>0</v>
      </c>
      <c r="S85" s="100"/>
      <c r="T85" s="193">
        <f>T86+T92+T98+T104+T123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77</v>
      </c>
      <c r="AU85" s="20" t="s">
        <v>160</v>
      </c>
      <c r="BK85" s="194">
        <f>BK86+BK92+BK98+BK104+BK123</f>
        <v>0</v>
      </c>
    </row>
    <row r="86" s="12" customFormat="1" ht="25.92" customHeight="1">
      <c r="A86" s="12"/>
      <c r="B86" s="195"/>
      <c r="C86" s="196"/>
      <c r="D86" s="197" t="s">
        <v>77</v>
      </c>
      <c r="E86" s="198" t="s">
        <v>3337</v>
      </c>
      <c r="F86" s="198" t="s">
        <v>3338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SUM(P87:P91)</f>
        <v>0</v>
      </c>
      <c r="Q86" s="203"/>
      <c r="R86" s="204">
        <f>SUM(R87:R91)</f>
        <v>0</v>
      </c>
      <c r="S86" s="203"/>
      <c r="T86" s="205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6" t="s">
        <v>86</v>
      </c>
      <c r="AT86" s="207" t="s">
        <v>77</v>
      </c>
      <c r="AU86" s="207" t="s">
        <v>78</v>
      </c>
      <c r="AY86" s="206" t="s">
        <v>210</v>
      </c>
      <c r="BK86" s="208">
        <f>SUM(BK87:BK91)</f>
        <v>0</v>
      </c>
    </row>
    <row r="87" s="2" customFormat="1" ht="16.5" customHeight="1">
      <c r="A87" s="42"/>
      <c r="B87" s="43"/>
      <c r="C87" s="211" t="s">
        <v>86</v>
      </c>
      <c r="D87" s="211" t="s">
        <v>213</v>
      </c>
      <c r="E87" s="212" t="s">
        <v>3339</v>
      </c>
      <c r="F87" s="213" t="s">
        <v>3340</v>
      </c>
      <c r="G87" s="214" t="s">
        <v>104</v>
      </c>
      <c r="H87" s="215">
        <v>102</v>
      </c>
      <c r="I87" s="216"/>
      <c r="J87" s="217">
        <f>ROUND(I87*H87,2)</f>
        <v>0</v>
      </c>
      <c r="K87" s="213" t="s">
        <v>32</v>
      </c>
      <c r="L87" s="48"/>
      <c r="M87" s="218" t="s">
        <v>32</v>
      </c>
      <c r="N87" s="219" t="s">
        <v>49</v>
      </c>
      <c r="O87" s="88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22" t="s">
        <v>96</v>
      </c>
      <c r="AT87" s="222" t="s">
        <v>213</v>
      </c>
      <c r="AU87" s="222" t="s">
        <v>86</v>
      </c>
      <c r="AY87" s="20" t="s">
        <v>210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20" t="s">
        <v>86</v>
      </c>
      <c r="BK87" s="223">
        <f>ROUND(I87*H87,2)</f>
        <v>0</v>
      </c>
      <c r="BL87" s="20" t="s">
        <v>96</v>
      </c>
      <c r="BM87" s="222" t="s">
        <v>3341</v>
      </c>
    </row>
    <row r="88" s="2" customFormat="1" ht="16.5" customHeight="1">
      <c r="A88" s="42"/>
      <c r="B88" s="43"/>
      <c r="C88" s="211" t="s">
        <v>88</v>
      </c>
      <c r="D88" s="211" t="s">
        <v>213</v>
      </c>
      <c r="E88" s="212" t="s">
        <v>3342</v>
      </c>
      <c r="F88" s="213" t="s">
        <v>3343</v>
      </c>
      <c r="G88" s="214" t="s">
        <v>104</v>
      </c>
      <c r="H88" s="215">
        <v>11.6</v>
      </c>
      <c r="I88" s="216"/>
      <c r="J88" s="217">
        <f>ROUND(I88*H88,2)</f>
        <v>0</v>
      </c>
      <c r="K88" s="213" t="s">
        <v>32</v>
      </c>
      <c r="L88" s="48"/>
      <c r="M88" s="218" t="s">
        <v>32</v>
      </c>
      <c r="N88" s="219" t="s">
        <v>49</v>
      </c>
      <c r="O88" s="88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2" t="s">
        <v>96</v>
      </c>
      <c r="AT88" s="222" t="s">
        <v>213</v>
      </c>
      <c r="AU88" s="222" t="s">
        <v>86</v>
      </c>
      <c r="AY88" s="20" t="s">
        <v>210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0" t="s">
        <v>86</v>
      </c>
      <c r="BK88" s="223">
        <f>ROUND(I88*H88,2)</f>
        <v>0</v>
      </c>
      <c r="BL88" s="20" t="s">
        <v>96</v>
      </c>
      <c r="BM88" s="222" t="s">
        <v>3344</v>
      </c>
    </row>
    <row r="89" s="2" customFormat="1" ht="16.5" customHeight="1">
      <c r="A89" s="42"/>
      <c r="B89" s="43"/>
      <c r="C89" s="211" t="s">
        <v>93</v>
      </c>
      <c r="D89" s="211" t="s">
        <v>213</v>
      </c>
      <c r="E89" s="212" t="s">
        <v>3345</v>
      </c>
      <c r="F89" s="213" t="s">
        <v>3346</v>
      </c>
      <c r="G89" s="214" t="s">
        <v>104</v>
      </c>
      <c r="H89" s="215">
        <v>38.799999999999997</v>
      </c>
      <c r="I89" s="216"/>
      <c r="J89" s="217">
        <f>ROUND(I89*H89,2)</f>
        <v>0</v>
      </c>
      <c r="K89" s="213" t="s">
        <v>32</v>
      </c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96</v>
      </c>
      <c r="AT89" s="222" t="s">
        <v>213</v>
      </c>
      <c r="AU89" s="222" t="s">
        <v>86</v>
      </c>
      <c r="AY89" s="20" t="s">
        <v>210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96</v>
      </c>
      <c r="BM89" s="222" t="s">
        <v>3347</v>
      </c>
    </row>
    <row r="90" s="2" customFormat="1" ht="16.5" customHeight="1">
      <c r="A90" s="42"/>
      <c r="B90" s="43"/>
      <c r="C90" s="211" t="s">
        <v>96</v>
      </c>
      <c r="D90" s="211" t="s">
        <v>213</v>
      </c>
      <c r="E90" s="212" t="s">
        <v>3348</v>
      </c>
      <c r="F90" s="213" t="s">
        <v>3349</v>
      </c>
      <c r="G90" s="214" t="s">
        <v>104</v>
      </c>
      <c r="H90" s="215">
        <v>23.399999999999999</v>
      </c>
      <c r="I90" s="216"/>
      <c r="J90" s="217">
        <f>ROUND(I90*H90,2)</f>
        <v>0</v>
      </c>
      <c r="K90" s="213" t="s">
        <v>32</v>
      </c>
      <c r="L90" s="48"/>
      <c r="M90" s="218" t="s">
        <v>32</v>
      </c>
      <c r="N90" s="219" t="s">
        <v>49</v>
      </c>
      <c r="O90" s="88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96</v>
      </c>
      <c r="AT90" s="222" t="s">
        <v>213</v>
      </c>
      <c r="AU90" s="222" t="s">
        <v>86</v>
      </c>
      <c r="AY90" s="20" t="s">
        <v>210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86</v>
      </c>
      <c r="BK90" s="223">
        <f>ROUND(I90*H90,2)</f>
        <v>0</v>
      </c>
      <c r="BL90" s="20" t="s">
        <v>96</v>
      </c>
      <c r="BM90" s="222" t="s">
        <v>3350</v>
      </c>
    </row>
    <row r="91" s="2" customFormat="1" ht="16.5" customHeight="1">
      <c r="A91" s="42"/>
      <c r="B91" s="43"/>
      <c r="C91" s="211" t="s">
        <v>267</v>
      </c>
      <c r="D91" s="211" t="s">
        <v>213</v>
      </c>
      <c r="E91" s="212" t="s">
        <v>3351</v>
      </c>
      <c r="F91" s="213" t="s">
        <v>3352</v>
      </c>
      <c r="G91" s="214" t="s">
        <v>104</v>
      </c>
      <c r="H91" s="215">
        <v>9</v>
      </c>
      <c r="I91" s="216"/>
      <c r="J91" s="217">
        <f>ROUND(I91*H91,2)</f>
        <v>0</v>
      </c>
      <c r="K91" s="213" t="s">
        <v>32</v>
      </c>
      <c r="L91" s="48"/>
      <c r="M91" s="218" t="s">
        <v>32</v>
      </c>
      <c r="N91" s="219" t="s">
        <v>49</v>
      </c>
      <c r="O91" s="88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96</v>
      </c>
      <c r="AT91" s="222" t="s">
        <v>213</v>
      </c>
      <c r="AU91" s="222" t="s">
        <v>86</v>
      </c>
      <c r="AY91" s="20" t="s">
        <v>210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86</v>
      </c>
      <c r="BK91" s="223">
        <f>ROUND(I91*H91,2)</f>
        <v>0</v>
      </c>
      <c r="BL91" s="20" t="s">
        <v>96</v>
      </c>
      <c r="BM91" s="222" t="s">
        <v>3353</v>
      </c>
    </row>
    <row r="92" s="12" customFormat="1" ht="25.92" customHeight="1">
      <c r="A92" s="12"/>
      <c r="B92" s="195"/>
      <c r="C92" s="196"/>
      <c r="D92" s="197" t="s">
        <v>77</v>
      </c>
      <c r="E92" s="198" t="s">
        <v>3354</v>
      </c>
      <c r="F92" s="198" t="s">
        <v>3355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SUM(P93:P97)</f>
        <v>0</v>
      </c>
      <c r="Q92" s="203"/>
      <c r="R92" s="204">
        <f>SUM(R93:R97)</f>
        <v>0</v>
      </c>
      <c r="S92" s="203"/>
      <c r="T92" s="205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6" t="s">
        <v>86</v>
      </c>
      <c r="AT92" s="207" t="s">
        <v>77</v>
      </c>
      <c r="AU92" s="207" t="s">
        <v>78</v>
      </c>
      <c r="AY92" s="206" t="s">
        <v>210</v>
      </c>
      <c r="BK92" s="208">
        <f>SUM(BK93:BK97)</f>
        <v>0</v>
      </c>
    </row>
    <row r="93" s="2" customFormat="1" ht="16.5" customHeight="1">
      <c r="A93" s="42"/>
      <c r="B93" s="43"/>
      <c r="C93" s="211" t="s">
        <v>276</v>
      </c>
      <c r="D93" s="211" t="s">
        <v>213</v>
      </c>
      <c r="E93" s="212" t="s">
        <v>3356</v>
      </c>
      <c r="F93" s="213" t="s">
        <v>3340</v>
      </c>
      <c r="G93" s="214" t="s">
        <v>104</v>
      </c>
      <c r="H93" s="215">
        <v>105</v>
      </c>
      <c r="I93" s="216"/>
      <c r="J93" s="217">
        <f>ROUND(I93*H93,2)</f>
        <v>0</v>
      </c>
      <c r="K93" s="213" t="s">
        <v>32</v>
      </c>
      <c r="L93" s="48"/>
      <c r="M93" s="218" t="s">
        <v>32</v>
      </c>
      <c r="N93" s="219" t="s">
        <v>49</v>
      </c>
      <c r="O93" s="88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96</v>
      </c>
      <c r="AT93" s="222" t="s">
        <v>213</v>
      </c>
      <c r="AU93" s="222" t="s">
        <v>86</v>
      </c>
      <c r="AY93" s="20" t="s">
        <v>210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86</v>
      </c>
      <c r="BK93" s="223">
        <f>ROUND(I93*H93,2)</f>
        <v>0</v>
      </c>
      <c r="BL93" s="20" t="s">
        <v>96</v>
      </c>
      <c r="BM93" s="222" t="s">
        <v>3357</v>
      </c>
    </row>
    <row r="94" s="2" customFormat="1" ht="16.5" customHeight="1">
      <c r="A94" s="42"/>
      <c r="B94" s="43"/>
      <c r="C94" s="211" t="s">
        <v>286</v>
      </c>
      <c r="D94" s="211" t="s">
        <v>213</v>
      </c>
      <c r="E94" s="212" t="s">
        <v>3358</v>
      </c>
      <c r="F94" s="213" t="s">
        <v>3343</v>
      </c>
      <c r="G94" s="214" t="s">
        <v>104</v>
      </c>
      <c r="H94" s="215">
        <v>11.6</v>
      </c>
      <c r="I94" s="216"/>
      <c r="J94" s="217">
        <f>ROUND(I94*H94,2)</f>
        <v>0</v>
      </c>
      <c r="K94" s="213" t="s">
        <v>32</v>
      </c>
      <c r="L94" s="48"/>
      <c r="M94" s="218" t="s">
        <v>32</v>
      </c>
      <c r="N94" s="219" t="s">
        <v>49</v>
      </c>
      <c r="O94" s="88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2" t="s">
        <v>96</v>
      </c>
      <c r="AT94" s="222" t="s">
        <v>213</v>
      </c>
      <c r="AU94" s="222" t="s">
        <v>86</v>
      </c>
      <c r="AY94" s="20" t="s">
        <v>210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0" t="s">
        <v>86</v>
      </c>
      <c r="BK94" s="223">
        <f>ROUND(I94*H94,2)</f>
        <v>0</v>
      </c>
      <c r="BL94" s="20" t="s">
        <v>96</v>
      </c>
      <c r="BM94" s="222" t="s">
        <v>3359</v>
      </c>
    </row>
    <row r="95" s="2" customFormat="1" ht="16.5" customHeight="1">
      <c r="A95" s="42"/>
      <c r="B95" s="43"/>
      <c r="C95" s="211" t="s">
        <v>302</v>
      </c>
      <c r="D95" s="211" t="s">
        <v>213</v>
      </c>
      <c r="E95" s="212" t="s">
        <v>3360</v>
      </c>
      <c r="F95" s="213" t="s">
        <v>3346</v>
      </c>
      <c r="G95" s="214" t="s">
        <v>104</v>
      </c>
      <c r="H95" s="215">
        <v>38.799999999999997</v>
      </c>
      <c r="I95" s="216"/>
      <c r="J95" s="217">
        <f>ROUND(I95*H95,2)</f>
        <v>0</v>
      </c>
      <c r="K95" s="213" t="s">
        <v>32</v>
      </c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96</v>
      </c>
      <c r="AT95" s="222" t="s">
        <v>213</v>
      </c>
      <c r="AU95" s="222" t="s">
        <v>86</v>
      </c>
      <c r="AY95" s="20" t="s">
        <v>210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96</v>
      </c>
      <c r="BM95" s="222" t="s">
        <v>3361</v>
      </c>
    </row>
    <row r="96" s="2" customFormat="1" ht="16.5" customHeight="1">
      <c r="A96" s="42"/>
      <c r="B96" s="43"/>
      <c r="C96" s="211" t="s">
        <v>324</v>
      </c>
      <c r="D96" s="211" t="s">
        <v>213</v>
      </c>
      <c r="E96" s="212" t="s">
        <v>3362</v>
      </c>
      <c r="F96" s="213" t="s">
        <v>3349</v>
      </c>
      <c r="G96" s="214" t="s">
        <v>104</v>
      </c>
      <c r="H96" s="215">
        <v>23.399999999999999</v>
      </c>
      <c r="I96" s="216"/>
      <c r="J96" s="217">
        <f>ROUND(I96*H96,2)</f>
        <v>0</v>
      </c>
      <c r="K96" s="213" t="s">
        <v>32</v>
      </c>
      <c r="L96" s="48"/>
      <c r="M96" s="218" t="s">
        <v>32</v>
      </c>
      <c r="N96" s="219" t="s">
        <v>49</v>
      </c>
      <c r="O96" s="88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96</v>
      </c>
      <c r="AT96" s="222" t="s">
        <v>213</v>
      </c>
      <c r="AU96" s="222" t="s">
        <v>86</v>
      </c>
      <c r="AY96" s="20" t="s">
        <v>210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86</v>
      </c>
      <c r="BK96" s="223">
        <f>ROUND(I96*H96,2)</f>
        <v>0</v>
      </c>
      <c r="BL96" s="20" t="s">
        <v>96</v>
      </c>
      <c r="BM96" s="222" t="s">
        <v>3363</v>
      </c>
    </row>
    <row r="97" s="2" customFormat="1" ht="16.5" customHeight="1">
      <c r="A97" s="42"/>
      <c r="B97" s="43"/>
      <c r="C97" s="211" t="s">
        <v>211</v>
      </c>
      <c r="D97" s="211" t="s">
        <v>213</v>
      </c>
      <c r="E97" s="212" t="s">
        <v>3364</v>
      </c>
      <c r="F97" s="213" t="s">
        <v>3352</v>
      </c>
      <c r="G97" s="214" t="s">
        <v>104</v>
      </c>
      <c r="H97" s="215">
        <v>9</v>
      </c>
      <c r="I97" s="216"/>
      <c r="J97" s="217">
        <f>ROUND(I97*H97,2)</f>
        <v>0</v>
      </c>
      <c r="K97" s="213" t="s">
        <v>32</v>
      </c>
      <c r="L97" s="48"/>
      <c r="M97" s="218" t="s">
        <v>32</v>
      </c>
      <c r="N97" s="219" t="s">
        <v>49</v>
      </c>
      <c r="O97" s="88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96</v>
      </c>
      <c r="AT97" s="222" t="s">
        <v>213</v>
      </c>
      <c r="AU97" s="222" t="s">
        <v>86</v>
      </c>
      <c r="AY97" s="20" t="s">
        <v>210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86</v>
      </c>
      <c r="BK97" s="223">
        <f>ROUND(I97*H97,2)</f>
        <v>0</v>
      </c>
      <c r="BL97" s="20" t="s">
        <v>96</v>
      </c>
      <c r="BM97" s="222" t="s">
        <v>3365</v>
      </c>
    </row>
    <row r="98" s="12" customFormat="1" ht="25.92" customHeight="1">
      <c r="A98" s="12"/>
      <c r="B98" s="195"/>
      <c r="C98" s="196"/>
      <c r="D98" s="197" t="s">
        <v>77</v>
      </c>
      <c r="E98" s="198" t="s">
        <v>3366</v>
      </c>
      <c r="F98" s="198" t="s">
        <v>3367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SUM(P99:P103)</f>
        <v>0</v>
      </c>
      <c r="Q98" s="203"/>
      <c r="R98" s="204">
        <f>SUM(R99:R103)</f>
        <v>0</v>
      </c>
      <c r="S98" s="203"/>
      <c r="T98" s="205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6" t="s">
        <v>86</v>
      </c>
      <c r="AT98" s="207" t="s">
        <v>77</v>
      </c>
      <c r="AU98" s="207" t="s">
        <v>78</v>
      </c>
      <c r="AY98" s="206" t="s">
        <v>210</v>
      </c>
      <c r="BK98" s="208">
        <f>SUM(BK99:BK103)</f>
        <v>0</v>
      </c>
    </row>
    <row r="99" s="2" customFormat="1" ht="16.5" customHeight="1">
      <c r="A99" s="42"/>
      <c r="B99" s="43"/>
      <c r="C99" s="211" t="s">
        <v>347</v>
      </c>
      <c r="D99" s="211" t="s">
        <v>213</v>
      </c>
      <c r="E99" s="212" t="s">
        <v>3368</v>
      </c>
      <c r="F99" s="213" t="s">
        <v>3340</v>
      </c>
      <c r="G99" s="214" t="s">
        <v>104</v>
      </c>
      <c r="H99" s="215">
        <v>102.2</v>
      </c>
      <c r="I99" s="216"/>
      <c r="J99" s="217">
        <f>ROUND(I99*H99,2)</f>
        <v>0</v>
      </c>
      <c r="K99" s="213" t="s">
        <v>32</v>
      </c>
      <c r="L99" s="48"/>
      <c r="M99" s="218" t="s">
        <v>32</v>
      </c>
      <c r="N99" s="219" t="s">
        <v>49</v>
      </c>
      <c r="O99" s="88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96</v>
      </c>
      <c r="AT99" s="222" t="s">
        <v>213</v>
      </c>
      <c r="AU99" s="222" t="s">
        <v>86</v>
      </c>
      <c r="AY99" s="20" t="s">
        <v>210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86</v>
      </c>
      <c r="BK99" s="223">
        <f>ROUND(I99*H99,2)</f>
        <v>0</v>
      </c>
      <c r="BL99" s="20" t="s">
        <v>96</v>
      </c>
      <c r="BM99" s="222" t="s">
        <v>3369</v>
      </c>
    </row>
    <row r="100" s="2" customFormat="1" ht="16.5" customHeight="1">
      <c r="A100" s="42"/>
      <c r="B100" s="43"/>
      <c r="C100" s="211" t="s">
        <v>21</v>
      </c>
      <c r="D100" s="211" t="s">
        <v>213</v>
      </c>
      <c r="E100" s="212" t="s">
        <v>3370</v>
      </c>
      <c r="F100" s="213" t="s">
        <v>3343</v>
      </c>
      <c r="G100" s="214" t="s">
        <v>104</v>
      </c>
      <c r="H100" s="215">
        <v>11.6</v>
      </c>
      <c r="I100" s="216"/>
      <c r="J100" s="217">
        <f>ROUND(I100*H100,2)</f>
        <v>0</v>
      </c>
      <c r="K100" s="213" t="s">
        <v>32</v>
      </c>
      <c r="L100" s="48"/>
      <c r="M100" s="218" t="s">
        <v>32</v>
      </c>
      <c r="N100" s="219" t="s">
        <v>49</v>
      </c>
      <c r="O100" s="88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96</v>
      </c>
      <c r="AT100" s="222" t="s">
        <v>213</v>
      </c>
      <c r="AU100" s="222" t="s">
        <v>86</v>
      </c>
      <c r="AY100" s="20" t="s">
        <v>210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86</v>
      </c>
      <c r="BK100" s="223">
        <f>ROUND(I100*H100,2)</f>
        <v>0</v>
      </c>
      <c r="BL100" s="20" t="s">
        <v>96</v>
      </c>
      <c r="BM100" s="222" t="s">
        <v>3371</v>
      </c>
    </row>
    <row r="101" s="2" customFormat="1" ht="16.5" customHeight="1">
      <c r="A101" s="42"/>
      <c r="B101" s="43"/>
      <c r="C101" s="211" t="s">
        <v>375</v>
      </c>
      <c r="D101" s="211" t="s">
        <v>213</v>
      </c>
      <c r="E101" s="212" t="s">
        <v>3372</v>
      </c>
      <c r="F101" s="213" t="s">
        <v>3346</v>
      </c>
      <c r="G101" s="214" t="s">
        <v>104</v>
      </c>
      <c r="H101" s="215">
        <v>38.799999999999997</v>
      </c>
      <c r="I101" s="216"/>
      <c r="J101" s="217">
        <f>ROUND(I101*H101,2)</f>
        <v>0</v>
      </c>
      <c r="K101" s="213" t="s">
        <v>32</v>
      </c>
      <c r="L101" s="48"/>
      <c r="M101" s="218" t="s">
        <v>32</v>
      </c>
      <c r="N101" s="219" t="s">
        <v>49</v>
      </c>
      <c r="O101" s="88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2" t="s">
        <v>96</v>
      </c>
      <c r="AT101" s="222" t="s">
        <v>213</v>
      </c>
      <c r="AU101" s="222" t="s">
        <v>86</v>
      </c>
      <c r="AY101" s="20" t="s">
        <v>210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0" t="s">
        <v>86</v>
      </c>
      <c r="BK101" s="223">
        <f>ROUND(I101*H101,2)</f>
        <v>0</v>
      </c>
      <c r="BL101" s="20" t="s">
        <v>96</v>
      </c>
      <c r="BM101" s="222" t="s">
        <v>3373</v>
      </c>
    </row>
    <row r="102" s="2" customFormat="1" ht="16.5" customHeight="1">
      <c r="A102" s="42"/>
      <c r="B102" s="43"/>
      <c r="C102" s="211" t="s">
        <v>386</v>
      </c>
      <c r="D102" s="211" t="s">
        <v>213</v>
      </c>
      <c r="E102" s="212" t="s">
        <v>3374</v>
      </c>
      <c r="F102" s="213" t="s">
        <v>3349</v>
      </c>
      <c r="G102" s="214" t="s">
        <v>104</v>
      </c>
      <c r="H102" s="215">
        <v>23.399999999999999</v>
      </c>
      <c r="I102" s="216"/>
      <c r="J102" s="217">
        <f>ROUND(I102*H102,2)</f>
        <v>0</v>
      </c>
      <c r="K102" s="213" t="s">
        <v>32</v>
      </c>
      <c r="L102" s="48"/>
      <c r="M102" s="218" t="s">
        <v>32</v>
      </c>
      <c r="N102" s="219" t="s">
        <v>49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96</v>
      </c>
      <c r="AT102" s="222" t="s">
        <v>213</v>
      </c>
      <c r="AU102" s="222" t="s">
        <v>86</v>
      </c>
      <c r="AY102" s="20" t="s">
        <v>210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86</v>
      </c>
      <c r="BK102" s="223">
        <f>ROUND(I102*H102,2)</f>
        <v>0</v>
      </c>
      <c r="BL102" s="20" t="s">
        <v>96</v>
      </c>
      <c r="BM102" s="222" t="s">
        <v>3375</v>
      </c>
    </row>
    <row r="103" s="2" customFormat="1" ht="16.5" customHeight="1">
      <c r="A103" s="42"/>
      <c r="B103" s="43"/>
      <c r="C103" s="211" t="s">
        <v>8</v>
      </c>
      <c r="D103" s="211" t="s">
        <v>213</v>
      </c>
      <c r="E103" s="212" t="s">
        <v>3376</v>
      </c>
      <c r="F103" s="213" t="s">
        <v>3352</v>
      </c>
      <c r="G103" s="214" t="s">
        <v>104</v>
      </c>
      <c r="H103" s="215">
        <v>9</v>
      </c>
      <c r="I103" s="216"/>
      <c r="J103" s="217">
        <f>ROUND(I103*H103,2)</f>
        <v>0</v>
      </c>
      <c r="K103" s="213" t="s">
        <v>32</v>
      </c>
      <c r="L103" s="48"/>
      <c r="M103" s="218" t="s">
        <v>32</v>
      </c>
      <c r="N103" s="219" t="s">
        <v>49</v>
      </c>
      <c r="O103" s="88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96</v>
      </c>
      <c r="AT103" s="222" t="s">
        <v>213</v>
      </c>
      <c r="AU103" s="222" t="s">
        <v>86</v>
      </c>
      <c r="AY103" s="20" t="s">
        <v>210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86</v>
      </c>
      <c r="BK103" s="223">
        <f>ROUND(I103*H103,2)</f>
        <v>0</v>
      </c>
      <c r="BL103" s="20" t="s">
        <v>96</v>
      </c>
      <c r="BM103" s="222" t="s">
        <v>3377</v>
      </c>
    </row>
    <row r="104" s="12" customFormat="1" ht="25.92" customHeight="1">
      <c r="A104" s="12"/>
      <c r="B104" s="195"/>
      <c r="C104" s="196"/>
      <c r="D104" s="197" t="s">
        <v>77</v>
      </c>
      <c r="E104" s="198" t="s">
        <v>3378</v>
      </c>
      <c r="F104" s="198" t="s">
        <v>3379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SUM(P105:P122)</f>
        <v>0</v>
      </c>
      <c r="Q104" s="203"/>
      <c r="R104" s="204">
        <f>SUM(R105:R122)</f>
        <v>0</v>
      </c>
      <c r="S104" s="203"/>
      <c r="T104" s="205">
        <f>SUM(T105:T122)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6" t="s">
        <v>86</v>
      </c>
      <c r="AT104" s="207" t="s">
        <v>77</v>
      </c>
      <c r="AU104" s="207" t="s">
        <v>78</v>
      </c>
      <c r="AY104" s="206" t="s">
        <v>210</v>
      </c>
      <c r="BK104" s="208">
        <f>SUM(BK105:BK122)</f>
        <v>0</v>
      </c>
    </row>
    <row r="105" s="2" customFormat="1" ht="16.5" customHeight="1">
      <c r="A105" s="42"/>
      <c r="B105" s="43"/>
      <c r="C105" s="211" t="s">
        <v>404</v>
      </c>
      <c r="D105" s="211" t="s">
        <v>213</v>
      </c>
      <c r="E105" s="212" t="s">
        <v>3380</v>
      </c>
      <c r="F105" s="213" t="s">
        <v>3381</v>
      </c>
      <c r="G105" s="214" t="s">
        <v>1921</v>
      </c>
      <c r="H105" s="215">
        <v>1</v>
      </c>
      <c r="I105" s="216"/>
      <c r="J105" s="217">
        <f>ROUND(I105*H105,2)</f>
        <v>0</v>
      </c>
      <c r="K105" s="213" t="s">
        <v>32</v>
      </c>
      <c r="L105" s="48"/>
      <c r="M105" s="218" t="s">
        <v>32</v>
      </c>
      <c r="N105" s="219" t="s">
        <v>49</v>
      </c>
      <c r="O105" s="88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96</v>
      </c>
      <c r="AT105" s="222" t="s">
        <v>213</v>
      </c>
      <c r="AU105" s="222" t="s">
        <v>86</v>
      </c>
      <c r="AY105" s="20" t="s">
        <v>210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86</v>
      </c>
      <c r="BK105" s="223">
        <f>ROUND(I105*H105,2)</f>
        <v>0</v>
      </c>
      <c r="BL105" s="20" t="s">
        <v>96</v>
      </c>
      <c r="BM105" s="222" t="s">
        <v>3382</v>
      </c>
    </row>
    <row r="106" s="2" customFormat="1" ht="16.5" customHeight="1">
      <c r="A106" s="42"/>
      <c r="B106" s="43"/>
      <c r="C106" s="211" t="s">
        <v>412</v>
      </c>
      <c r="D106" s="211" t="s">
        <v>213</v>
      </c>
      <c r="E106" s="212" t="s">
        <v>3383</v>
      </c>
      <c r="F106" s="213" t="s">
        <v>3381</v>
      </c>
      <c r="G106" s="214" t="s">
        <v>1921</v>
      </c>
      <c r="H106" s="215">
        <v>7</v>
      </c>
      <c r="I106" s="216"/>
      <c r="J106" s="217">
        <f>ROUND(I106*H106,2)</f>
        <v>0</v>
      </c>
      <c r="K106" s="213" t="s">
        <v>32</v>
      </c>
      <c r="L106" s="48"/>
      <c r="M106" s="218" t="s">
        <v>32</v>
      </c>
      <c r="N106" s="219" t="s">
        <v>49</v>
      </c>
      <c r="O106" s="88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2" t="s">
        <v>96</v>
      </c>
      <c r="AT106" s="222" t="s">
        <v>213</v>
      </c>
      <c r="AU106" s="222" t="s">
        <v>86</v>
      </c>
      <c r="AY106" s="20" t="s">
        <v>210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0" t="s">
        <v>86</v>
      </c>
      <c r="BK106" s="223">
        <f>ROUND(I106*H106,2)</f>
        <v>0</v>
      </c>
      <c r="BL106" s="20" t="s">
        <v>96</v>
      </c>
      <c r="BM106" s="222" t="s">
        <v>3384</v>
      </c>
    </row>
    <row r="107" s="2" customFormat="1" ht="16.5" customHeight="1">
      <c r="A107" s="42"/>
      <c r="B107" s="43"/>
      <c r="C107" s="211" t="s">
        <v>418</v>
      </c>
      <c r="D107" s="211" t="s">
        <v>213</v>
      </c>
      <c r="E107" s="212" t="s">
        <v>3385</v>
      </c>
      <c r="F107" s="213" t="s">
        <v>3381</v>
      </c>
      <c r="G107" s="214" t="s">
        <v>1921</v>
      </c>
      <c r="H107" s="215">
        <v>11</v>
      </c>
      <c r="I107" s="216"/>
      <c r="J107" s="217">
        <f>ROUND(I107*H107,2)</f>
        <v>0</v>
      </c>
      <c r="K107" s="213" t="s">
        <v>32</v>
      </c>
      <c r="L107" s="48"/>
      <c r="M107" s="218" t="s">
        <v>32</v>
      </c>
      <c r="N107" s="219" t="s">
        <v>49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96</v>
      </c>
      <c r="AT107" s="222" t="s">
        <v>213</v>
      </c>
      <c r="AU107" s="222" t="s">
        <v>86</v>
      </c>
      <c r="AY107" s="20" t="s">
        <v>210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86</v>
      </c>
      <c r="BK107" s="223">
        <f>ROUND(I107*H107,2)</f>
        <v>0</v>
      </c>
      <c r="BL107" s="20" t="s">
        <v>96</v>
      </c>
      <c r="BM107" s="222" t="s">
        <v>3386</v>
      </c>
    </row>
    <row r="108" s="2" customFormat="1" ht="16.5" customHeight="1">
      <c r="A108" s="42"/>
      <c r="B108" s="43"/>
      <c r="C108" s="211" t="s">
        <v>424</v>
      </c>
      <c r="D108" s="211" t="s">
        <v>213</v>
      </c>
      <c r="E108" s="212" t="s">
        <v>3387</v>
      </c>
      <c r="F108" s="213" t="s">
        <v>3388</v>
      </c>
      <c r="G108" s="214" t="s">
        <v>1921</v>
      </c>
      <c r="H108" s="215">
        <v>3</v>
      </c>
      <c r="I108" s="216"/>
      <c r="J108" s="217">
        <f>ROUND(I108*H108,2)</f>
        <v>0</v>
      </c>
      <c r="K108" s="213" t="s">
        <v>32</v>
      </c>
      <c r="L108" s="48"/>
      <c r="M108" s="218" t="s">
        <v>32</v>
      </c>
      <c r="N108" s="219" t="s">
        <v>49</v>
      </c>
      <c r="O108" s="88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2" t="s">
        <v>96</v>
      </c>
      <c r="AT108" s="222" t="s">
        <v>213</v>
      </c>
      <c r="AU108" s="222" t="s">
        <v>86</v>
      </c>
      <c r="AY108" s="20" t="s">
        <v>210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86</v>
      </c>
      <c r="BK108" s="223">
        <f>ROUND(I108*H108,2)</f>
        <v>0</v>
      </c>
      <c r="BL108" s="20" t="s">
        <v>96</v>
      </c>
      <c r="BM108" s="222" t="s">
        <v>3389</v>
      </c>
    </row>
    <row r="109" s="2" customFormat="1" ht="16.5" customHeight="1">
      <c r="A109" s="42"/>
      <c r="B109" s="43"/>
      <c r="C109" s="211" t="s">
        <v>429</v>
      </c>
      <c r="D109" s="211" t="s">
        <v>213</v>
      </c>
      <c r="E109" s="212" t="s">
        <v>3390</v>
      </c>
      <c r="F109" s="213" t="s">
        <v>3388</v>
      </c>
      <c r="G109" s="214" t="s">
        <v>1921</v>
      </c>
      <c r="H109" s="215">
        <v>5</v>
      </c>
      <c r="I109" s="216"/>
      <c r="J109" s="217">
        <f>ROUND(I109*H109,2)</f>
        <v>0</v>
      </c>
      <c r="K109" s="213" t="s">
        <v>32</v>
      </c>
      <c r="L109" s="48"/>
      <c r="M109" s="218" t="s">
        <v>32</v>
      </c>
      <c r="N109" s="219" t="s">
        <v>49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96</v>
      </c>
      <c r="AT109" s="222" t="s">
        <v>213</v>
      </c>
      <c r="AU109" s="222" t="s">
        <v>86</v>
      </c>
      <c r="AY109" s="20" t="s">
        <v>210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86</v>
      </c>
      <c r="BK109" s="223">
        <f>ROUND(I109*H109,2)</f>
        <v>0</v>
      </c>
      <c r="BL109" s="20" t="s">
        <v>96</v>
      </c>
      <c r="BM109" s="222" t="s">
        <v>3391</v>
      </c>
    </row>
    <row r="110" s="2" customFormat="1" ht="16.5" customHeight="1">
      <c r="A110" s="42"/>
      <c r="B110" s="43"/>
      <c r="C110" s="211" t="s">
        <v>7</v>
      </c>
      <c r="D110" s="211" t="s">
        <v>213</v>
      </c>
      <c r="E110" s="212" t="s">
        <v>3392</v>
      </c>
      <c r="F110" s="213" t="s">
        <v>3388</v>
      </c>
      <c r="G110" s="214" t="s">
        <v>1921</v>
      </c>
      <c r="H110" s="215">
        <v>5</v>
      </c>
      <c r="I110" s="216"/>
      <c r="J110" s="217">
        <f>ROUND(I110*H110,2)</f>
        <v>0</v>
      </c>
      <c r="K110" s="213" t="s">
        <v>32</v>
      </c>
      <c r="L110" s="48"/>
      <c r="M110" s="218" t="s">
        <v>32</v>
      </c>
      <c r="N110" s="219" t="s">
        <v>49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96</v>
      </c>
      <c r="AT110" s="222" t="s">
        <v>213</v>
      </c>
      <c r="AU110" s="222" t="s">
        <v>86</v>
      </c>
      <c r="AY110" s="20" t="s">
        <v>210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86</v>
      </c>
      <c r="BK110" s="223">
        <f>ROUND(I110*H110,2)</f>
        <v>0</v>
      </c>
      <c r="BL110" s="20" t="s">
        <v>96</v>
      </c>
      <c r="BM110" s="222" t="s">
        <v>3393</v>
      </c>
    </row>
    <row r="111" s="2" customFormat="1" ht="16.5" customHeight="1">
      <c r="A111" s="42"/>
      <c r="B111" s="43"/>
      <c r="C111" s="211" t="s">
        <v>452</v>
      </c>
      <c r="D111" s="211" t="s">
        <v>213</v>
      </c>
      <c r="E111" s="212" t="s">
        <v>3394</v>
      </c>
      <c r="F111" s="213" t="s">
        <v>3395</v>
      </c>
      <c r="G111" s="214" t="s">
        <v>1921</v>
      </c>
      <c r="H111" s="215">
        <v>4</v>
      </c>
      <c r="I111" s="216"/>
      <c r="J111" s="217">
        <f>ROUND(I111*H111,2)</f>
        <v>0</v>
      </c>
      <c r="K111" s="213" t="s">
        <v>32</v>
      </c>
      <c r="L111" s="48"/>
      <c r="M111" s="218" t="s">
        <v>32</v>
      </c>
      <c r="N111" s="219" t="s">
        <v>49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96</v>
      </c>
      <c r="AT111" s="222" t="s">
        <v>213</v>
      </c>
      <c r="AU111" s="222" t="s">
        <v>86</v>
      </c>
      <c r="AY111" s="20" t="s">
        <v>210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86</v>
      </c>
      <c r="BK111" s="223">
        <f>ROUND(I111*H111,2)</f>
        <v>0</v>
      </c>
      <c r="BL111" s="20" t="s">
        <v>96</v>
      </c>
      <c r="BM111" s="222" t="s">
        <v>3396</v>
      </c>
    </row>
    <row r="112" s="2" customFormat="1" ht="16.5" customHeight="1">
      <c r="A112" s="42"/>
      <c r="B112" s="43"/>
      <c r="C112" s="211" t="s">
        <v>468</v>
      </c>
      <c r="D112" s="211" t="s">
        <v>213</v>
      </c>
      <c r="E112" s="212" t="s">
        <v>3397</v>
      </c>
      <c r="F112" s="213" t="s">
        <v>3395</v>
      </c>
      <c r="G112" s="214" t="s">
        <v>1921</v>
      </c>
      <c r="H112" s="215">
        <v>3</v>
      </c>
      <c r="I112" s="216"/>
      <c r="J112" s="217">
        <f>ROUND(I112*H112,2)</f>
        <v>0</v>
      </c>
      <c r="K112" s="213" t="s">
        <v>32</v>
      </c>
      <c r="L112" s="48"/>
      <c r="M112" s="218" t="s">
        <v>32</v>
      </c>
      <c r="N112" s="219" t="s">
        <v>49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96</v>
      </c>
      <c r="AT112" s="222" t="s">
        <v>213</v>
      </c>
      <c r="AU112" s="222" t="s">
        <v>86</v>
      </c>
      <c r="AY112" s="20" t="s">
        <v>210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86</v>
      </c>
      <c r="BK112" s="223">
        <f>ROUND(I112*H112,2)</f>
        <v>0</v>
      </c>
      <c r="BL112" s="20" t="s">
        <v>96</v>
      </c>
      <c r="BM112" s="222" t="s">
        <v>3398</v>
      </c>
    </row>
    <row r="113" s="2" customFormat="1" ht="16.5" customHeight="1">
      <c r="A113" s="42"/>
      <c r="B113" s="43"/>
      <c r="C113" s="211" t="s">
        <v>473</v>
      </c>
      <c r="D113" s="211" t="s">
        <v>213</v>
      </c>
      <c r="E113" s="212" t="s">
        <v>3399</v>
      </c>
      <c r="F113" s="213" t="s">
        <v>3400</v>
      </c>
      <c r="G113" s="214" t="s">
        <v>1921</v>
      </c>
      <c r="H113" s="215">
        <v>6</v>
      </c>
      <c r="I113" s="216"/>
      <c r="J113" s="217">
        <f>ROUND(I113*H113,2)</f>
        <v>0</v>
      </c>
      <c r="K113" s="213" t="s">
        <v>32</v>
      </c>
      <c r="L113" s="48"/>
      <c r="M113" s="218" t="s">
        <v>32</v>
      </c>
      <c r="N113" s="219" t="s">
        <v>49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96</v>
      </c>
      <c r="AT113" s="222" t="s">
        <v>213</v>
      </c>
      <c r="AU113" s="222" t="s">
        <v>86</v>
      </c>
      <c r="AY113" s="20" t="s">
        <v>210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86</v>
      </c>
      <c r="BK113" s="223">
        <f>ROUND(I113*H113,2)</f>
        <v>0</v>
      </c>
      <c r="BL113" s="20" t="s">
        <v>96</v>
      </c>
      <c r="BM113" s="222" t="s">
        <v>3401</v>
      </c>
    </row>
    <row r="114" s="2" customFormat="1" ht="16.5" customHeight="1">
      <c r="A114" s="42"/>
      <c r="B114" s="43"/>
      <c r="C114" s="211" t="s">
        <v>488</v>
      </c>
      <c r="D114" s="211" t="s">
        <v>213</v>
      </c>
      <c r="E114" s="212" t="s">
        <v>3402</v>
      </c>
      <c r="F114" s="213" t="s">
        <v>3403</v>
      </c>
      <c r="G114" s="214" t="s">
        <v>1921</v>
      </c>
      <c r="H114" s="215">
        <v>5</v>
      </c>
      <c r="I114" s="216"/>
      <c r="J114" s="217">
        <f>ROUND(I114*H114,2)</f>
        <v>0</v>
      </c>
      <c r="K114" s="213" t="s">
        <v>32</v>
      </c>
      <c r="L114" s="48"/>
      <c r="M114" s="218" t="s">
        <v>32</v>
      </c>
      <c r="N114" s="219" t="s">
        <v>49</v>
      </c>
      <c r="O114" s="88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96</v>
      </c>
      <c r="AT114" s="222" t="s">
        <v>213</v>
      </c>
      <c r="AU114" s="222" t="s">
        <v>86</v>
      </c>
      <c r="AY114" s="20" t="s">
        <v>210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86</v>
      </c>
      <c r="BK114" s="223">
        <f>ROUND(I114*H114,2)</f>
        <v>0</v>
      </c>
      <c r="BL114" s="20" t="s">
        <v>96</v>
      </c>
      <c r="BM114" s="222" t="s">
        <v>3404</v>
      </c>
    </row>
    <row r="115" s="2" customFormat="1" ht="16.5" customHeight="1">
      <c r="A115" s="42"/>
      <c r="B115" s="43"/>
      <c r="C115" s="211" t="s">
        <v>500</v>
      </c>
      <c r="D115" s="211" t="s">
        <v>213</v>
      </c>
      <c r="E115" s="212" t="s">
        <v>3405</v>
      </c>
      <c r="F115" s="213" t="s">
        <v>3406</v>
      </c>
      <c r="G115" s="214" t="s">
        <v>1921</v>
      </c>
      <c r="H115" s="215">
        <v>5</v>
      </c>
      <c r="I115" s="216"/>
      <c r="J115" s="217">
        <f>ROUND(I115*H115,2)</f>
        <v>0</v>
      </c>
      <c r="K115" s="213" t="s">
        <v>32</v>
      </c>
      <c r="L115" s="48"/>
      <c r="M115" s="218" t="s">
        <v>32</v>
      </c>
      <c r="N115" s="219" t="s">
        <v>49</v>
      </c>
      <c r="O115" s="88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2" t="s">
        <v>96</v>
      </c>
      <c r="AT115" s="222" t="s">
        <v>213</v>
      </c>
      <c r="AU115" s="222" t="s">
        <v>86</v>
      </c>
      <c r="AY115" s="20" t="s">
        <v>210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0" t="s">
        <v>86</v>
      </c>
      <c r="BK115" s="223">
        <f>ROUND(I115*H115,2)</f>
        <v>0</v>
      </c>
      <c r="BL115" s="20" t="s">
        <v>96</v>
      </c>
      <c r="BM115" s="222" t="s">
        <v>3407</v>
      </c>
    </row>
    <row r="116" s="2" customFormat="1" ht="16.5" customHeight="1">
      <c r="A116" s="42"/>
      <c r="B116" s="43"/>
      <c r="C116" s="211" t="s">
        <v>284</v>
      </c>
      <c r="D116" s="211" t="s">
        <v>213</v>
      </c>
      <c r="E116" s="212" t="s">
        <v>3408</v>
      </c>
      <c r="F116" s="213" t="s">
        <v>3409</v>
      </c>
      <c r="G116" s="214" t="s">
        <v>1921</v>
      </c>
      <c r="H116" s="215">
        <v>3</v>
      </c>
      <c r="I116" s="216"/>
      <c r="J116" s="217">
        <f>ROUND(I116*H116,2)</f>
        <v>0</v>
      </c>
      <c r="K116" s="213" t="s">
        <v>32</v>
      </c>
      <c r="L116" s="48"/>
      <c r="M116" s="218" t="s">
        <v>32</v>
      </c>
      <c r="N116" s="219" t="s">
        <v>49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96</v>
      </c>
      <c r="AT116" s="222" t="s">
        <v>213</v>
      </c>
      <c r="AU116" s="222" t="s">
        <v>86</v>
      </c>
      <c r="AY116" s="20" t="s">
        <v>210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86</v>
      </c>
      <c r="BK116" s="223">
        <f>ROUND(I116*H116,2)</f>
        <v>0</v>
      </c>
      <c r="BL116" s="20" t="s">
        <v>96</v>
      </c>
      <c r="BM116" s="222" t="s">
        <v>3410</v>
      </c>
    </row>
    <row r="117" s="2" customFormat="1" ht="16.5" customHeight="1">
      <c r="A117" s="42"/>
      <c r="B117" s="43"/>
      <c r="C117" s="211" t="s">
        <v>522</v>
      </c>
      <c r="D117" s="211" t="s">
        <v>213</v>
      </c>
      <c r="E117" s="212" t="s">
        <v>3411</v>
      </c>
      <c r="F117" s="213" t="s">
        <v>3412</v>
      </c>
      <c r="G117" s="214" t="s">
        <v>1921</v>
      </c>
      <c r="H117" s="215">
        <v>3</v>
      </c>
      <c r="I117" s="216"/>
      <c r="J117" s="217">
        <f>ROUND(I117*H117,2)</f>
        <v>0</v>
      </c>
      <c r="K117" s="213" t="s">
        <v>32</v>
      </c>
      <c r="L117" s="48"/>
      <c r="M117" s="218" t="s">
        <v>32</v>
      </c>
      <c r="N117" s="219" t="s">
        <v>49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96</v>
      </c>
      <c r="AT117" s="222" t="s">
        <v>213</v>
      </c>
      <c r="AU117" s="222" t="s">
        <v>86</v>
      </c>
      <c r="AY117" s="20" t="s">
        <v>210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86</v>
      </c>
      <c r="BK117" s="223">
        <f>ROUND(I117*H117,2)</f>
        <v>0</v>
      </c>
      <c r="BL117" s="20" t="s">
        <v>96</v>
      </c>
      <c r="BM117" s="222" t="s">
        <v>3413</v>
      </c>
    </row>
    <row r="118" s="2" customFormat="1" ht="16.5" customHeight="1">
      <c r="A118" s="42"/>
      <c r="B118" s="43"/>
      <c r="C118" s="211" t="s">
        <v>528</v>
      </c>
      <c r="D118" s="211" t="s">
        <v>213</v>
      </c>
      <c r="E118" s="212" t="s">
        <v>3414</v>
      </c>
      <c r="F118" s="213" t="s">
        <v>3415</v>
      </c>
      <c r="G118" s="214" t="s">
        <v>1921</v>
      </c>
      <c r="H118" s="215">
        <v>3</v>
      </c>
      <c r="I118" s="216"/>
      <c r="J118" s="217">
        <f>ROUND(I118*H118,2)</f>
        <v>0</v>
      </c>
      <c r="K118" s="213" t="s">
        <v>32</v>
      </c>
      <c r="L118" s="48"/>
      <c r="M118" s="218" t="s">
        <v>32</v>
      </c>
      <c r="N118" s="219" t="s">
        <v>49</v>
      </c>
      <c r="O118" s="88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2" t="s">
        <v>96</v>
      </c>
      <c r="AT118" s="222" t="s">
        <v>213</v>
      </c>
      <c r="AU118" s="222" t="s">
        <v>86</v>
      </c>
      <c r="AY118" s="20" t="s">
        <v>210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0" t="s">
        <v>86</v>
      </c>
      <c r="BK118" s="223">
        <f>ROUND(I118*H118,2)</f>
        <v>0</v>
      </c>
      <c r="BL118" s="20" t="s">
        <v>96</v>
      </c>
      <c r="BM118" s="222" t="s">
        <v>3416</v>
      </c>
    </row>
    <row r="119" s="2" customFormat="1" ht="16.5" customHeight="1">
      <c r="A119" s="42"/>
      <c r="B119" s="43"/>
      <c r="C119" s="211" t="s">
        <v>533</v>
      </c>
      <c r="D119" s="211" t="s">
        <v>213</v>
      </c>
      <c r="E119" s="212" t="s">
        <v>3417</v>
      </c>
      <c r="F119" s="213" t="s">
        <v>3418</v>
      </c>
      <c r="G119" s="214" t="s">
        <v>1921</v>
      </c>
      <c r="H119" s="215">
        <v>1</v>
      </c>
      <c r="I119" s="216"/>
      <c r="J119" s="217">
        <f>ROUND(I119*H119,2)</f>
        <v>0</v>
      </c>
      <c r="K119" s="213" t="s">
        <v>32</v>
      </c>
      <c r="L119" s="48"/>
      <c r="M119" s="218" t="s">
        <v>32</v>
      </c>
      <c r="N119" s="219" t="s">
        <v>49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96</v>
      </c>
      <c r="AT119" s="222" t="s">
        <v>213</v>
      </c>
      <c r="AU119" s="222" t="s">
        <v>86</v>
      </c>
      <c r="AY119" s="20" t="s">
        <v>210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86</v>
      </c>
      <c r="BK119" s="223">
        <f>ROUND(I119*H119,2)</f>
        <v>0</v>
      </c>
      <c r="BL119" s="20" t="s">
        <v>96</v>
      </c>
      <c r="BM119" s="222" t="s">
        <v>3419</v>
      </c>
    </row>
    <row r="120" s="2" customFormat="1" ht="16.5" customHeight="1">
      <c r="A120" s="42"/>
      <c r="B120" s="43"/>
      <c r="C120" s="211" t="s">
        <v>486</v>
      </c>
      <c r="D120" s="211" t="s">
        <v>213</v>
      </c>
      <c r="E120" s="212" t="s">
        <v>3420</v>
      </c>
      <c r="F120" s="213" t="s">
        <v>3421</v>
      </c>
      <c r="G120" s="214" t="s">
        <v>1921</v>
      </c>
      <c r="H120" s="215">
        <v>1</v>
      </c>
      <c r="I120" s="216"/>
      <c r="J120" s="217">
        <f>ROUND(I120*H120,2)</f>
        <v>0</v>
      </c>
      <c r="K120" s="213" t="s">
        <v>32</v>
      </c>
      <c r="L120" s="48"/>
      <c r="M120" s="218" t="s">
        <v>32</v>
      </c>
      <c r="N120" s="219" t="s">
        <v>49</v>
      </c>
      <c r="O120" s="88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2" t="s">
        <v>96</v>
      </c>
      <c r="AT120" s="222" t="s">
        <v>213</v>
      </c>
      <c r="AU120" s="222" t="s">
        <v>86</v>
      </c>
      <c r="AY120" s="20" t="s">
        <v>210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86</v>
      </c>
      <c r="BK120" s="223">
        <f>ROUND(I120*H120,2)</f>
        <v>0</v>
      </c>
      <c r="BL120" s="20" t="s">
        <v>96</v>
      </c>
      <c r="BM120" s="222" t="s">
        <v>3422</v>
      </c>
    </row>
    <row r="121" s="2" customFormat="1" ht="16.5" customHeight="1">
      <c r="A121" s="42"/>
      <c r="B121" s="43"/>
      <c r="C121" s="211" t="s">
        <v>544</v>
      </c>
      <c r="D121" s="211" t="s">
        <v>213</v>
      </c>
      <c r="E121" s="212" t="s">
        <v>3423</v>
      </c>
      <c r="F121" s="213" t="s">
        <v>3424</v>
      </c>
      <c r="G121" s="214" t="s">
        <v>1921</v>
      </c>
      <c r="H121" s="215">
        <v>3</v>
      </c>
      <c r="I121" s="216"/>
      <c r="J121" s="217">
        <f>ROUND(I121*H121,2)</f>
        <v>0</v>
      </c>
      <c r="K121" s="213" t="s">
        <v>32</v>
      </c>
      <c r="L121" s="48"/>
      <c r="M121" s="218" t="s">
        <v>32</v>
      </c>
      <c r="N121" s="219" t="s">
        <v>49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96</v>
      </c>
      <c r="AT121" s="222" t="s">
        <v>213</v>
      </c>
      <c r="AU121" s="222" t="s">
        <v>86</v>
      </c>
      <c r="AY121" s="20" t="s">
        <v>210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86</v>
      </c>
      <c r="BK121" s="223">
        <f>ROUND(I121*H121,2)</f>
        <v>0</v>
      </c>
      <c r="BL121" s="20" t="s">
        <v>96</v>
      </c>
      <c r="BM121" s="222" t="s">
        <v>3425</v>
      </c>
    </row>
    <row r="122" s="2" customFormat="1" ht="16.5" customHeight="1">
      <c r="A122" s="42"/>
      <c r="B122" s="43"/>
      <c r="C122" s="211" t="s">
        <v>550</v>
      </c>
      <c r="D122" s="211" t="s">
        <v>213</v>
      </c>
      <c r="E122" s="212" t="s">
        <v>3426</v>
      </c>
      <c r="F122" s="213" t="s">
        <v>3427</v>
      </c>
      <c r="G122" s="214" t="s">
        <v>1921</v>
      </c>
      <c r="H122" s="215">
        <v>1</v>
      </c>
      <c r="I122" s="216"/>
      <c r="J122" s="217">
        <f>ROUND(I122*H122,2)</f>
        <v>0</v>
      </c>
      <c r="K122" s="213" t="s">
        <v>32</v>
      </c>
      <c r="L122" s="48"/>
      <c r="M122" s="218" t="s">
        <v>32</v>
      </c>
      <c r="N122" s="219" t="s">
        <v>49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2" t="s">
        <v>96</v>
      </c>
      <c r="AT122" s="222" t="s">
        <v>213</v>
      </c>
      <c r="AU122" s="222" t="s">
        <v>86</v>
      </c>
      <c r="AY122" s="20" t="s">
        <v>210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86</v>
      </c>
      <c r="BK122" s="223">
        <f>ROUND(I122*H122,2)</f>
        <v>0</v>
      </c>
      <c r="BL122" s="20" t="s">
        <v>96</v>
      </c>
      <c r="BM122" s="222" t="s">
        <v>3428</v>
      </c>
    </row>
    <row r="123" s="12" customFormat="1" ht="25.92" customHeight="1">
      <c r="A123" s="12"/>
      <c r="B123" s="195"/>
      <c r="C123" s="196"/>
      <c r="D123" s="197" t="s">
        <v>77</v>
      </c>
      <c r="E123" s="198" t="s">
        <v>1762</v>
      </c>
      <c r="F123" s="198" t="s">
        <v>1763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P124</f>
        <v>0</v>
      </c>
      <c r="Q123" s="203"/>
      <c r="R123" s="204">
        <f>R124</f>
        <v>0</v>
      </c>
      <c r="S123" s="203"/>
      <c r="T123" s="205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6" t="s">
        <v>88</v>
      </c>
      <c r="AT123" s="207" t="s">
        <v>77</v>
      </c>
      <c r="AU123" s="207" t="s">
        <v>78</v>
      </c>
      <c r="AY123" s="206" t="s">
        <v>210</v>
      </c>
      <c r="BK123" s="208">
        <f>BK124</f>
        <v>0</v>
      </c>
    </row>
    <row r="124" s="12" customFormat="1" ht="22.8" customHeight="1">
      <c r="A124" s="12"/>
      <c r="B124" s="195"/>
      <c r="C124" s="196"/>
      <c r="D124" s="197" t="s">
        <v>77</v>
      </c>
      <c r="E124" s="209" t="s">
        <v>3429</v>
      </c>
      <c r="F124" s="209" t="s">
        <v>3430</v>
      </c>
      <c r="G124" s="196"/>
      <c r="H124" s="196"/>
      <c r="I124" s="199"/>
      <c r="J124" s="210">
        <f>BK124</f>
        <v>0</v>
      </c>
      <c r="K124" s="196"/>
      <c r="L124" s="201"/>
      <c r="M124" s="202"/>
      <c r="N124" s="203"/>
      <c r="O124" s="203"/>
      <c r="P124" s="204">
        <f>SUM(P125:P157)</f>
        <v>0</v>
      </c>
      <c r="Q124" s="203"/>
      <c r="R124" s="204">
        <f>SUM(R125:R157)</f>
        <v>0</v>
      </c>
      <c r="S124" s="203"/>
      <c r="T124" s="205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6" t="s">
        <v>88</v>
      </c>
      <c r="AT124" s="207" t="s">
        <v>77</v>
      </c>
      <c r="AU124" s="207" t="s">
        <v>86</v>
      </c>
      <c r="AY124" s="206" t="s">
        <v>210</v>
      </c>
      <c r="BK124" s="208">
        <f>SUM(BK125:BK157)</f>
        <v>0</v>
      </c>
    </row>
    <row r="125" s="2" customFormat="1" ht="16.5" customHeight="1">
      <c r="A125" s="42"/>
      <c r="B125" s="43"/>
      <c r="C125" s="211" t="s">
        <v>556</v>
      </c>
      <c r="D125" s="211" t="s">
        <v>213</v>
      </c>
      <c r="E125" s="212" t="s">
        <v>3312</v>
      </c>
      <c r="F125" s="213" t="s">
        <v>3431</v>
      </c>
      <c r="G125" s="214" t="s">
        <v>809</v>
      </c>
      <c r="H125" s="215">
        <v>23</v>
      </c>
      <c r="I125" s="216"/>
      <c r="J125" s="217">
        <f>ROUND(I125*H125,2)</f>
        <v>0</v>
      </c>
      <c r="K125" s="213" t="s">
        <v>32</v>
      </c>
      <c r="L125" s="48"/>
      <c r="M125" s="218" t="s">
        <v>32</v>
      </c>
      <c r="N125" s="219" t="s">
        <v>49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96</v>
      </c>
      <c r="AT125" s="222" t="s">
        <v>213</v>
      </c>
      <c r="AU125" s="222" t="s">
        <v>88</v>
      </c>
      <c r="AY125" s="20" t="s">
        <v>210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86</v>
      </c>
      <c r="BK125" s="223">
        <f>ROUND(I125*H125,2)</f>
        <v>0</v>
      </c>
      <c r="BL125" s="20" t="s">
        <v>96</v>
      </c>
      <c r="BM125" s="222" t="s">
        <v>3432</v>
      </c>
    </row>
    <row r="126" s="2" customFormat="1" ht="16.5" customHeight="1">
      <c r="A126" s="42"/>
      <c r="B126" s="43"/>
      <c r="C126" s="211" t="s">
        <v>565</v>
      </c>
      <c r="D126" s="211" t="s">
        <v>213</v>
      </c>
      <c r="E126" s="212" t="s">
        <v>3433</v>
      </c>
      <c r="F126" s="213" t="s">
        <v>3434</v>
      </c>
      <c r="G126" s="214" t="s">
        <v>1921</v>
      </c>
      <c r="H126" s="215">
        <v>1</v>
      </c>
      <c r="I126" s="216"/>
      <c r="J126" s="217">
        <f>ROUND(I126*H126,2)</f>
        <v>0</v>
      </c>
      <c r="K126" s="213" t="s">
        <v>32</v>
      </c>
      <c r="L126" s="48"/>
      <c r="M126" s="218" t="s">
        <v>32</v>
      </c>
      <c r="N126" s="219" t="s">
        <v>49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96</v>
      </c>
      <c r="AT126" s="222" t="s">
        <v>213</v>
      </c>
      <c r="AU126" s="222" t="s">
        <v>88</v>
      </c>
      <c r="AY126" s="20" t="s">
        <v>210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86</v>
      </c>
      <c r="BK126" s="223">
        <f>ROUND(I126*H126,2)</f>
        <v>0</v>
      </c>
      <c r="BL126" s="20" t="s">
        <v>96</v>
      </c>
      <c r="BM126" s="222" t="s">
        <v>3435</v>
      </c>
    </row>
    <row r="127" s="2" customFormat="1" ht="16.5" customHeight="1">
      <c r="A127" s="42"/>
      <c r="B127" s="43"/>
      <c r="C127" s="211" t="s">
        <v>575</v>
      </c>
      <c r="D127" s="211" t="s">
        <v>213</v>
      </c>
      <c r="E127" s="212" t="s">
        <v>3436</v>
      </c>
      <c r="F127" s="213" t="s">
        <v>3437</v>
      </c>
      <c r="G127" s="214" t="s">
        <v>1921</v>
      </c>
      <c r="H127" s="215">
        <v>1</v>
      </c>
      <c r="I127" s="216"/>
      <c r="J127" s="217">
        <f>ROUND(I127*H127,2)</f>
        <v>0</v>
      </c>
      <c r="K127" s="213" t="s">
        <v>32</v>
      </c>
      <c r="L127" s="48"/>
      <c r="M127" s="218" t="s">
        <v>32</v>
      </c>
      <c r="N127" s="219" t="s">
        <v>49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96</v>
      </c>
      <c r="AT127" s="222" t="s">
        <v>213</v>
      </c>
      <c r="AU127" s="222" t="s">
        <v>88</v>
      </c>
      <c r="AY127" s="20" t="s">
        <v>210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86</v>
      </c>
      <c r="BK127" s="223">
        <f>ROUND(I127*H127,2)</f>
        <v>0</v>
      </c>
      <c r="BL127" s="20" t="s">
        <v>96</v>
      </c>
      <c r="BM127" s="222" t="s">
        <v>3438</v>
      </c>
    </row>
    <row r="128" s="2" customFormat="1" ht="16.5" customHeight="1">
      <c r="A128" s="42"/>
      <c r="B128" s="43"/>
      <c r="C128" s="211" t="s">
        <v>582</v>
      </c>
      <c r="D128" s="211" t="s">
        <v>213</v>
      </c>
      <c r="E128" s="212" t="s">
        <v>3439</v>
      </c>
      <c r="F128" s="213" t="s">
        <v>3434</v>
      </c>
      <c r="G128" s="214" t="s">
        <v>1921</v>
      </c>
      <c r="H128" s="215">
        <v>1</v>
      </c>
      <c r="I128" s="216"/>
      <c r="J128" s="217">
        <f>ROUND(I128*H128,2)</f>
        <v>0</v>
      </c>
      <c r="K128" s="213" t="s">
        <v>32</v>
      </c>
      <c r="L128" s="48"/>
      <c r="M128" s="218" t="s">
        <v>32</v>
      </c>
      <c r="N128" s="219" t="s">
        <v>49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96</v>
      </c>
      <c r="AT128" s="222" t="s">
        <v>213</v>
      </c>
      <c r="AU128" s="222" t="s">
        <v>88</v>
      </c>
      <c r="AY128" s="20" t="s">
        <v>210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86</v>
      </c>
      <c r="BK128" s="223">
        <f>ROUND(I128*H128,2)</f>
        <v>0</v>
      </c>
      <c r="BL128" s="20" t="s">
        <v>96</v>
      </c>
      <c r="BM128" s="222" t="s">
        <v>3440</v>
      </c>
    </row>
    <row r="129" s="2" customFormat="1" ht="16.5" customHeight="1">
      <c r="A129" s="42"/>
      <c r="B129" s="43"/>
      <c r="C129" s="211" t="s">
        <v>589</v>
      </c>
      <c r="D129" s="211" t="s">
        <v>213</v>
      </c>
      <c r="E129" s="212" t="s">
        <v>3441</v>
      </c>
      <c r="F129" s="213" t="s">
        <v>3442</v>
      </c>
      <c r="G129" s="214" t="s">
        <v>1921</v>
      </c>
      <c r="H129" s="215">
        <v>2</v>
      </c>
      <c r="I129" s="216"/>
      <c r="J129" s="217">
        <f>ROUND(I129*H129,2)</f>
        <v>0</v>
      </c>
      <c r="K129" s="213" t="s">
        <v>32</v>
      </c>
      <c r="L129" s="48"/>
      <c r="M129" s="218" t="s">
        <v>32</v>
      </c>
      <c r="N129" s="219" t="s">
        <v>49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96</v>
      </c>
      <c r="AT129" s="222" t="s">
        <v>213</v>
      </c>
      <c r="AU129" s="222" t="s">
        <v>88</v>
      </c>
      <c r="AY129" s="20" t="s">
        <v>210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86</v>
      </c>
      <c r="BK129" s="223">
        <f>ROUND(I129*H129,2)</f>
        <v>0</v>
      </c>
      <c r="BL129" s="20" t="s">
        <v>96</v>
      </c>
      <c r="BM129" s="222" t="s">
        <v>3443</v>
      </c>
    </row>
    <row r="130" s="2" customFormat="1" ht="16.5" customHeight="1">
      <c r="A130" s="42"/>
      <c r="B130" s="43"/>
      <c r="C130" s="211" t="s">
        <v>597</v>
      </c>
      <c r="D130" s="211" t="s">
        <v>213</v>
      </c>
      <c r="E130" s="212" t="s">
        <v>3444</v>
      </c>
      <c r="F130" s="213" t="s">
        <v>3445</v>
      </c>
      <c r="G130" s="214" t="s">
        <v>1921</v>
      </c>
      <c r="H130" s="215">
        <v>2</v>
      </c>
      <c r="I130" s="216"/>
      <c r="J130" s="217">
        <f>ROUND(I130*H130,2)</f>
        <v>0</v>
      </c>
      <c r="K130" s="213" t="s">
        <v>32</v>
      </c>
      <c r="L130" s="48"/>
      <c r="M130" s="218" t="s">
        <v>32</v>
      </c>
      <c r="N130" s="219" t="s">
        <v>49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2" t="s">
        <v>96</v>
      </c>
      <c r="AT130" s="222" t="s">
        <v>213</v>
      </c>
      <c r="AU130" s="222" t="s">
        <v>88</v>
      </c>
      <c r="AY130" s="20" t="s">
        <v>210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86</v>
      </c>
      <c r="BK130" s="223">
        <f>ROUND(I130*H130,2)</f>
        <v>0</v>
      </c>
      <c r="BL130" s="20" t="s">
        <v>96</v>
      </c>
      <c r="BM130" s="222" t="s">
        <v>3446</v>
      </c>
    </row>
    <row r="131" s="2" customFormat="1" ht="16.5" customHeight="1">
      <c r="A131" s="42"/>
      <c r="B131" s="43"/>
      <c r="C131" s="211" t="s">
        <v>603</v>
      </c>
      <c r="D131" s="211" t="s">
        <v>213</v>
      </c>
      <c r="E131" s="212" t="s">
        <v>3447</v>
      </c>
      <c r="F131" s="213" t="s">
        <v>3448</v>
      </c>
      <c r="G131" s="214" t="s">
        <v>1921</v>
      </c>
      <c r="H131" s="215">
        <v>5</v>
      </c>
      <c r="I131" s="216"/>
      <c r="J131" s="217">
        <f>ROUND(I131*H131,2)</f>
        <v>0</v>
      </c>
      <c r="K131" s="213" t="s">
        <v>32</v>
      </c>
      <c r="L131" s="48"/>
      <c r="M131" s="218" t="s">
        <v>32</v>
      </c>
      <c r="N131" s="219" t="s">
        <v>49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96</v>
      </c>
      <c r="AT131" s="222" t="s">
        <v>213</v>
      </c>
      <c r="AU131" s="222" t="s">
        <v>88</v>
      </c>
      <c r="AY131" s="20" t="s">
        <v>210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86</v>
      </c>
      <c r="BK131" s="223">
        <f>ROUND(I131*H131,2)</f>
        <v>0</v>
      </c>
      <c r="BL131" s="20" t="s">
        <v>96</v>
      </c>
      <c r="BM131" s="222" t="s">
        <v>3449</v>
      </c>
    </row>
    <row r="132" s="2" customFormat="1" ht="16.5" customHeight="1">
      <c r="A132" s="42"/>
      <c r="B132" s="43"/>
      <c r="C132" s="211" t="s">
        <v>29</v>
      </c>
      <c r="D132" s="211" t="s">
        <v>213</v>
      </c>
      <c r="E132" s="212" t="s">
        <v>3450</v>
      </c>
      <c r="F132" s="213" t="s">
        <v>3451</v>
      </c>
      <c r="G132" s="214" t="s">
        <v>1921</v>
      </c>
      <c r="H132" s="215">
        <v>1</v>
      </c>
      <c r="I132" s="216"/>
      <c r="J132" s="217">
        <f>ROUND(I132*H132,2)</f>
        <v>0</v>
      </c>
      <c r="K132" s="213" t="s">
        <v>32</v>
      </c>
      <c r="L132" s="48"/>
      <c r="M132" s="218" t="s">
        <v>32</v>
      </c>
      <c r="N132" s="219" t="s">
        <v>49</v>
      </c>
      <c r="O132" s="88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96</v>
      </c>
      <c r="AT132" s="222" t="s">
        <v>213</v>
      </c>
      <c r="AU132" s="222" t="s">
        <v>88</v>
      </c>
      <c r="AY132" s="20" t="s">
        <v>210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86</v>
      </c>
      <c r="BK132" s="223">
        <f>ROUND(I132*H132,2)</f>
        <v>0</v>
      </c>
      <c r="BL132" s="20" t="s">
        <v>96</v>
      </c>
      <c r="BM132" s="222" t="s">
        <v>3452</v>
      </c>
    </row>
    <row r="133" s="2" customFormat="1" ht="16.5" customHeight="1">
      <c r="A133" s="42"/>
      <c r="B133" s="43"/>
      <c r="C133" s="211" t="s">
        <v>617</v>
      </c>
      <c r="D133" s="211" t="s">
        <v>213</v>
      </c>
      <c r="E133" s="212" t="s">
        <v>3453</v>
      </c>
      <c r="F133" s="213" t="s">
        <v>3442</v>
      </c>
      <c r="G133" s="214" t="s">
        <v>1921</v>
      </c>
      <c r="H133" s="215">
        <v>2</v>
      </c>
      <c r="I133" s="216"/>
      <c r="J133" s="217">
        <f>ROUND(I133*H133,2)</f>
        <v>0</v>
      </c>
      <c r="K133" s="213" t="s">
        <v>32</v>
      </c>
      <c r="L133" s="48"/>
      <c r="M133" s="218" t="s">
        <v>32</v>
      </c>
      <c r="N133" s="219" t="s">
        <v>49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2" t="s">
        <v>96</v>
      </c>
      <c r="AT133" s="222" t="s">
        <v>213</v>
      </c>
      <c r="AU133" s="222" t="s">
        <v>88</v>
      </c>
      <c r="AY133" s="20" t="s">
        <v>210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0" t="s">
        <v>86</v>
      </c>
      <c r="BK133" s="223">
        <f>ROUND(I133*H133,2)</f>
        <v>0</v>
      </c>
      <c r="BL133" s="20" t="s">
        <v>96</v>
      </c>
      <c r="BM133" s="222" t="s">
        <v>3454</v>
      </c>
    </row>
    <row r="134" s="2" customFormat="1" ht="16.5" customHeight="1">
      <c r="A134" s="42"/>
      <c r="B134" s="43"/>
      <c r="C134" s="211" t="s">
        <v>632</v>
      </c>
      <c r="D134" s="211" t="s">
        <v>213</v>
      </c>
      <c r="E134" s="212" t="s">
        <v>3455</v>
      </c>
      <c r="F134" s="213" t="s">
        <v>3445</v>
      </c>
      <c r="G134" s="214" t="s">
        <v>1921</v>
      </c>
      <c r="H134" s="215">
        <v>1</v>
      </c>
      <c r="I134" s="216"/>
      <c r="J134" s="217">
        <f>ROUND(I134*H134,2)</f>
        <v>0</v>
      </c>
      <c r="K134" s="213" t="s">
        <v>32</v>
      </c>
      <c r="L134" s="48"/>
      <c r="M134" s="218" t="s">
        <v>32</v>
      </c>
      <c r="N134" s="219" t="s">
        <v>49</v>
      </c>
      <c r="O134" s="88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2" t="s">
        <v>96</v>
      </c>
      <c r="AT134" s="222" t="s">
        <v>213</v>
      </c>
      <c r="AU134" s="222" t="s">
        <v>88</v>
      </c>
      <c r="AY134" s="20" t="s">
        <v>210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0" t="s">
        <v>86</v>
      </c>
      <c r="BK134" s="223">
        <f>ROUND(I134*H134,2)</f>
        <v>0</v>
      </c>
      <c r="BL134" s="20" t="s">
        <v>96</v>
      </c>
      <c r="BM134" s="222" t="s">
        <v>3456</v>
      </c>
    </row>
    <row r="135" s="2" customFormat="1" ht="16.5" customHeight="1">
      <c r="A135" s="42"/>
      <c r="B135" s="43"/>
      <c r="C135" s="211" t="s">
        <v>641</v>
      </c>
      <c r="D135" s="211" t="s">
        <v>213</v>
      </c>
      <c r="E135" s="212" t="s">
        <v>3457</v>
      </c>
      <c r="F135" s="213" t="s">
        <v>3437</v>
      </c>
      <c r="G135" s="214" t="s">
        <v>1921</v>
      </c>
      <c r="H135" s="215">
        <v>1</v>
      </c>
      <c r="I135" s="216"/>
      <c r="J135" s="217">
        <f>ROUND(I135*H135,2)</f>
        <v>0</v>
      </c>
      <c r="K135" s="213" t="s">
        <v>32</v>
      </c>
      <c r="L135" s="48"/>
      <c r="M135" s="218" t="s">
        <v>32</v>
      </c>
      <c r="N135" s="219" t="s">
        <v>49</v>
      </c>
      <c r="O135" s="88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96</v>
      </c>
      <c r="AT135" s="222" t="s">
        <v>213</v>
      </c>
      <c r="AU135" s="222" t="s">
        <v>88</v>
      </c>
      <c r="AY135" s="20" t="s">
        <v>210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86</v>
      </c>
      <c r="BK135" s="223">
        <f>ROUND(I135*H135,2)</f>
        <v>0</v>
      </c>
      <c r="BL135" s="20" t="s">
        <v>96</v>
      </c>
      <c r="BM135" s="222" t="s">
        <v>3458</v>
      </c>
    </row>
    <row r="136" s="2" customFormat="1" ht="16.5" customHeight="1">
      <c r="A136" s="42"/>
      <c r="B136" s="43"/>
      <c r="C136" s="211" t="s">
        <v>649</v>
      </c>
      <c r="D136" s="211" t="s">
        <v>213</v>
      </c>
      <c r="E136" s="212" t="s">
        <v>3459</v>
      </c>
      <c r="F136" s="213" t="s">
        <v>3460</v>
      </c>
      <c r="G136" s="214" t="s">
        <v>1921</v>
      </c>
      <c r="H136" s="215">
        <v>1</v>
      </c>
      <c r="I136" s="216"/>
      <c r="J136" s="217">
        <f>ROUND(I136*H136,2)</f>
        <v>0</v>
      </c>
      <c r="K136" s="213" t="s">
        <v>32</v>
      </c>
      <c r="L136" s="48"/>
      <c r="M136" s="218" t="s">
        <v>32</v>
      </c>
      <c r="N136" s="219" t="s">
        <v>49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96</v>
      </c>
      <c r="AT136" s="222" t="s">
        <v>213</v>
      </c>
      <c r="AU136" s="222" t="s">
        <v>88</v>
      </c>
      <c r="AY136" s="20" t="s">
        <v>210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86</v>
      </c>
      <c r="BK136" s="223">
        <f>ROUND(I136*H136,2)</f>
        <v>0</v>
      </c>
      <c r="BL136" s="20" t="s">
        <v>96</v>
      </c>
      <c r="BM136" s="222" t="s">
        <v>3461</v>
      </c>
    </row>
    <row r="137" s="2" customFormat="1" ht="16.5" customHeight="1">
      <c r="A137" s="42"/>
      <c r="B137" s="43"/>
      <c r="C137" s="211" t="s">
        <v>658</v>
      </c>
      <c r="D137" s="211" t="s">
        <v>213</v>
      </c>
      <c r="E137" s="212" t="s">
        <v>3462</v>
      </c>
      <c r="F137" s="213" t="s">
        <v>3463</v>
      </c>
      <c r="G137" s="214" t="s">
        <v>1921</v>
      </c>
      <c r="H137" s="215">
        <v>2</v>
      </c>
      <c r="I137" s="216"/>
      <c r="J137" s="217">
        <f>ROUND(I137*H137,2)</f>
        <v>0</v>
      </c>
      <c r="K137" s="213" t="s">
        <v>32</v>
      </c>
      <c r="L137" s="48"/>
      <c r="M137" s="218" t="s">
        <v>32</v>
      </c>
      <c r="N137" s="219" t="s">
        <v>49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96</v>
      </c>
      <c r="AT137" s="222" t="s">
        <v>213</v>
      </c>
      <c r="AU137" s="222" t="s">
        <v>88</v>
      </c>
      <c r="AY137" s="20" t="s">
        <v>210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86</v>
      </c>
      <c r="BK137" s="223">
        <f>ROUND(I137*H137,2)</f>
        <v>0</v>
      </c>
      <c r="BL137" s="20" t="s">
        <v>96</v>
      </c>
      <c r="BM137" s="222" t="s">
        <v>3464</v>
      </c>
    </row>
    <row r="138" s="2" customFormat="1" ht="16.5" customHeight="1">
      <c r="A138" s="42"/>
      <c r="B138" s="43"/>
      <c r="C138" s="211" t="s">
        <v>663</v>
      </c>
      <c r="D138" s="211" t="s">
        <v>213</v>
      </c>
      <c r="E138" s="212" t="s">
        <v>3465</v>
      </c>
      <c r="F138" s="213" t="s">
        <v>3451</v>
      </c>
      <c r="G138" s="214" t="s">
        <v>1921</v>
      </c>
      <c r="H138" s="215">
        <v>1</v>
      </c>
      <c r="I138" s="216"/>
      <c r="J138" s="217">
        <f>ROUND(I138*H138,2)</f>
        <v>0</v>
      </c>
      <c r="K138" s="213" t="s">
        <v>32</v>
      </c>
      <c r="L138" s="48"/>
      <c r="M138" s="218" t="s">
        <v>32</v>
      </c>
      <c r="N138" s="219" t="s">
        <v>49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2" t="s">
        <v>96</v>
      </c>
      <c r="AT138" s="222" t="s">
        <v>213</v>
      </c>
      <c r="AU138" s="222" t="s">
        <v>88</v>
      </c>
      <c r="AY138" s="20" t="s">
        <v>210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86</v>
      </c>
      <c r="BK138" s="223">
        <f>ROUND(I138*H138,2)</f>
        <v>0</v>
      </c>
      <c r="BL138" s="20" t="s">
        <v>96</v>
      </c>
      <c r="BM138" s="222" t="s">
        <v>3466</v>
      </c>
    </row>
    <row r="139" s="2" customFormat="1" ht="16.5" customHeight="1">
      <c r="A139" s="42"/>
      <c r="B139" s="43"/>
      <c r="C139" s="211" t="s">
        <v>672</v>
      </c>
      <c r="D139" s="211" t="s">
        <v>213</v>
      </c>
      <c r="E139" s="212" t="s">
        <v>3467</v>
      </c>
      <c r="F139" s="213" t="s">
        <v>3468</v>
      </c>
      <c r="G139" s="214" t="s">
        <v>1921</v>
      </c>
      <c r="H139" s="215">
        <v>1</v>
      </c>
      <c r="I139" s="216"/>
      <c r="J139" s="217">
        <f>ROUND(I139*H139,2)</f>
        <v>0</v>
      </c>
      <c r="K139" s="213" t="s">
        <v>32</v>
      </c>
      <c r="L139" s="48"/>
      <c r="M139" s="218" t="s">
        <v>32</v>
      </c>
      <c r="N139" s="219" t="s">
        <v>49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2" t="s">
        <v>96</v>
      </c>
      <c r="AT139" s="222" t="s">
        <v>213</v>
      </c>
      <c r="AU139" s="222" t="s">
        <v>88</v>
      </c>
      <c r="AY139" s="20" t="s">
        <v>210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0" t="s">
        <v>86</v>
      </c>
      <c r="BK139" s="223">
        <f>ROUND(I139*H139,2)</f>
        <v>0</v>
      </c>
      <c r="BL139" s="20" t="s">
        <v>96</v>
      </c>
      <c r="BM139" s="222" t="s">
        <v>3469</v>
      </c>
    </row>
    <row r="140" s="2" customFormat="1" ht="16.5" customHeight="1">
      <c r="A140" s="42"/>
      <c r="B140" s="43"/>
      <c r="C140" s="211" t="s">
        <v>681</v>
      </c>
      <c r="D140" s="211" t="s">
        <v>213</v>
      </c>
      <c r="E140" s="212" t="s">
        <v>3470</v>
      </c>
      <c r="F140" s="213" t="s">
        <v>3471</v>
      </c>
      <c r="G140" s="214" t="s">
        <v>1921</v>
      </c>
      <c r="H140" s="215">
        <v>3</v>
      </c>
      <c r="I140" s="216"/>
      <c r="J140" s="217">
        <f>ROUND(I140*H140,2)</f>
        <v>0</v>
      </c>
      <c r="K140" s="213" t="s">
        <v>32</v>
      </c>
      <c r="L140" s="48"/>
      <c r="M140" s="218" t="s">
        <v>32</v>
      </c>
      <c r="N140" s="219" t="s">
        <v>49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96</v>
      </c>
      <c r="AT140" s="222" t="s">
        <v>213</v>
      </c>
      <c r="AU140" s="222" t="s">
        <v>88</v>
      </c>
      <c r="AY140" s="20" t="s">
        <v>210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86</v>
      </c>
      <c r="BK140" s="223">
        <f>ROUND(I140*H140,2)</f>
        <v>0</v>
      </c>
      <c r="BL140" s="20" t="s">
        <v>96</v>
      </c>
      <c r="BM140" s="222" t="s">
        <v>3472</v>
      </c>
    </row>
    <row r="141" s="2" customFormat="1" ht="16.5" customHeight="1">
      <c r="A141" s="42"/>
      <c r="B141" s="43"/>
      <c r="C141" s="211" t="s">
        <v>690</v>
      </c>
      <c r="D141" s="211" t="s">
        <v>213</v>
      </c>
      <c r="E141" s="212" t="s">
        <v>3453</v>
      </c>
      <c r="F141" s="213" t="s">
        <v>3442</v>
      </c>
      <c r="G141" s="214" t="s">
        <v>1921</v>
      </c>
      <c r="H141" s="215">
        <v>2</v>
      </c>
      <c r="I141" s="216"/>
      <c r="J141" s="217">
        <f>ROUND(I141*H141,2)</f>
        <v>0</v>
      </c>
      <c r="K141" s="213" t="s">
        <v>32</v>
      </c>
      <c r="L141" s="48"/>
      <c r="M141" s="218" t="s">
        <v>32</v>
      </c>
      <c r="N141" s="219" t="s">
        <v>49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96</v>
      </c>
      <c r="AT141" s="222" t="s">
        <v>213</v>
      </c>
      <c r="AU141" s="222" t="s">
        <v>88</v>
      </c>
      <c r="AY141" s="20" t="s">
        <v>210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86</v>
      </c>
      <c r="BK141" s="223">
        <f>ROUND(I141*H141,2)</f>
        <v>0</v>
      </c>
      <c r="BL141" s="20" t="s">
        <v>96</v>
      </c>
      <c r="BM141" s="222" t="s">
        <v>3473</v>
      </c>
    </row>
    <row r="142" s="2" customFormat="1" ht="16.5" customHeight="1">
      <c r="A142" s="42"/>
      <c r="B142" s="43"/>
      <c r="C142" s="211" t="s">
        <v>698</v>
      </c>
      <c r="D142" s="211" t="s">
        <v>213</v>
      </c>
      <c r="E142" s="212" t="s">
        <v>3474</v>
      </c>
      <c r="F142" s="213" t="s">
        <v>3475</v>
      </c>
      <c r="G142" s="214" t="s">
        <v>1921</v>
      </c>
      <c r="H142" s="215">
        <v>2</v>
      </c>
      <c r="I142" s="216"/>
      <c r="J142" s="217">
        <f>ROUND(I142*H142,2)</f>
        <v>0</v>
      </c>
      <c r="K142" s="213" t="s">
        <v>32</v>
      </c>
      <c r="L142" s="48"/>
      <c r="M142" s="218" t="s">
        <v>32</v>
      </c>
      <c r="N142" s="219" t="s">
        <v>49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96</v>
      </c>
      <c r="AT142" s="222" t="s">
        <v>213</v>
      </c>
      <c r="AU142" s="222" t="s">
        <v>88</v>
      </c>
      <c r="AY142" s="20" t="s">
        <v>210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86</v>
      </c>
      <c r="BK142" s="223">
        <f>ROUND(I142*H142,2)</f>
        <v>0</v>
      </c>
      <c r="BL142" s="20" t="s">
        <v>96</v>
      </c>
      <c r="BM142" s="222" t="s">
        <v>3476</v>
      </c>
    </row>
    <row r="143" s="2" customFormat="1" ht="16.5" customHeight="1">
      <c r="A143" s="42"/>
      <c r="B143" s="43"/>
      <c r="C143" s="211" t="s">
        <v>705</v>
      </c>
      <c r="D143" s="211" t="s">
        <v>213</v>
      </c>
      <c r="E143" s="212" t="s">
        <v>3318</v>
      </c>
      <c r="F143" s="213" t="s">
        <v>3477</v>
      </c>
      <c r="G143" s="214" t="s">
        <v>1921</v>
      </c>
      <c r="H143" s="215">
        <v>2</v>
      </c>
      <c r="I143" s="216"/>
      <c r="J143" s="217">
        <f>ROUND(I143*H143,2)</f>
        <v>0</v>
      </c>
      <c r="K143" s="213" t="s">
        <v>32</v>
      </c>
      <c r="L143" s="48"/>
      <c r="M143" s="218" t="s">
        <v>32</v>
      </c>
      <c r="N143" s="219" t="s">
        <v>49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96</v>
      </c>
      <c r="AT143" s="222" t="s">
        <v>213</v>
      </c>
      <c r="AU143" s="222" t="s">
        <v>88</v>
      </c>
      <c r="AY143" s="20" t="s">
        <v>210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86</v>
      </c>
      <c r="BK143" s="223">
        <f>ROUND(I143*H143,2)</f>
        <v>0</v>
      </c>
      <c r="BL143" s="20" t="s">
        <v>96</v>
      </c>
      <c r="BM143" s="222" t="s">
        <v>3478</v>
      </c>
    </row>
    <row r="144" s="2" customFormat="1" ht="16.5" customHeight="1">
      <c r="A144" s="42"/>
      <c r="B144" s="43"/>
      <c r="C144" s="211" t="s">
        <v>712</v>
      </c>
      <c r="D144" s="211" t="s">
        <v>213</v>
      </c>
      <c r="E144" s="212" t="s">
        <v>3321</v>
      </c>
      <c r="F144" s="213" t="s">
        <v>3479</v>
      </c>
      <c r="G144" s="214" t="s">
        <v>1921</v>
      </c>
      <c r="H144" s="215">
        <v>2</v>
      </c>
      <c r="I144" s="216"/>
      <c r="J144" s="217">
        <f>ROUND(I144*H144,2)</f>
        <v>0</v>
      </c>
      <c r="K144" s="213" t="s">
        <v>32</v>
      </c>
      <c r="L144" s="48"/>
      <c r="M144" s="218" t="s">
        <v>32</v>
      </c>
      <c r="N144" s="219" t="s">
        <v>49</v>
      </c>
      <c r="O144" s="88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2" t="s">
        <v>96</v>
      </c>
      <c r="AT144" s="222" t="s">
        <v>213</v>
      </c>
      <c r="AU144" s="222" t="s">
        <v>88</v>
      </c>
      <c r="AY144" s="20" t="s">
        <v>210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0" t="s">
        <v>86</v>
      </c>
      <c r="BK144" s="223">
        <f>ROUND(I144*H144,2)</f>
        <v>0</v>
      </c>
      <c r="BL144" s="20" t="s">
        <v>96</v>
      </c>
      <c r="BM144" s="222" t="s">
        <v>3480</v>
      </c>
    </row>
    <row r="145" s="2" customFormat="1" ht="16.5" customHeight="1">
      <c r="A145" s="42"/>
      <c r="B145" s="43"/>
      <c r="C145" s="211" t="s">
        <v>719</v>
      </c>
      <c r="D145" s="211" t="s">
        <v>213</v>
      </c>
      <c r="E145" s="212" t="s">
        <v>3324</v>
      </c>
      <c r="F145" s="213" t="s">
        <v>3481</v>
      </c>
      <c r="G145" s="214" t="s">
        <v>1921</v>
      </c>
      <c r="H145" s="215">
        <v>23</v>
      </c>
      <c r="I145" s="216"/>
      <c r="J145" s="217">
        <f>ROUND(I145*H145,2)</f>
        <v>0</v>
      </c>
      <c r="K145" s="213" t="s">
        <v>32</v>
      </c>
      <c r="L145" s="48"/>
      <c r="M145" s="218" t="s">
        <v>32</v>
      </c>
      <c r="N145" s="219" t="s">
        <v>49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96</v>
      </c>
      <c r="AT145" s="222" t="s">
        <v>213</v>
      </c>
      <c r="AU145" s="222" t="s">
        <v>88</v>
      </c>
      <c r="AY145" s="20" t="s">
        <v>210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86</v>
      </c>
      <c r="BK145" s="223">
        <f>ROUND(I145*H145,2)</f>
        <v>0</v>
      </c>
      <c r="BL145" s="20" t="s">
        <v>96</v>
      </c>
      <c r="BM145" s="222" t="s">
        <v>3482</v>
      </c>
    </row>
    <row r="146" s="2" customFormat="1" ht="16.5" customHeight="1">
      <c r="A146" s="42"/>
      <c r="B146" s="43"/>
      <c r="C146" s="211" t="s">
        <v>729</v>
      </c>
      <c r="D146" s="211" t="s">
        <v>213</v>
      </c>
      <c r="E146" s="212" t="s">
        <v>3327</v>
      </c>
      <c r="F146" s="213" t="s">
        <v>3483</v>
      </c>
      <c r="G146" s="214" t="s">
        <v>1921</v>
      </c>
      <c r="H146" s="215">
        <v>23</v>
      </c>
      <c r="I146" s="216"/>
      <c r="J146" s="217">
        <f>ROUND(I146*H146,2)</f>
        <v>0</v>
      </c>
      <c r="K146" s="213" t="s">
        <v>32</v>
      </c>
      <c r="L146" s="48"/>
      <c r="M146" s="218" t="s">
        <v>32</v>
      </c>
      <c r="N146" s="219" t="s">
        <v>49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2" t="s">
        <v>96</v>
      </c>
      <c r="AT146" s="222" t="s">
        <v>213</v>
      </c>
      <c r="AU146" s="222" t="s">
        <v>88</v>
      </c>
      <c r="AY146" s="20" t="s">
        <v>210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0" t="s">
        <v>86</v>
      </c>
      <c r="BK146" s="223">
        <f>ROUND(I146*H146,2)</f>
        <v>0</v>
      </c>
      <c r="BL146" s="20" t="s">
        <v>96</v>
      </c>
      <c r="BM146" s="222" t="s">
        <v>3484</v>
      </c>
    </row>
    <row r="147" s="2" customFormat="1" ht="16.5" customHeight="1">
      <c r="A147" s="42"/>
      <c r="B147" s="43"/>
      <c r="C147" s="211" t="s">
        <v>734</v>
      </c>
      <c r="D147" s="211" t="s">
        <v>213</v>
      </c>
      <c r="E147" s="212" t="s">
        <v>3485</v>
      </c>
      <c r="F147" s="213" t="s">
        <v>3486</v>
      </c>
      <c r="G147" s="214" t="s">
        <v>809</v>
      </c>
      <c r="H147" s="215">
        <v>1</v>
      </c>
      <c r="I147" s="216"/>
      <c r="J147" s="217">
        <f>ROUND(I147*H147,2)</f>
        <v>0</v>
      </c>
      <c r="K147" s="213" t="s">
        <v>32</v>
      </c>
      <c r="L147" s="48"/>
      <c r="M147" s="218" t="s">
        <v>32</v>
      </c>
      <c r="N147" s="219" t="s">
        <v>49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2" t="s">
        <v>96</v>
      </c>
      <c r="AT147" s="222" t="s">
        <v>213</v>
      </c>
      <c r="AU147" s="222" t="s">
        <v>88</v>
      </c>
      <c r="AY147" s="20" t="s">
        <v>210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0" t="s">
        <v>86</v>
      </c>
      <c r="BK147" s="223">
        <f>ROUND(I147*H147,2)</f>
        <v>0</v>
      </c>
      <c r="BL147" s="20" t="s">
        <v>96</v>
      </c>
      <c r="BM147" s="222" t="s">
        <v>3487</v>
      </c>
    </row>
    <row r="148" s="2" customFormat="1" ht="16.5" customHeight="1">
      <c r="A148" s="42"/>
      <c r="B148" s="43"/>
      <c r="C148" s="211" t="s">
        <v>741</v>
      </c>
      <c r="D148" s="211" t="s">
        <v>213</v>
      </c>
      <c r="E148" s="212" t="s">
        <v>3488</v>
      </c>
      <c r="F148" s="213" t="s">
        <v>3489</v>
      </c>
      <c r="G148" s="214" t="s">
        <v>809</v>
      </c>
      <c r="H148" s="215">
        <v>1</v>
      </c>
      <c r="I148" s="216"/>
      <c r="J148" s="217">
        <f>ROUND(I148*H148,2)</f>
        <v>0</v>
      </c>
      <c r="K148" s="213" t="s">
        <v>32</v>
      </c>
      <c r="L148" s="48"/>
      <c r="M148" s="218" t="s">
        <v>32</v>
      </c>
      <c r="N148" s="219" t="s">
        <v>49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96</v>
      </c>
      <c r="AT148" s="222" t="s">
        <v>213</v>
      </c>
      <c r="AU148" s="222" t="s">
        <v>88</v>
      </c>
      <c r="AY148" s="20" t="s">
        <v>210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86</v>
      </c>
      <c r="BK148" s="223">
        <f>ROUND(I148*H148,2)</f>
        <v>0</v>
      </c>
      <c r="BL148" s="20" t="s">
        <v>96</v>
      </c>
      <c r="BM148" s="222" t="s">
        <v>3490</v>
      </c>
    </row>
    <row r="149" s="2" customFormat="1" ht="16.5" customHeight="1">
      <c r="A149" s="42"/>
      <c r="B149" s="43"/>
      <c r="C149" s="211" t="s">
        <v>747</v>
      </c>
      <c r="D149" s="211" t="s">
        <v>213</v>
      </c>
      <c r="E149" s="212" t="s">
        <v>3491</v>
      </c>
      <c r="F149" s="213" t="s">
        <v>3492</v>
      </c>
      <c r="G149" s="214" t="s">
        <v>809</v>
      </c>
      <c r="H149" s="215">
        <v>1</v>
      </c>
      <c r="I149" s="216"/>
      <c r="J149" s="217">
        <f>ROUND(I149*H149,2)</f>
        <v>0</v>
      </c>
      <c r="K149" s="213" t="s">
        <v>32</v>
      </c>
      <c r="L149" s="48"/>
      <c r="M149" s="218" t="s">
        <v>32</v>
      </c>
      <c r="N149" s="219" t="s">
        <v>49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2" t="s">
        <v>96</v>
      </c>
      <c r="AT149" s="222" t="s">
        <v>213</v>
      </c>
      <c r="AU149" s="222" t="s">
        <v>88</v>
      </c>
      <c r="AY149" s="20" t="s">
        <v>210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86</v>
      </c>
      <c r="BK149" s="223">
        <f>ROUND(I149*H149,2)</f>
        <v>0</v>
      </c>
      <c r="BL149" s="20" t="s">
        <v>96</v>
      </c>
      <c r="BM149" s="222" t="s">
        <v>3493</v>
      </c>
    </row>
    <row r="150" s="2" customFormat="1" ht="16.5" customHeight="1">
      <c r="A150" s="42"/>
      <c r="B150" s="43"/>
      <c r="C150" s="211" t="s">
        <v>762</v>
      </c>
      <c r="D150" s="211" t="s">
        <v>213</v>
      </c>
      <c r="E150" s="212" t="s">
        <v>3494</v>
      </c>
      <c r="F150" s="213" t="s">
        <v>3495</v>
      </c>
      <c r="G150" s="214" t="s">
        <v>1921</v>
      </c>
      <c r="H150" s="215">
        <v>1</v>
      </c>
      <c r="I150" s="216"/>
      <c r="J150" s="217">
        <f>ROUND(I150*H150,2)</f>
        <v>0</v>
      </c>
      <c r="K150" s="213" t="s">
        <v>32</v>
      </c>
      <c r="L150" s="48"/>
      <c r="M150" s="218" t="s">
        <v>32</v>
      </c>
      <c r="N150" s="219" t="s">
        <v>49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96</v>
      </c>
      <c r="AT150" s="222" t="s">
        <v>213</v>
      </c>
      <c r="AU150" s="222" t="s">
        <v>88</v>
      </c>
      <c r="AY150" s="20" t="s">
        <v>210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86</v>
      </c>
      <c r="BK150" s="223">
        <f>ROUND(I150*H150,2)</f>
        <v>0</v>
      </c>
      <c r="BL150" s="20" t="s">
        <v>96</v>
      </c>
      <c r="BM150" s="222" t="s">
        <v>3496</v>
      </c>
    </row>
    <row r="151" s="2" customFormat="1" ht="16.5" customHeight="1">
      <c r="A151" s="42"/>
      <c r="B151" s="43"/>
      <c r="C151" s="211" t="s">
        <v>776</v>
      </c>
      <c r="D151" s="211" t="s">
        <v>213</v>
      </c>
      <c r="E151" s="212" t="s">
        <v>3497</v>
      </c>
      <c r="F151" s="213" t="s">
        <v>3498</v>
      </c>
      <c r="G151" s="214" t="s">
        <v>1921</v>
      </c>
      <c r="H151" s="215">
        <v>1</v>
      </c>
      <c r="I151" s="216"/>
      <c r="J151" s="217">
        <f>ROUND(I151*H151,2)</f>
        <v>0</v>
      </c>
      <c r="K151" s="213" t="s">
        <v>32</v>
      </c>
      <c r="L151" s="48"/>
      <c r="M151" s="218" t="s">
        <v>32</v>
      </c>
      <c r="N151" s="219" t="s">
        <v>49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96</v>
      </c>
      <c r="AT151" s="222" t="s">
        <v>213</v>
      </c>
      <c r="AU151" s="222" t="s">
        <v>88</v>
      </c>
      <c r="AY151" s="20" t="s">
        <v>210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86</v>
      </c>
      <c r="BK151" s="223">
        <f>ROUND(I151*H151,2)</f>
        <v>0</v>
      </c>
      <c r="BL151" s="20" t="s">
        <v>96</v>
      </c>
      <c r="BM151" s="222" t="s">
        <v>3499</v>
      </c>
    </row>
    <row r="152" s="2" customFormat="1" ht="16.5" customHeight="1">
      <c r="A152" s="42"/>
      <c r="B152" s="43"/>
      <c r="C152" s="211" t="s">
        <v>781</v>
      </c>
      <c r="D152" s="211" t="s">
        <v>213</v>
      </c>
      <c r="E152" s="212" t="s">
        <v>3500</v>
      </c>
      <c r="F152" s="213" t="s">
        <v>3501</v>
      </c>
      <c r="G152" s="214" t="s">
        <v>1921</v>
      </c>
      <c r="H152" s="215">
        <v>1</v>
      </c>
      <c r="I152" s="216"/>
      <c r="J152" s="217">
        <f>ROUND(I152*H152,2)</f>
        <v>0</v>
      </c>
      <c r="K152" s="213" t="s">
        <v>32</v>
      </c>
      <c r="L152" s="48"/>
      <c r="M152" s="218" t="s">
        <v>32</v>
      </c>
      <c r="N152" s="219" t="s">
        <v>49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2" t="s">
        <v>96</v>
      </c>
      <c r="AT152" s="222" t="s">
        <v>213</v>
      </c>
      <c r="AU152" s="222" t="s">
        <v>88</v>
      </c>
      <c r="AY152" s="20" t="s">
        <v>210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0" t="s">
        <v>86</v>
      </c>
      <c r="BK152" s="223">
        <f>ROUND(I152*H152,2)</f>
        <v>0</v>
      </c>
      <c r="BL152" s="20" t="s">
        <v>96</v>
      </c>
      <c r="BM152" s="222" t="s">
        <v>3502</v>
      </c>
    </row>
    <row r="153" s="2" customFormat="1" ht="16.5" customHeight="1">
      <c r="A153" s="42"/>
      <c r="B153" s="43"/>
      <c r="C153" s="211" t="s">
        <v>790</v>
      </c>
      <c r="D153" s="211" t="s">
        <v>213</v>
      </c>
      <c r="E153" s="212" t="s">
        <v>3503</v>
      </c>
      <c r="F153" s="213" t="s">
        <v>3504</v>
      </c>
      <c r="G153" s="214" t="s">
        <v>1921</v>
      </c>
      <c r="H153" s="215">
        <v>1</v>
      </c>
      <c r="I153" s="216"/>
      <c r="J153" s="217">
        <f>ROUND(I153*H153,2)</f>
        <v>0</v>
      </c>
      <c r="K153" s="213" t="s">
        <v>32</v>
      </c>
      <c r="L153" s="48"/>
      <c r="M153" s="218" t="s">
        <v>32</v>
      </c>
      <c r="N153" s="219" t="s">
        <v>49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96</v>
      </c>
      <c r="AT153" s="222" t="s">
        <v>213</v>
      </c>
      <c r="AU153" s="222" t="s">
        <v>88</v>
      </c>
      <c r="AY153" s="20" t="s">
        <v>210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86</v>
      </c>
      <c r="BK153" s="223">
        <f>ROUND(I153*H153,2)</f>
        <v>0</v>
      </c>
      <c r="BL153" s="20" t="s">
        <v>96</v>
      </c>
      <c r="BM153" s="222" t="s">
        <v>3505</v>
      </c>
    </row>
    <row r="154" s="2" customFormat="1" ht="16.5" customHeight="1">
      <c r="A154" s="42"/>
      <c r="B154" s="43"/>
      <c r="C154" s="211" t="s">
        <v>800</v>
      </c>
      <c r="D154" s="211" t="s">
        <v>213</v>
      </c>
      <c r="E154" s="212" t="s">
        <v>3506</v>
      </c>
      <c r="F154" s="213" t="s">
        <v>3507</v>
      </c>
      <c r="G154" s="214" t="s">
        <v>1921</v>
      </c>
      <c r="H154" s="215">
        <v>12</v>
      </c>
      <c r="I154" s="216"/>
      <c r="J154" s="217">
        <f>ROUND(I154*H154,2)</f>
        <v>0</v>
      </c>
      <c r="K154" s="213" t="s">
        <v>32</v>
      </c>
      <c r="L154" s="48"/>
      <c r="M154" s="218" t="s">
        <v>32</v>
      </c>
      <c r="N154" s="219" t="s">
        <v>49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96</v>
      </c>
      <c r="AT154" s="222" t="s">
        <v>213</v>
      </c>
      <c r="AU154" s="222" t="s">
        <v>88</v>
      </c>
      <c r="AY154" s="20" t="s">
        <v>210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86</v>
      </c>
      <c r="BK154" s="223">
        <f>ROUND(I154*H154,2)</f>
        <v>0</v>
      </c>
      <c r="BL154" s="20" t="s">
        <v>96</v>
      </c>
      <c r="BM154" s="222" t="s">
        <v>3508</v>
      </c>
    </row>
    <row r="155" s="2" customFormat="1" ht="16.5" customHeight="1">
      <c r="A155" s="42"/>
      <c r="B155" s="43"/>
      <c r="C155" s="211" t="s">
        <v>806</v>
      </c>
      <c r="D155" s="211" t="s">
        <v>213</v>
      </c>
      <c r="E155" s="212" t="s">
        <v>3509</v>
      </c>
      <c r="F155" s="213" t="s">
        <v>3325</v>
      </c>
      <c r="G155" s="214" t="s">
        <v>809</v>
      </c>
      <c r="H155" s="215">
        <v>1</v>
      </c>
      <c r="I155" s="216"/>
      <c r="J155" s="217">
        <f>ROUND(I155*H155,2)</f>
        <v>0</v>
      </c>
      <c r="K155" s="213" t="s">
        <v>32</v>
      </c>
      <c r="L155" s="48"/>
      <c r="M155" s="218" t="s">
        <v>32</v>
      </c>
      <c r="N155" s="219" t="s">
        <v>49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2" t="s">
        <v>96</v>
      </c>
      <c r="AT155" s="222" t="s">
        <v>213</v>
      </c>
      <c r="AU155" s="222" t="s">
        <v>88</v>
      </c>
      <c r="AY155" s="20" t="s">
        <v>210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0" t="s">
        <v>86</v>
      </c>
      <c r="BK155" s="223">
        <f>ROUND(I155*H155,2)</f>
        <v>0</v>
      </c>
      <c r="BL155" s="20" t="s">
        <v>96</v>
      </c>
      <c r="BM155" s="222" t="s">
        <v>3510</v>
      </c>
    </row>
    <row r="156" s="2" customFormat="1" ht="16.5" customHeight="1">
      <c r="A156" s="42"/>
      <c r="B156" s="43"/>
      <c r="C156" s="211" t="s">
        <v>811</v>
      </c>
      <c r="D156" s="211" t="s">
        <v>213</v>
      </c>
      <c r="E156" s="212" t="s">
        <v>3511</v>
      </c>
      <c r="F156" s="213" t="s">
        <v>3512</v>
      </c>
      <c r="G156" s="214" t="s">
        <v>104</v>
      </c>
      <c r="H156" s="215">
        <v>55</v>
      </c>
      <c r="I156" s="216"/>
      <c r="J156" s="217">
        <f>ROUND(I156*H156,2)</f>
        <v>0</v>
      </c>
      <c r="K156" s="213" t="s">
        <v>32</v>
      </c>
      <c r="L156" s="48"/>
      <c r="M156" s="218" t="s">
        <v>32</v>
      </c>
      <c r="N156" s="219" t="s">
        <v>49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2" t="s">
        <v>96</v>
      </c>
      <c r="AT156" s="222" t="s">
        <v>213</v>
      </c>
      <c r="AU156" s="222" t="s">
        <v>88</v>
      </c>
      <c r="AY156" s="20" t="s">
        <v>210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0" t="s">
        <v>86</v>
      </c>
      <c r="BK156" s="223">
        <f>ROUND(I156*H156,2)</f>
        <v>0</v>
      </c>
      <c r="BL156" s="20" t="s">
        <v>96</v>
      </c>
      <c r="BM156" s="222" t="s">
        <v>3513</v>
      </c>
    </row>
    <row r="157" s="2" customFormat="1" ht="16.5" customHeight="1">
      <c r="A157" s="42"/>
      <c r="B157" s="43"/>
      <c r="C157" s="211" t="s">
        <v>820</v>
      </c>
      <c r="D157" s="211" t="s">
        <v>213</v>
      </c>
      <c r="E157" s="212" t="s">
        <v>3315</v>
      </c>
      <c r="F157" s="213" t="s">
        <v>3514</v>
      </c>
      <c r="G157" s="214" t="s">
        <v>1921</v>
      </c>
      <c r="H157" s="215">
        <v>3</v>
      </c>
      <c r="I157" s="216"/>
      <c r="J157" s="217">
        <f>ROUND(I157*H157,2)</f>
        <v>0</v>
      </c>
      <c r="K157" s="213" t="s">
        <v>32</v>
      </c>
      <c r="L157" s="48"/>
      <c r="M157" s="305" t="s">
        <v>32</v>
      </c>
      <c r="N157" s="306" t="s">
        <v>49</v>
      </c>
      <c r="O157" s="299"/>
      <c r="P157" s="307">
        <f>O157*H157</f>
        <v>0</v>
      </c>
      <c r="Q157" s="307">
        <v>0</v>
      </c>
      <c r="R157" s="307">
        <f>Q157*H157</f>
        <v>0</v>
      </c>
      <c r="S157" s="307">
        <v>0</v>
      </c>
      <c r="T157" s="30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2" t="s">
        <v>96</v>
      </c>
      <c r="AT157" s="222" t="s">
        <v>213</v>
      </c>
      <c r="AU157" s="222" t="s">
        <v>88</v>
      </c>
      <c r="AY157" s="20" t="s">
        <v>210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0" t="s">
        <v>86</v>
      </c>
      <c r="BK157" s="223">
        <f>ROUND(I157*H157,2)</f>
        <v>0</v>
      </c>
      <c r="BL157" s="20" t="s">
        <v>96</v>
      </c>
      <c r="BM157" s="222" t="s">
        <v>3515</v>
      </c>
    </row>
    <row r="158" s="2" customFormat="1" ht="6.96" customHeight="1">
      <c r="A158" s="42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48"/>
      <c r="M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</row>
  </sheetData>
  <sheetProtection sheet="1" autoFilter="0" formatColumns="0" formatRows="0" objects="1" scenarios="1" spinCount="100000" saltValue="Oy8LxrV8YUqu8hsxV2OxHlNDah20l+qPYr4Khg/tV1oyLO/t2o1tywFhIRW8bC5koQ6fk+vglNZ9SDCcaeFYmA==" hashValue="JkswVmDiqCee5uyNzwz609Ogadd28dGiIDFTFmbUs9fKBLIlbh+ZwdiRl0z8BBhVOdt0vAEMfrF3SmD1wroDPg==" algorithmName="SHA-512" password="CC35"/>
  <autoFilter ref="C84:K15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109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Stavební úpravy objektu klubovny II verze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3516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3517</v>
      </c>
      <c r="G12" s="42"/>
      <c r="H12" s="42"/>
      <c r="I12" s="137" t="s">
        <v>24</v>
      </c>
      <c r="J12" s="142" t="str">
        <f>'Rekapitulace stavby'!AN8</f>
        <v>20. 7. 2023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33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41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9"/>
      <c r="E29" s="149"/>
      <c r="F29" s="149"/>
      <c r="G29" s="149"/>
      <c r="H29" s="149"/>
      <c r="I29" s="149"/>
      <c r="J29" s="149"/>
      <c r="K29" s="149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0" t="s">
        <v>44</v>
      </c>
      <c r="E30" s="42"/>
      <c r="F30" s="42"/>
      <c r="G30" s="42"/>
      <c r="H30" s="42"/>
      <c r="I30" s="42"/>
      <c r="J30" s="151">
        <f>ROUND(J87,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9"/>
      <c r="E31" s="149"/>
      <c r="F31" s="149"/>
      <c r="G31" s="149"/>
      <c r="H31" s="149"/>
      <c r="I31" s="149"/>
      <c r="J31" s="149"/>
      <c r="K31" s="149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2" t="s">
        <v>46</v>
      </c>
      <c r="G32" s="42"/>
      <c r="H32" s="42"/>
      <c r="I32" s="152" t="s">
        <v>45</v>
      </c>
      <c r="J32" s="152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3" t="s">
        <v>48</v>
      </c>
      <c r="E33" s="137" t="s">
        <v>49</v>
      </c>
      <c r="F33" s="154">
        <f>ROUND((SUM(BE87:BE197)),  2)</f>
        <v>0</v>
      </c>
      <c r="G33" s="42"/>
      <c r="H33" s="42"/>
      <c r="I33" s="155">
        <v>0.20999999999999999</v>
      </c>
      <c r="J33" s="154">
        <f>ROUND(((SUM(BE87:BE197))*I33),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4">
        <f>ROUND((SUM(BF87:BF197)),  2)</f>
        <v>0</v>
      </c>
      <c r="G34" s="42"/>
      <c r="H34" s="42"/>
      <c r="I34" s="155">
        <v>0.14999999999999999</v>
      </c>
      <c r="J34" s="154">
        <f>ROUND(((SUM(BF87:BF197))*I34),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4">
        <f>ROUND((SUM(BG87:BG197)),  2)</f>
        <v>0</v>
      </c>
      <c r="G35" s="42"/>
      <c r="H35" s="42"/>
      <c r="I35" s="155">
        <v>0.20999999999999999</v>
      </c>
      <c r="J35" s="154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4">
        <f>ROUND((SUM(BH87:BH197)),  2)</f>
        <v>0</v>
      </c>
      <c r="G36" s="42"/>
      <c r="H36" s="42"/>
      <c r="I36" s="155">
        <v>0.14999999999999999</v>
      </c>
      <c r="J36" s="154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4">
        <f>ROUND((SUM(BI87:BI197)),  2)</f>
        <v>0</v>
      </c>
      <c r="G37" s="42"/>
      <c r="H37" s="42"/>
      <c r="I37" s="155">
        <v>0</v>
      </c>
      <c r="J37" s="154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157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7" t="str">
        <f>E7</f>
        <v>Stavební úpravy objektu klubovny II verze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4 - D1.4.4 Elektroinstalace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 xml:space="preserve"> Olomouc</v>
      </c>
      <c r="G52" s="44"/>
      <c r="H52" s="44"/>
      <c r="I52" s="35" t="s">
        <v>24</v>
      </c>
      <c r="J52" s="76" t="str">
        <f>IF(J12="","",J12)</f>
        <v>20. 7. 2023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Junák -český skaut,4 středisko Mjr K. Haase</v>
      </c>
      <c r="G54" s="44"/>
      <c r="H54" s="44"/>
      <c r="I54" s="35" t="s">
        <v>37</v>
      </c>
      <c r="J54" s="40" t="str">
        <f>E21</f>
        <v xml:space="preserve"> 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Radova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8" t="s">
        <v>158</v>
      </c>
      <c r="D57" s="169"/>
      <c r="E57" s="169"/>
      <c r="F57" s="169"/>
      <c r="G57" s="169"/>
      <c r="H57" s="169"/>
      <c r="I57" s="169"/>
      <c r="J57" s="170" t="s">
        <v>159</v>
      </c>
      <c r="K57" s="169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1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160</v>
      </c>
    </row>
    <row r="60" s="9" customFormat="1" ht="24.96" customHeight="1">
      <c r="A60" s="9"/>
      <c r="B60" s="172"/>
      <c r="C60" s="173"/>
      <c r="D60" s="174" t="s">
        <v>3518</v>
      </c>
      <c r="E60" s="175"/>
      <c r="F60" s="175"/>
      <c r="G60" s="175"/>
      <c r="H60" s="175"/>
      <c r="I60" s="175"/>
      <c r="J60" s="176">
        <f>J88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2"/>
      <c r="C61" s="173"/>
      <c r="D61" s="174" t="s">
        <v>3519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2"/>
      <c r="C62" s="173"/>
      <c r="D62" s="174" t="s">
        <v>3520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8"/>
      <c r="C63" s="179"/>
      <c r="D63" s="180" t="s">
        <v>3521</v>
      </c>
      <c r="E63" s="181"/>
      <c r="F63" s="181"/>
      <c r="G63" s="181"/>
      <c r="H63" s="181"/>
      <c r="I63" s="181"/>
      <c r="J63" s="182">
        <f>J121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2"/>
      <c r="C64" s="173"/>
      <c r="D64" s="174" t="s">
        <v>3522</v>
      </c>
      <c r="E64" s="175"/>
      <c r="F64" s="175"/>
      <c r="G64" s="175"/>
      <c r="H64" s="175"/>
      <c r="I64" s="175"/>
      <c r="J64" s="176">
        <f>J155</f>
        <v>0</v>
      </c>
      <c r="K64" s="173"/>
      <c r="L64" s="17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2"/>
      <c r="C65" s="173"/>
      <c r="D65" s="174" t="s">
        <v>3523</v>
      </c>
      <c r="E65" s="175"/>
      <c r="F65" s="175"/>
      <c r="G65" s="175"/>
      <c r="H65" s="175"/>
      <c r="I65" s="175"/>
      <c r="J65" s="176">
        <f>J159</f>
        <v>0</v>
      </c>
      <c r="K65" s="173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2"/>
      <c r="C66" s="173"/>
      <c r="D66" s="174" t="s">
        <v>3524</v>
      </c>
      <c r="E66" s="175"/>
      <c r="F66" s="175"/>
      <c r="G66" s="175"/>
      <c r="H66" s="175"/>
      <c r="I66" s="175"/>
      <c r="J66" s="176">
        <f>J163</f>
        <v>0</v>
      </c>
      <c r="K66" s="173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8"/>
      <c r="C67" s="179"/>
      <c r="D67" s="180" t="s">
        <v>3525</v>
      </c>
      <c r="E67" s="181"/>
      <c r="F67" s="181"/>
      <c r="G67" s="181"/>
      <c r="H67" s="181"/>
      <c r="I67" s="181"/>
      <c r="J67" s="182">
        <f>J164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195</v>
      </c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67" t="str">
        <f>E7</f>
        <v>Stavební úpravy objektu klubovny II verze</v>
      </c>
      <c r="F77" s="35"/>
      <c r="G77" s="35"/>
      <c r="H77" s="35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122</v>
      </c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4 - D1.4.4 Elektroinstalace</v>
      </c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 xml:space="preserve"> Olomouc</v>
      </c>
      <c r="G81" s="44"/>
      <c r="H81" s="44"/>
      <c r="I81" s="35" t="s">
        <v>24</v>
      </c>
      <c r="J81" s="76" t="str">
        <f>IF(J12="","",J12)</f>
        <v>20. 7. 2023</v>
      </c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30</v>
      </c>
      <c r="D83" s="44"/>
      <c r="E83" s="44"/>
      <c r="F83" s="30" t="str">
        <f>E15</f>
        <v>Junák -český skaut,4 středisko Mjr K. Haase</v>
      </c>
      <c r="G83" s="44"/>
      <c r="H83" s="44"/>
      <c r="I83" s="35" t="s">
        <v>37</v>
      </c>
      <c r="J83" s="40" t="str">
        <f>E21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M. Radova</v>
      </c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4"/>
      <c r="B86" s="185"/>
      <c r="C86" s="186" t="s">
        <v>196</v>
      </c>
      <c r="D86" s="187" t="s">
        <v>63</v>
      </c>
      <c r="E86" s="187" t="s">
        <v>59</v>
      </c>
      <c r="F86" s="187" t="s">
        <v>60</v>
      </c>
      <c r="G86" s="187" t="s">
        <v>197</v>
      </c>
      <c r="H86" s="187" t="s">
        <v>198</v>
      </c>
      <c r="I86" s="187" t="s">
        <v>199</v>
      </c>
      <c r="J86" s="187" t="s">
        <v>159</v>
      </c>
      <c r="K86" s="188" t="s">
        <v>200</v>
      </c>
      <c r="L86" s="189"/>
      <c r="M86" s="96" t="s">
        <v>32</v>
      </c>
      <c r="N86" s="97" t="s">
        <v>48</v>
      </c>
      <c r="O86" s="97" t="s">
        <v>201</v>
      </c>
      <c r="P86" s="97" t="s">
        <v>202</v>
      </c>
      <c r="Q86" s="97" t="s">
        <v>203</v>
      </c>
      <c r="R86" s="97" t="s">
        <v>204</v>
      </c>
      <c r="S86" s="97" t="s">
        <v>205</v>
      </c>
      <c r="T86" s="98" t="s">
        <v>206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="2" customFormat="1" ht="22.8" customHeight="1">
      <c r="A87" s="42"/>
      <c r="B87" s="43"/>
      <c r="C87" s="103" t="s">
        <v>207</v>
      </c>
      <c r="D87" s="44"/>
      <c r="E87" s="44"/>
      <c r="F87" s="44"/>
      <c r="G87" s="44"/>
      <c r="H87" s="44"/>
      <c r="I87" s="44"/>
      <c r="J87" s="190">
        <f>BK87</f>
        <v>0</v>
      </c>
      <c r="K87" s="44"/>
      <c r="L87" s="48"/>
      <c r="M87" s="99"/>
      <c r="N87" s="191"/>
      <c r="O87" s="100"/>
      <c r="P87" s="192">
        <f>P88+P91+P101+P155+P159+P163</f>
        <v>0</v>
      </c>
      <c r="Q87" s="100"/>
      <c r="R87" s="192">
        <f>R88+R91+R101+R155+R159+R163</f>
        <v>0</v>
      </c>
      <c r="S87" s="100"/>
      <c r="T87" s="193">
        <f>T88+T91+T101+T155+T159+T163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160</v>
      </c>
      <c r="BK87" s="194">
        <f>BK88+BK91+BK101+BK155+BK159+BK163</f>
        <v>0</v>
      </c>
    </row>
    <row r="88" s="12" customFormat="1" ht="25.92" customHeight="1">
      <c r="A88" s="12"/>
      <c r="B88" s="195"/>
      <c r="C88" s="196"/>
      <c r="D88" s="197" t="s">
        <v>77</v>
      </c>
      <c r="E88" s="198" t="s">
        <v>3337</v>
      </c>
      <c r="F88" s="198" t="s">
        <v>3526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SUM(P89:P90)</f>
        <v>0</v>
      </c>
      <c r="Q88" s="203"/>
      <c r="R88" s="204">
        <f>SUM(R89:R90)</f>
        <v>0</v>
      </c>
      <c r="S88" s="203"/>
      <c r="T88" s="205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86</v>
      </c>
      <c r="AT88" s="207" t="s">
        <v>77</v>
      </c>
      <c r="AU88" s="207" t="s">
        <v>78</v>
      </c>
      <c r="AY88" s="206" t="s">
        <v>210</v>
      </c>
      <c r="BK88" s="208">
        <f>SUM(BK89:BK90)</f>
        <v>0</v>
      </c>
    </row>
    <row r="89" s="2" customFormat="1" ht="16.5" customHeight="1">
      <c r="A89" s="42"/>
      <c r="B89" s="43"/>
      <c r="C89" s="211" t="s">
        <v>86</v>
      </c>
      <c r="D89" s="211" t="s">
        <v>213</v>
      </c>
      <c r="E89" s="212" t="s">
        <v>3527</v>
      </c>
      <c r="F89" s="213" t="s">
        <v>3528</v>
      </c>
      <c r="G89" s="214" t="s">
        <v>1921</v>
      </c>
      <c r="H89" s="215">
        <v>1</v>
      </c>
      <c r="I89" s="216"/>
      <c r="J89" s="217">
        <f>ROUND(I89*H89,2)</f>
        <v>0</v>
      </c>
      <c r="K89" s="213" t="s">
        <v>32</v>
      </c>
      <c r="L89" s="48"/>
      <c r="M89" s="218" t="s">
        <v>32</v>
      </c>
      <c r="N89" s="219" t="s">
        <v>49</v>
      </c>
      <c r="O89" s="88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2" t="s">
        <v>96</v>
      </c>
      <c r="AT89" s="222" t="s">
        <v>213</v>
      </c>
      <c r="AU89" s="222" t="s">
        <v>86</v>
      </c>
      <c r="AY89" s="20" t="s">
        <v>210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86</v>
      </c>
      <c r="BK89" s="223">
        <f>ROUND(I89*H89,2)</f>
        <v>0</v>
      </c>
      <c r="BL89" s="20" t="s">
        <v>96</v>
      </c>
      <c r="BM89" s="222" t="s">
        <v>3529</v>
      </c>
    </row>
    <row r="90" s="2" customFormat="1" ht="16.5" customHeight="1">
      <c r="A90" s="42"/>
      <c r="B90" s="43"/>
      <c r="C90" s="211" t="s">
        <v>88</v>
      </c>
      <c r="D90" s="211" t="s">
        <v>213</v>
      </c>
      <c r="E90" s="212" t="s">
        <v>3530</v>
      </c>
      <c r="F90" s="213" t="s">
        <v>3531</v>
      </c>
      <c r="G90" s="214" t="s">
        <v>1921</v>
      </c>
      <c r="H90" s="215">
        <v>1</v>
      </c>
      <c r="I90" s="216"/>
      <c r="J90" s="217">
        <f>ROUND(I90*H90,2)</f>
        <v>0</v>
      </c>
      <c r="K90" s="213" t="s">
        <v>32</v>
      </c>
      <c r="L90" s="48"/>
      <c r="M90" s="218" t="s">
        <v>32</v>
      </c>
      <c r="N90" s="219" t="s">
        <v>49</v>
      </c>
      <c r="O90" s="88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96</v>
      </c>
      <c r="AT90" s="222" t="s">
        <v>213</v>
      </c>
      <c r="AU90" s="222" t="s">
        <v>86</v>
      </c>
      <c r="AY90" s="20" t="s">
        <v>210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86</v>
      </c>
      <c r="BK90" s="223">
        <f>ROUND(I90*H90,2)</f>
        <v>0</v>
      </c>
      <c r="BL90" s="20" t="s">
        <v>96</v>
      </c>
      <c r="BM90" s="222" t="s">
        <v>3532</v>
      </c>
    </row>
    <row r="91" s="12" customFormat="1" ht="25.92" customHeight="1">
      <c r="A91" s="12"/>
      <c r="B91" s="195"/>
      <c r="C91" s="196"/>
      <c r="D91" s="197" t="s">
        <v>77</v>
      </c>
      <c r="E91" s="198" t="s">
        <v>3366</v>
      </c>
      <c r="F91" s="198" t="s">
        <v>3533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6" t="s">
        <v>86</v>
      </c>
      <c r="AT91" s="207" t="s">
        <v>77</v>
      </c>
      <c r="AU91" s="207" t="s">
        <v>78</v>
      </c>
      <c r="AY91" s="206" t="s">
        <v>210</v>
      </c>
      <c r="BK91" s="208">
        <f>SUM(BK92:BK100)</f>
        <v>0</v>
      </c>
    </row>
    <row r="92" s="2" customFormat="1" ht="16.5" customHeight="1">
      <c r="A92" s="42"/>
      <c r="B92" s="43"/>
      <c r="C92" s="211" t="s">
        <v>93</v>
      </c>
      <c r="D92" s="211" t="s">
        <v>213</v>
      </c>
      <c r="E92" s="212" t="s">
        <v>3534</v>
      </c>
      <c r="F92" s="213" t="s">
        <v>3535</v>
      </c>
      <c r="G92" s="214" t="s">
        <v>1921</v>
      </c>
      <c r="H92" s="215">
        <v>34</v>
      </c>
      <c r="I92" s="216"/>
      <c r="J92" s="217">
        <f>ROUND(I92*H92,2)</f>
        <v>0</v>
      </c>
      <c r="K92" s="213" t="s">
        <v>32</v>
      </c>
      <c r="L92" s="48"/>
      <c r="M92" s="218" t="s">
        <v>32</v>
      </c>
      <c r="N92" s="219" t="s">
        <v>49</v>
      </c>
      <c r="O92" s="88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2" t="s">
        <v>96</v>
      </c>
      <c r="AT92" s="222" t="s">
        <v>213</v>
      </c>
      <c r="AU92" s="222" t="s">
        <v>86</v>
      </c>
      <c r="AY92" s="20" t="s">
        <v>210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0" t="s">
        <v>86</v>
      </c>
      <c r="BK92" s="223">
        <f>ROUND(I92*H92,2)</f>
        <v>0</v>
      </c>
      <c r="BL92" s="20" t="s">
        <v>96</v>
      </c>
      <c r="BM92" s="222" t="s">
        <v>3536</v>
      </c>
    </row>
    <row r="93" s="2" customFormat="1" ht="16.5" customHeight="1">
      <c r="A93" s="42"/>
      <c r="B93" s="43"/>
      <c r="C93" s="211" t="s">
        <v>96</v>
      </c>
      <c r="D93" s="211" t="s">
        <v>213</v>
      </c>
      <c r="E93" s="212" t="s">
        <v>3537</v>
      </c>
      <c r="F93" s="213" t="s">
        <v>3538</v>
      </c>
      <c r="G93" s="214" t="s">
        <v>1921</v>
      </c>
      <c r="H93" s="215">
        <v>6</v>
      </c>
      <c r="I93" s="216"/>
      <c r="J93" s="217">
        <f>ROUND(I93*H93,2)</f>
        <v>0</v>
      </c>
      <c r="K93" s="213" t="s">
        <v>32</v>
      </c>
      <c r="L93" s="48"/>
      <c r="M93" s="218" t="s">
        <v>32</v>
      </c>
      <c r="N93" s="219" t="s">
        <v>49</v>
      </c>
      <c r="O93" s="88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96</v>
      </c>
      <c r="AT93" s="222" t="s">
        <v>213</v>
      </c>
      <c r="AU93" s="222" t="s">
        <v>86</v>
      </c>
      <c r="AY93" s="20" t="s">
        <v>210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86</v>
      </c>
      <c r="BK93" s="223">
        <f>ROUND(I93*H93,2)</f>
        <v>0</v>
      </c>
      <c r="BL93" s="20" t="s">
        <v>96</v>
      </c>
      <c r="BM93" s="222" t="s">
        <v>3539</v>
      </c>
    </row>
    <row r="94" s="2" customFormat="1" ht="16.5" customHeight="1">
      <c r="A94" s="42"/>
      <c r="B94" s="43"/>
      <c r="C94" s="211" t="s">
        <v>267</v>
      </c>
      <c r="D94" s="211" t="s">
        <v>213</v>
      </c>
      <c r="E94" s="212" t="s">
        <v>3540</v>
      </c>
      <c r="F94" s="213" t="s">
        <v>3541</v>
      </c>
      <c r="G94" s="214" t="s">
        <v>1921</v>
      </c>
      <c r="H94" s="215">
        <v>7</v>
      </c>
      <c r="I94" s="216"/>
      <c r="J94" s="217">
        <f>ROUND(I94*H94,2)</f>
        <v>0</v>
      </c>
      <c r="K94" s="213" t="s">
        <v>32</v>
      </c>
      <c r="L94" s="48"/>
      <c r="M94" s="218" t="s">
        <v>32</v>
      </c>
      <c r="N94" s="219" t="s">
        <v>49</v>
      </c>
      <c r="O94" s="88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2" t="s">
        <v>96</v>
      </c>
      <c r="AT94" s="222" t="s">
        <v>213</v>
      </c>
      <c r="AU94" s="222" t="s">
        <v>86</v>
      </c>
      <c r="AY94" s="20" t="s">
        <v>210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0" t="s">
        <v>86</v>
      </c>
      <c r="BK94" s="223">
        <f>ROUND(I94*H94,2)</f>
        <v>0</v>
      </c>
      <c r="BL94" s="20" t="s">
        <v>96</v>
      </c>
      <c r="BM94" s="222" t="s">
        <v>3542</v>
      </c>
    </row>
    <row r="95" s="2" customFormat="1" ht="16.5" customHeight="1">
      <c r="A95" s="42"/>
      <c r="B95" s="43"/>
      <c r="C95" s="211" t="s">
        <v>276</v>
      </c>
      <c r="D95" s="211" t="s">
        <v>213</v>
      </c>
      <c r="E95" s="212" t="s">
        <v>3543</v>
      </c>
      <c r="F95" s="213" t="s">
        <v>3544</v>
      </c>
      <c r="G95" s="214" t="s">
        <v>1921</v>
      </c>
      <c r="H95" s="215">
        <v>1</v>
      </c>
      <c r="I95" s="216"/>
      <c r="J95" s="217">
        <f>ROUND(I95*H95,2)</f>
        <v>0</v>
      </c>
      <c r="K95" s="213" t="s">
        <v>32</v>
      </c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96</v>
      </c>
      <c r="AT95" s="222" t="s">
        <v>213</v>
      </c>
      <c r="AU95" s="222" t="s">
        <v>86</v>
      </c>
      <c r="AY95" s="20" t="s">
        <v>210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96</v>
      </c>
      <c r="BM95" s="222" t="s">
        <v>3545</v>
      </c>
    </row>
    <row r="96" s="2" customFormat="1" ht="16.5" customHeight="1">
      <c r="A96" s="42"/>
      <c r="B96" s="43"/>
      <c r="C96" s="211" t="s">
        <v>286</v>
      </c>
      <c r="D96" s="211" t="s">
        <v>213</v>
      </c>
      <c r="E96" s="212" t="s">
        <v>3546</v>
      </c>
      <c r="F96" s="213" t="s">
        <v>3547</v>
      </c>
      <c r="G96" s="214" t="s">
        <v>1921</v>
      </c>
      <c r="H96" s="215">
        <v>3</v>
      </c>
      <c r="I96" s="216"/>
      <c r="J96" s="217">
        <f>ROUND(I96*H96,2)</f>
        <v>0</v>
      </c>
      <c r="K96" s="213" t="s">
        <v>32</v>
      </c>
      <c r="L96" s="48"/>
      <c r="M96" s="218" t="s">
        <v>32</v>
      </c>
      <c r="N96" s="219" t="s">
        <v>49</v>
      </c>
      <c r="O96" s="88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96</v>
      </c>
      <c r="AT96" s="222" t="s">
        <v>213</v>
      </c>
      <c r="AU96" s="222" t="s">
        <v>86</v>
      </c>
      <c r="AY96" s="20" t="s">
        <v>210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86</v>
      </c>
      <c r="BK96" s="223">
        <f>ROUND(I96*H96,2)</f>
        <v>0</v>
      </c>
      <c r="BL96" s="20" t="s">
        <v>96</v>
      </c>
      <c r="BM96" s="222" t="s">
        <v>3548</v>
      </c>
    </row>
    <row r="97" s="2" customFormat="1" ht="16.5" customHeight="1">
      <c r="A97" s="42"/>
      <c r="B97" s="43"/>
      <c r="C97" s="211" t="s">
        <v>302</v>
      </c>
      <c r="D97" s="211" t="s">
        <v>213</v>
      </c>
      <c r="E97" s="212" t="s">
        <v>3549</v>
      </c>
      <c r="F97" s="213" t="s">
        <v>3550</v>
      </c>
      <c r="G97" s="214" t="s">
        <v>1921</v>
      </c>
      <c r="H97" s="215">
        <v>6</v>
      </c>
      <c r="I97" s="216"/>
      <c r="J97" s="217">
        <f>ROUND(I97*H97,2)</f>
        <v>0</v>
      </c>
      <c r="K97" s="213" t="s">
        <v>32</v>
      </c>
      <c r="L97" s="48"/>
      <c r="M97" s="218" t="s">
        <v>32</v>
      </c>
      <c r="N97" s="219" t="s">
        <v>49</v>
      </c>
      <c r="O97" s="88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96</v>
      </c>
      <c r="AT97" s="222" t="s">
        <v>213</v>
      </c>
      <c r="AU97" s="222" t="s">
        <v>86</v>
      </c>
      <c r="AY97" s="20" t="s">
        <v>210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86</v>
      </c>
      <c r="BK97" s="223">
        <f>ROUND(I97*H97,2)</f>
        <v>0</v>
      </c>
      <c r="BL97" s="20" t="s">
        <v>96</v>
      </c>
      <c r="BM97" s="222" t="s">
        <v>3551</v>
      </c>
    </row>
    <row r="98" s="2" customFormat="1" ht="16.5" customHeight="1">
      <c r="A98" s="42"/>
      <c r="B98" s="43"/>
      <c r="C98" s="211" t="s">
        <v>324</v>
      </c>
      <c r="D98" s="211" t="s">
        <v>213</v>
      </c>
      <c r="E98" s="212" t="s">
        <v>3552</v>
      </c>
      <c r="F98" s="213" t="s">
        <v>3553</v>
      </c>
      <c r="G98" s="214" t="s">
        <v>1921</v>
      </c>
      <c r="H98" s="215">
        <v>2</v>
      </c>
      <c r="I98" s="216"/>
      <c r="J98" s="217">
        <f>ROUND(I98*H98,2)</f>
        <v>0</v>
      </c>
      <c r="K98" s="213" t="s">
        <v>32</v>
      </c>
      <c r="L98" s="48"/>
      <c r="M98" s="218" t="s">
        <v>32</v>
      </c>
      <c r="N98" s="219" t="s">
        <v>49</v>
      </c>
      <c r="O98" s="88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2" t="s">
        <v>96</v>
      </c>
      <c r="AT98" s="222" t="s">
        <v>213</v>
      </c>
      <c r="AU98" s="222" t="s">
        <v>86</v>
      </c>
      <c r="AY98" s="20" t="s">
        <v>210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0" t="s">
        <v>86</v>
      </c>
      <c r="BK98" s="223">
        <f>ROUND(I98*H98,2)</f>
        <v>0</v>
      </c>
      <c r="BL98" s="20" t="s">
        <v>96</v>
      </c>
      <c r="BM98" s="222" t="s">
        <v>3554</v>
      </c>
    </row>
    <row r="99" s="2" customFormat="1" ht="16.5" customHeight="1">
      <c r="A99" s="42"/>
      <c r="B99" s="43"/>
      <c r="C99" s="211" t="s">
        <v>211</v>
      </c>
      <c r="D99" s="211" t="s">
        <v>213</v>
      </c>
      <c r="E99" s="212" t="s">
        <v>3555</v>
      </c>
      <c r="F99" s="213" t="s">
        <v>3556</v>
      </c>
      <c r="G99" s="214" t="s">
        <v>1921</v>
      </c>
      <c r="H99" s="215">
        <v>2</v>
      </c>
      <c r="I99" s="216"/>
      <c r="J99" s="217">
        <f>ROUND(I99*H99,2)</f>
        <v>0</v>
      </c>
      <c r="K99" s="213" t="s">
        <v>32</v>
      </c>
      <c r="L99" s="48"/>
      <c r="M99" s="218" t="s">
        <v>32</v>
      </c>
      <c r="N99" s="219" t="s">
        <v>49</v>
      </c>
      <c r="O99" s="88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96</v>
      </c>
      <c r="AT99" s="222" t="s">
        <v>213</v>
      </c>
      <c r="AU99" s="222" t="s">
        <v>86</v>
      </c>
      <c r="AY99" s="20" t="s">
        <v>210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86</v>
      </c>
      <c r="BK99" s="223">
        <f>ROUND(I99*H99,2)</f>
        <v>0</v>
      </c>
      <c r="BL99" s="20" t="s">
        <v>96</v>
      </c>
      <c r="BM99" s="222" t="s">
        <v>3557</v>
      </c>
    </row>
    <row r="100" s="2" customFormat="1" ht="16.5" customHeight="1">
      <c r="A100" s="42"/>
      <c r="B100" s="43"/>
      <c r="C100" s="211" t="s">
        <v>347</v>
      </c>
      <c r="D100" s="211" t="s">
        <v>213</v>
      </c>
      <c r="E100" s="212" t="s">
        <v>3558</v>
      </c>
      <c r="F100" s="213" t="s">
        <v>3559</v>
      </c>
      <c r="G100" s="214" t="s">
        <v>1921</v>
      </c>
      <c r="H100" s="215">
        <v>11</v>
      </c>
      <c r="I100" s="216"/>
      <c r="J100" s="217">
        <f>ROUND(I100*H100,2)</f>
        <v>0</v>
      </c>
      <c r="K100" s="213" t="s">
        <v>32</v>
      </c>
      <c r="L100" s="48"/>
      <c r="M100" s="218" t="s">
        <v>32</v>
      </c>
      <c r="N100" s="219" t="s">
        <v>49</v>
      </c>
      <c r="O100" s="88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96</v>
      </c>
      <c r="AT100" s="222" t="s">
        <v>213</v>
      </c>
      <c r="AU100" s="222" t="s">
        <v>86</v>
      </c>
      <c r="AY100" s="20" t="s">
        <v>210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86</v>
      </c>
      <c r="BK100" s="223">
        <f>ROUND(I100*H100,2)</f>
        <v>0</v>
      </c>
      <c r="BL100" s="20" t="s">
        <v>96</v>
      </c>
      <c r="BM100" s="222" t="s">
        <v>3560</v>
      </c>
    </row>
    <row r="101" s="12" customFormat="1" ht="25.92" customHeight="1">
      <c r="A101" s="12"/>
      <c r="B101" s="195"/>
      <c r="C101" s="196"/>
      <c r="D101" s="197" t="s">
        <v>77</v>
      </c>
      <c r="E101" s="198" t="s">
        <v>3561</v>
      </c>
      <c r="F101" s="198" t="s">
        <v>3562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P102+SUM(P103:P121)</f>
        <v>0</v>
      </c>
      <c r="Q101" s="203"/>
      <c r="R101" s="204">
        <f>R102+SUM(R103:R121)</f>
        <v>0</v>
      </c>
      <c r="S101" s="203"/>
      <c r="T101" s="205">
        <f>T102+SUM(T103:T121)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6" t="s">
        <v>86</v>
      </c>
      <c r="AT101" s="207" t="s">
        <v>77</v>
      </c>
      <c r="AU101" s="207" t="s">
        <v>78</v>
      </c>
      <c r="AY101" s="206" t="s">
        <v>210</v>
      </c>
      <c r="BK101" s="208">
        <f>BK102+SUM(BK103:BK121)</f>
        <v>0</v>
      </c>
    </row>
    <row r="102" s="2" customFormat="1" ht="16.5" customHeight="1">
      <c r="A102" s="42"/>
      <c r="B102" s="43"/>
      <c r="C102" s="211" t="s">
        <v>21</v>
      </c>
      <c r="D102" s="211" t="s">
        <v>213</v>
      </c>
      <c r="E102" s="212" t="s">
        <v>3563</v>
      </c>
      <c r="F102" s="213" t="s">
        <v>3564</v>
      </c>
      <c r="G102" s="214" t="s">
        <v>1921</v>
      </c>
      <c r="H102" s="215">
        <v>1</v>
      </c>
      <c r="I102" s="216"/>
      <c r="J102" s="217">
        <f>ROUND(I102*H102,2)</f>
        <v>0</v>
      </c>
      <c r="K102" s="213" t="s">
        <v>32</v>
      </c>
      <c r="L102" s="48"/>
      <c r="M102" s="218" t="s">
        <v>32</v>
      </c>
      <c r="N102" s="219" t="s">
        <v>49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96</v>
      </c>
      <c r="AT102" s="222" t="s">
        <v>213</v>
      </c>
      <c r="AU102" s="222" t="s">
        <v>86</v>
      </c>
      <c r="AY102" s="20" t="s">
        <v>210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86</v>
      </c>
      <c r="BK102" s="223">
        <f>ROUND(I102*H102,2)</f>
        <v>0</v>
      </c>
      <c r="BL102" s="20" t="s">
        <v>96</v>
      </c>
      <c r="BM102" s="222" t="s">
        <v>3565</v>
      </c>
    </row>
    <row r="103" s="2" customFormat="1" ht="16.5" customHeight="1">
      <c r="A103" s="42"/>
      <c r="B103" s="43"/>
      <c r="C103" s="211" t="s">
        <v>375</v>
      </c>
      <c r="D103" s="211" t="s">
        <v>213</v>
      </c>
      <c r="E103" s="212" t="s">
        <v>3566</v>
      </c>
      <c r="F103" s="213" t="s">
        <v>3567</v>
      </c>
      <c r="G103" s="214" t="s">
        <v>104</v>
      </c>
      <c r="H103" s="215">
        <v>110</v>
      </c>
      <c r="I103" s="216"/>
      <c r="J103" s="217">
        <f>ROUND(I103*H103,2)</f>
        <v>0</v>
      </c>
      <c r="K103" s="213" t="s">
        <v>32</v>
      </c>
      <c r="L103" s="48"/>
      <c r="M103" s="218" t="s">
        <v>32</v>
      </c>
      <c r="N103" s="219" t="s">
        <v>49</v>
      </c>
      <c r="O103" s="88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96</v>
      </c>
      <c r="AT103" s="222" t="s">
        <v>213</v>
      </c>
      <c r="AU103" s="222" t="s">
        <v>86</v>
      </c>
      <c r="AY103" s="20" t="s">
        <v>210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86</v>
      </c>
      <c r="BK103" s="223">
        <f>ROUND(I103*H103,2)</f>
        <v>0</v>
      </c>
      <c r="BL103" s="20" t="s">
        <v>96</v>
      </c>
      <c r="BM103" s="222" t="s">
        <v>3568</v>
      </c>
    </row>
    <row r="104" s="2" customFormat="1" ht="16.5" customHeight="1">
      <c r="A104" s="42"/>
      <c r="B104" s="43"/>
      <c r="C104" s="211" t="s">
        <v>386</v>
      </c>
      <c r="D104" s="211" t="s">
        <v>213</v>
      </c>
      <c r="E104" s="212" t="s">
        <v>3569</v>
      </c>
      <c r="F104" s="213" t="s">
        <v>3570</v>
      </c>
      <c r="G104" s="214" t="s">
        <v>104</v>
      </c>
      <c r="H104" s="215">
        <v>20</v>
      </c>
      <c r="I104" s="216"/>
      <c r="J104" s="217">
        <f>ROUND(I104*H104,2)</f>
        <v>0</v>
      </c>
      <c r="K104" s="213" t="s">
        <v>32</v>
      </c>
      <c r="L104" s="48"/>
      <c r="M104" s="218" t="s">
        <v>32</v>
      </c>
      <c r="N104" s="219" t="s">
        <v>49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96</v>
      </c>
      <c r="AT104" s="222" t="s">
        <v>213</v>
      </c>
      <c r="AU104" s="222" t="s">
        <v>86</v>
      </c>
      <c r="AY104" s="20" t="s">
        <v>210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86</v>
      </c>
      <c r="BK104" s="223">
        <f>ROUND(I104*H104,2)</f>
        <v>0</v>
      </c>
      <c r="BL104" s="20" t="s">
        <v>96</v>
      </c>
      <c r="BM104" s="222" t="s">
        <v>3571</v>
      </c>
    </row>
    <row r="105" s="2" customFormat="1" ht="16.5" customHeight="1">
      <c r="A105" s="42"/>
      <c r="B105" s="43"/>
      <c r="C105" s="211" t="s">
        <v>8</v>
      </c>
      <c r="D105" s="211" t="s">
        <v>213</v>
      </c>
      <c r="E105" s="212" t="s">
        <v>3572</v>
      </c>
      <c r="F105" s="213" t="s">
        <v>3573</v>
      </c>
      <c r="G105" s="214" t="s">
        <v>104</v>
      </c>
      <c r="H105" s="215">
        <v>150</v>
      </c>
      <c r="I105" s="216"/>
      <c r="J105" s="217">
        <f>ROUND(I105*H105,2)</f>
        <v>0</v>
      </c>
      <c r="K105" s="213" t="s">
        <v>32</v>
      </c>
      <c r="L105" s="48"/>
      <c r="M105" s="218" t="s">
        <v>32</v>
      </c>
      <c r="N105" s="219" t="s">
        <v>49</v>
      </c>
      <c r="O105" s="88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96</v>
      </c>
      <c r="AT105" s="222" t="s">
        <v>213</v>
      </c>
      <c r="AU105" s="222" t="s">
        <v>86</v>
      </c>
      <c r="AY105" s="20" t="s">
        <v>210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86</v>
      </c>
      <c r="BK105" s="223">
        <f>ROUND(I105*H105,2)</f>
        <v>0</v>
      </c>
      <c r="BL105" s="20" t="s">
        <v>96</v>
      </c>
      <c r="BM105" s="222" t="s">
        <v>3574</v>
      </c>
    </row>
    <row r="106" s="2" customFormat="1" ht="16.5" customHeight="1">
      <c r="A106" s="42"/>
      <c r="B106" s="43"/>
      <c r="C106" s="211" t="s">
        <v>404</v>
      </c>
      <c r="D106" s="211" t="s">
        <v>213</v>
      </c>
      <c r="E106" s="212" t="s">
        <v>3575</v>
      </c>
      <c r="F106" s="213" t="s">
        <v>3576</v>
      </c>
      <c r="G106" s="214" t="s">
        <v>1921</v>
      </c>
      <c r="H106" s="215">
        <v>40</v>
      </c>
      <c r="I106" s="216"/>
      <c r="J106" s="217">
        <f>ROUND(I106*H106,2)</f>
        <v>0</v>
      </c>
      <c r="K106" s="213" t="s">
        <v>32</v>
      </c>
      <c r="L106" s="48"/>
      <c r="M106" s="218" t="s">
        <v>32</v>
      </c>
      <c r="N106" s="219" t="s">
        <v>49</v>
      </c>
      <c r="O106" s="88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2" t="s">
        <v>96</v>
      </c>
      <c r="AT106" s="222" t="s">
        <v>213</v>
      </c>
      <c r="AU106" s="222" t="s">
        <v>86</v>
      </c>
      <c r="AY106" s="20" t="s">
        <v>210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0" t="s">
        <v>86</v>
      </c>
      <c r="BK106" s="223">
        <f>ROUND(I106*H106,2)</f>
        <v>0</v>
      </c>
      <c r="BL106" s="20" t="s">
        <v>96</v>
      </c>
      <c r="BM106" s="222" t="s">
        <v>3577</v>
      </c>
    </row>
    <row r="107" s="2" customFormat="1" ht="16.5" customHeight="1">
      <c r="A107" s="42"/>
      <c r="B107" s="43"/>
      <c r="C107" s="211" t="s">
        <v>412</v>
      </c>
      <c r="D107" s="211" t="s">
        <v>213</v>
      </c>
      <c r="E107" s="212" t="s">
        <v>3578</v>
      </c>
      <c r="F107" s="213" t="s">
        <v>3579</v>
      </c>
      <c r="G107" s="214" t="s">
        <v>1921</v>
      </c>
      <c r="H107" s="215">
        <v>120</v>
      </c>
      <c r="I107" s="216"/>
      <c r="J107" s="217">
        <f>ROUND(I107*H107,2)</f>
        <v>0</v>
      </c>
      <c r="K107" s="213" t="s">
        <v>32</v>
      </c>
      <c r="L107" s="48"/>
      <c r="M107" s="218" t="s">
        <v>32</v>
      </c>
      <c r="N107" s="219" t="s">
        <v>49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96</v>
      </c>
      <c r="AT107" s="222" t="s">
        <v>213</v>
      </c>
      <c r="AU107" s="222" t="s">
        <v>86</v>
      </c>
      <c r="AY107" s="20" t="s">
        <v>210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86</v>
      </c>
      <c r="BK107" s="223">
        <f>ROUND(I107*H107,2)</f>
        <v>0</v>
      </c>
      <c r="BL107" s="20" t="s">
        <v>96</v>
      </c>
      <c r="BM107" s="222" t="s">
        <v>3580</v>
      </c>
    </row>
    <row r="108" s="2" customFormat="1" ht="16.5" customHeight="1">
      <c r="A108" s="42"/>
      <c r="B108" s="43"/>
      <c r="C108" s="211" t="s">
        <v>418</v>
      </c>
      <c r="D108" s="211" t="s">
        <v>213</v>
      </c>
      <c r="E108" s="212" t="s">
        <v>3581</v>
      </c>
      <c r="F108" s="213" t="s">
        <v>3582</v>
      </c>
      <c r="G108" s="214" t="s">
        <v>1921</v>
      </c>
      <c r="H108" s="215">
        <v>4</v>
      </c>
      <c r="I108" s="216"/>
      <c r="J108" s="217">
        <f>ROUND(I108*H108,2)</f>
        <v>0</v>
      </c>
      <c r="K108" s="213" t="s">
        <v>32</v>
      </c>
      <c r="L108" s="48"/>
      <c r="M108" s="218" t="s">
        <v>32</v>
      </c>
      <c r="N108" s="219" t="s">
        <v>49</v>
      </c>
      <c r="O108" s="88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2" t="s">
        <v>96</v>
      </c>
      <c r="AT108" s="222" t="s">
        <v>213</v>
      </c>
      <c r="AU108" s="222" t="s">
        <v>86</v>
      </c>
      <c r="AY108" s="20" t="s">
        <v>210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86</v>
      </c>
      <c r="BK108" s="223">
        <f>ROUND(I108*H108,2)</f>
        <v>0</v>
      </c>
      <c r="BL108" s="20" t="s">
        <v>96</v>
      </c>
      <c r="BM108" s="222" t="s">
        <v>3583</v>
      </c>
    </row>
    <row r="109" s="2" customFormat="1" ht="16.5" customHeight="1">
      <c r="A109" s="42"/>
      <c r="B109" s="43"/>
      <c r="C109" s="211" t="s">
        <v>424</v>
      </c>
      <c r="D109" s="211" t="s">
        <v>213</v>
      </c>
      <c r="E109" s="212" t="s">
        <v>3584</v>
      </c>
      <c r="F109" s="213" t="s">
        <v>3585</v>
      </c>
      <c r="G109" s="214" t="s">
        <v>1921</v>
      </c>
      <c r="H109" s="215">
        <v>2</v>
      </c>
      <c r="I109" s="216"/>
      <c r="J109" s="217">
        <f>ROUND(I109*H109,2)</f>
        <v>0</v>
      </c>
      <c r="K109" s="213" t="s">
        <v>32</v>
      </c>
      <c r="L109" s="48"/>
      <c r="M109" s="218" t="s">
        <v>32</v>
      </c>
      <c r="N109" s="219" t="s">
        <v>49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96</v>
      </c>
      <c r="AT109" s="222" t="s">
        <v>213</v>
      </c>
      <c r="AU109" s="222" t="s">
        <v>86</v>
      </c>
      <c r="AY109" s="20" t="s">
        <v>210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86</v>
      </c>
      <c r="BK109" s="223">
        <f>ROUND(I109*H109,2)</f>
        <v>0</v>
      </c>
      <c r="BL109" s="20" t="s">
        <v>96</v>
      </c>
      <c r="BM109" s="222" t="s">
        <v>3586</v>
      </c>
    </row>
    <row r="110" s="2" customFormat="1" ht="16.5" customHeight="1">
      <c r="A110" s="42"/>
      <c r="B110" s="43"/>
      <c r="C110" s="211" t="s">
        <v>429</v>
      </c>
      <c r="D110" s="211" t="s">
        <v>213</v>
      </c>
      <c r="E110" s="212" t="s">
        <v>3587</v>
      </c>
      <c r="F110" s="213" t="s">
        <v>3588</v>
      </c>
      <c r="G110" s="214" t="s">
        <v>1921</v>
      </c>
      <c r="H110" s="215">
        <v>5</v>
      </c>
      <c r="I110" s="216"/>
      <c r="J110" s="217">
        <f>ROUND(I110*H110,2)</f>
        <v>0</v>
      </c>
      <c r="K110" s="213" t="s">
        <v>32</v>
      </c>
      <c r="L110" s="48"/>
      <c r="M110" s="218" t="s">
        <v>32</v>
      </c>
      <c r="N110" s="219" t="s">
        <v>49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96</v>
      </c>
      <c r="AT110" s="222" t="s">
        <v>213</v>
      </c>
      <c r="AU110" s="222" t="s">
        <v>86</v>
      </c>
      <c r="AY110" s="20" t="s">
        <v>210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86</v>
      </c>
      <c r="BK110" s="223">
        <f>ROUND(I110*H110,2)</f>
        <v>0</v>
      </c>
      <c r="BL110" s="20" t="s">
        <v>96</v>
      </c>
      <c r="BM110" s="222" t="s">
        <v>3589</v>
      </c>
    </row>
    <row r="111" s="2" customFormat="1" ht="16.5" customHeight="1">
      <c r="A111" s="42"/>
      <c r="B111" s="43"/>
      <c r="C111" s="211" t="s">
        <v>7</v>
      </c>
      <c r="D111" s="211" t="s">
        <v>213</v>
      </c>
      <c r="E111" s="212" t="s">
        <v>3590</v>
      </c>
      <c r="F111" s="213" t="s">
        <v>3591</v>
      </c>
      <c r="G111" s="214" t="s">
        <v>1921</v>
      </c>
      <c r="H111" s="215">
        <v>5</v>
      </c>
      <c r="I111" s="216"/>
      <c r="J111" s="217">
        <f>ROUND(I111*H111,2)</f>
        <v>0</v>
      </c>
      <c r="K111" s="213" t="s">
        <v>32</v>
      </c>
      <c r="L111" s="48"/>
      <c r="M111" s="218" t="s">
        <v>32</v>
      </c>
      <c r="N111" s="219" t="s">
        <v>49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96</v>
      </c>
      <c r="AT111" s="222" t="s">
        <v>213</v>
      </c>
      <c r="AU111" s="222" t="s">
        <v>86</v>
      </c>
      <c r="AY111" s="20" t="s">
        <v>210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86</v>
      </c>
      <c r="BK111" s="223">
        <f>ROUND(I111*H111,2)</f>
        <v>0</v>
      </c>
      <c r="BL111" s="20" t="s">
        <v>96</v>
      </c>
      <c r="BM111" s="222" t="s">
        <v>3592</v>
      </c>
    </row>
    <row r="112" s="2" customFormat="1" ht="16.5" customHeight="1">
      <c r="A112" s="42"/>
      <c r="B112" s="43"/>
      <c r="C112" s="211" t="s">
        <v>452</v>
      </c>
      <c r="D112" s="211" t="s">
        <v>213</v>
      </c>
      <c r="E112" s="212" t="s">
        <v>3593</v>
      </c>
      <c r="F112" s="213" t="s">
        <v>3594</v>
      </c>
      <c r="G112" s="214" t="s">
        <v>1921</v>
      </c>
      <c r="H112" s="215">
        <v>5</v>
      </c>
      <c r="I112" s="216"/>
      <c r="J112" s="217">
        <f>ROUND(I112*H112,2)</f>
        <v>0</v>
      </c>
      <c r="K112" s="213" t="s">
        <v>32</v>
      </c>
      <c r="L112" s="48"/>
      <c r="M112" s="218" t="s">
        <v>32</v>
      </c>
      <c r="N112" s="219" t="s">
        <v>49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96</v>
      </c>
      <c r="AT112" s="222" t="s">
        <v>213</v>
      </c>
      <c r="AU112" s="222" t="s">
        <v>86</v>
      </c>
      <c r="AY112" s="20" t="s">
        <v>210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86</v>
      </c>
      <c r="BK112" s="223">
        <f>ROUND(I112*H112,2)</f>
        <v>0</v>
      </c>
      <c r="BL112" s="20" t="s">
        <v>96</v>
      </c>
      <c r="BM112" s="222" t="s">
        <v>3595</v>
      </c>
    </row>
    <row r="113" s="2" customFormat="1" ht="16.5" customHeight="1">
      <c r="A113" s="42"/>
      <c r="B113" s="43"/>
      <c r="C113" s="211" t="s">
        <v>468</v>
      </c>
      <c r="D113" s="211" t="s">
        <v>213</v>
      </c>
      <c r="E113" s="212" t="s">
        <v>3596</v>
      </c>
      <c r="F113" s="213" t="s">
        <v>3597</v>
      </c>
      <c r="G113" s="214" t="s">
        <v>1921</v>
      </c>
      <c r="H113" s="215">
        <v>10</v>
      </c>
      <c r="I113" s="216"/>
      <c r="J113" s="217">
        <f>ROUND(I113*H113,2)</f>
        <v>0</v>
      </c>
      <c r="K113" s="213" t="s">
        <v>32</v>
      </c>
      <c r="L113" s="48"/>
      <c r="M113" s="218" t="s">
        <v>32</v>
      </c>
      <c r="N113" s="219" t="s">
        <v>49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96</v>
      </c>
      <c r="AT113" s="222" t="s">
        <v>213</v>
      </c>
      <c r="AU113" s="222" t="s">
        <v>86</v>
      </c>
      <c r="AY113" s="20" t="s">
        <v>210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86</v>
      </c>
      <c r="BK113" s="223">
        <f>ROUND(I113*H113,2)</f>
        <v>0</v>
      </c>
      <c r="BL113" s="20" t="s">
        <v>96</v>
      </c>
      <c r="BM113" s="222" t="s">
        <v>3598</v>
      </c>
    </row>
    <row r="114" s="2" customFormat="1" ht="16.5" customHeight="1">
      <c r="A114" s="42"/>
      <c r="B114" s="43"/>
      <c r="C114" s="211" t="s">
        <v>473</v>
      </c>
      <c r="D114" s="211" t="s">
        <v>213</v>
      </c>
      <c r="E114" s="212" t="s">
        <v>3599</v>
      </c>
      <c r="F114" s="213" t="s">
        <v>3600</v>
      </c>
      <c r="G114" s="214" t="s">
        <v>1921</v>
      </c>
      <c r="H114" s="215">
        <v>40</v>
      </c>
      <c r="I114" s="216"/>
      <c r="J114" s="217">
        <f>ROUND(I114*H114,2)</f>
        <v>0</v>
      </c>
      <c r="K114" s="213" t="s">
        <v>32</v>
      </c>
      <c r="L114" s="48"/>
      <c r="M114" s="218" t="s">
        <v>32</v>
      </c>
      <c r="N114" s="219" t="s">
        <v>49</v>
      </c>
      <c r="O114" s="88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96</v>
      </c>
      <c r="AT114" s="222" t="s">
        <v>213</v>
      </c>
      <c r="AU114" s="222" t="s">
        <v>86</v>
      </c>
      <c r="AY114" s="20" t="s">
        <v>210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86</v>
      </c>
      <c r="BK114" s="223">
        <f>ROUND(I114*H114,2)</f>
        <v>0</v>
      </c>
      <c r="BL114" s="20" t="s">
        <v>96</v>
      </c>
      <c r="BM114" s="222" t="s">
        <v>3601</v>
      </c>
    </row>
    <row r="115" s="2" customFormat="1" ht="16.5" customHeight="1">
      <c r="A115" s="42"/>
      <c r="B115" s="43"/>
      <c r="C115" s="211" t="s">
        <v>488</v>
      </c>
      <c r="D115" s="211" t="s">
        <v>213</v>
      </c>
      <c r="E115" s="212" t="s">
        <v>3602</v>
      </c>
      <c r="F115" s="213" t="s">
        <v>3603</v>
      </c>
      <c r="G115" s="214" t="s">
        <v>1921</v>
      </c>
      <c r="H115" s="215">
        <v>5</v>
      </c>
      <c r="I115" s="216"/>
      <c r="J115" s="217">
        <f>ROUND(I115*H115,2)</f>
        <v>0</v>
      </c>
      <c r="K115" s="213" t="s">
        <v>32</v>
      </c>
      <c r="L115" s="48"/>
      <c r="M115" s="218" t="s">
        <v>32</v>
      </c>
      <c r="N115" s="219" t="s">
        <v>49</v>
      </c>
      <c r="O115" s="88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2" t="s">
        <v>96</v>
      </c>
      <c r="AT115" s="222" t="s">
        <v>213</v>
      </c>
      <c r="AU115" s="222" t="s">
        <v>86</v>
      </c>
      <c r="AY115" s="20" t="s">
        <v>210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0" t="s">
        <v>86</v>
      </c>
      <c r="BK115" s="223">
        <f>ROUND(I115*H115,2)</f>
        <v>0</v>
      </c>
      <c r="BL115" s="20" t="s">
        <v>96</v>
      </c>
      <c r="BM115" s="222" t="s">
        <v>3604</v>
      </c>
    </row>
    <row r="116" s="2" customFormat="1" ht="16.5" customHeight="1">
      <c r="A116" s="42"/>
      <c r="B116" s="43"/>
      <c r="C116" s="211" t="s">
        <v>500</v>
      </c>
      <c r="D116" s="211" t="s">
        <v>213</v>
      </c>
      <c r="E116" s="212" t="s">
        <v>3605</v>
      </c>
      <c r="F116" s="213" t="s">
        <v>3606</v>
      </c>
      <c r="G116" s="214" t="s">
        <v>1921</v>
      </c>
      <c r="H116" s="215">
        <v>5</v>
      </c>
      <c r="I116" s="216"/>
      <c r="J116" s="217">
        <f>ROUND(I116*H116,2)</f>
        <v>0</v>
      </c>
      <c r="K116" s="213" t="s">
        <v>32</v>
      </c>
      <c r="L116" s="48"/>
      <c r="M116" s="218" t="s">
        <v>32</v>
      </c>
      <c r="N116" s="219" t="s">
        <v>49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96</v>
      </c>
      <c r="AT116" s="222" t="s">
        <v>213</v>
      </c>
      <c r="AU116" s="222" t="s">
        <v>86</v>
      </c>
      <c r="AY116" s="20" t="s">
        <v>210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86</v>
      </c>
      <c r="BK116" s="223">
        <f>ROUND(I116*H116,2)</f>
        <v>0</v>
      </c>
      <c r="BL116" s="20" t="s">
        <v>96</v>
      </c>
      <c r="BM116" s="222" t="s">
        <v>3607</v>
      </c>
    </row>
    <row r="117" s="2" customFormat="1" ht="16.5" customHeight="1">
      <c r="A117" s="42"/>
      <c r="B117" s="43"/>
      <c r="C117" s="211" t="s">
        <v>284</v>
      </c>
      <c r="D117" s="211" t="s">
        <v>213</v>
      </c>
      <c r="E117" s="212" t="s">
        <v>3608</v>
      </c>
      <c r="F117" s="213" t="s">
        <v>3609</v>
      </c>
      <c r="G117" s="214" t="s">
        <v>1921</v>
      </c>
      <c r="H117" s="215">
        <v>5</v>
      </c>
      <c r="I117" s="216"/>
      <c r="J117" s="217">
        <f>ROUND(I117*H117,2)</f>
        <v>0</v>
      </c>
      <c r="K117" s="213" t="s">
        <v>32</v>
      </c>
      <c r="L117" s="48"/>
      <c r="M117" s="218" t="s">
        <v>32</v>
      </c>
      <c r="N117" s="219" t="s">
        <v>49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96</v>
      </c>
      <c r="AT117" s="222" t="s">
        <v>213</v>
      </c>
      <c r="AU117" s="222" t="s">
        <v>86</v>
      </c>
      <c r="AY117" s="20" t="s">
        <v>210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86</v>
      </c>
      <c r="BK117" s="223">
        <f>ROUND(I117*H117,2)</f>
        <v>0</v>
      </c>
      <c r="BL117" s="20" t="s">
        <v>96</v>
      </c>
      <c r="BM117" s="222" t="s">
        <v>3610</v>
      </c>
    </row>
    <row r="118" s="2" customFormat="1" ht="16.5" customHeight="1">
      <c r="A118" s="42"/>
      <c r="B118" s="43"/>
      <c r="C118" s="211" t="s">
        <v>522</v>
      </c>
      <c r="D118" s="211" t="s">
        <v>213</v>
      </c>
      <c r="E118" s="212" t="s">
        <v>3611</v>
      </c>
      <c r="F118" s="213" t="s">
        <v>3612</v>
      </c>
      <c r="G118" s="214" t="s">
        <v>1921</v>
      </c>
      <c r="H118" s="215">
        <v>10</v>
      </c>
      <c r="I118" s="216"/>
      <c r="J118" s="217">
        <f>ROUND(I118*H118,2)</f>
        <v>0</v>
      </c>
      <c r="K118" s="213" t="s">
        <v>32</v>
      </c>
      <c r="L118" s="48"/>
      <c r="M118" s="218" t="s">
        <v>32</v>
      </c>
      <c r="N118" s="219" t="s">
        <v>49</v>
      </c>
      <c r="O118" s="88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2" t="s">
        <v>96</v>
      </c>
      <c r="AT118" s="222" t="s">
        <v>213</v>
      </c>
      <c r="AU118" s="222" t="s">
        <v>86</v>
      </c>
      <c r="AY118" s="20" t="s">
        <v>210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0" t="s">
        <v>86</v>
      </c>
      <c r="BK118" s="223">
        <f>ROUND(I118*H118,2)</f>
        <v>0</v>
      </c>
      <c r="BL118" s="20" t="s">
        <v>96</v>
      </c>
      <c r="BM118" s="222" t="s">
        <v>3613</v>
      </c>
    </row>
    <row r="119" s="2" customFormat="1" ht="16.5" customHeight="1">
      <c r="A119" s="42"/>
      <c r="B119" s="43"/>
      <c r="C119" s="211" t="s">
        <v>528</v>
      </c>
      <c r="D119" s="211" t="s">
        <v>213</v>
      </c>
      <c r="E119" s="212" t="s">
        <v>3614</v>
      </c>
      <c r="F119" s="213" t="s">
        <v>3615</v>
      </c>
      <c r="G119" s="214" t="s">
        <v>1921</v>
      </c>
      <c r="H119" s="215">
        <v>10</v>
      </c>
      <c r="I119" s="216"/>
      <c r="J119" s="217">
        <f>ROUND(I119*H119,2)</f>
        <v>0</v>
      </c>
      <c r="K119" s="213" t="s">
        <v>32</v>
      </c>
      <c r="L119" s="48"/>
      <c r="M119" s="218" t="s">
        <v>32</v>
      </c>
      <c r="N119" s="219" t="s">
        <v>49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96</v>
      </c>
      <c r="AT119" s="222" t="s">
        <v>213</v>
      </c>
      <c r="AU119" s="222" t="s">
        <v>86</v>
      </c>
      <c r="AY119" s="20" t="s">
        <v>210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86</v>
      </c>
      <c r="BK119" s="223">
        <f>ROUND(I119*H119,2)</f>
        <v>0</v>
      </c>
      <c r="BL119" s="20" t="s">
        <v>96</v>
      </c>
      <c r="BM119" s="222" t="s">
        <v>3616</v>
      </c>
    </row>
    <row r="120" s="2" customFormat="1" ht="16.5" customHeight="1">
      <c r="A120" s="42"/>
      <c r="B120" s="43"/>
      <c r="C120" s="211" t="s">
        <v>533</v>
      </c>
      <c r="D120" s="211" t="s">
        <v>213</v>
      </c>
      <c r="E120" s="212" t="s">
        <v>3617</v>
      </c>
      <c r="F120" s="213" t="s">
        <v>3618</v>
      </c>
      <c r="G120" s="214" t="s">
        <v>1921</v>
      </c>
      <c r="H120" s="215">
        <v>1</v>
      </c>
      <c r="I120" s="216"/>
      <c r="J120" s="217">
        <f>ROUND(I120*H120,2)</f>
        <v>0</v>
      </c>
      <c r="K120" s="213" t="s">
        <v>32</v>
      </c>
      <c r="L120" s="48"/>
      <c r="M120" s="218" t="s">
        <v>32</v>
      </c>
      <c r="N120" s="219" t="s">
        <v>49</v>
      </c>
      <c r="O120" s="88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2" t="s">
        <v>96</v>
      </c>
      <c r="AT120" s="222" t="s">
        <v>213</v>
      </c>
      <c r="AU120" s="222" t="s">
        <v>86</v>
      </c>
      <c r="AY120" s="20" t="s">
        <v>210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86</v>
      </c>
      <c r="BK120" s="223">
        <f>ROUND(I120*H120,2)</f>
        <v>0</v>
      </c>
      <c r="BL120" s="20" t="s">
        <v>96</v>
      </c>
      <c r="BM120" s="222" t="s">
        <v>3619</v>
      </c>
    </row>
    <row r="121" s="12" customFormat="1" ht="22.8" customHeight="1">
      <c r="A121" s="12"/>
      <c r="B121" s="195"/>
      <c r="C121" s="196"/>
      <c r="D121" s="197" t="s">
        <v>77</v>
      </c>
      <c r="E121" s="209" t="s">
        <v>3620</v>
      </c>
      <c r="F121" s="209" t="s">
        <v>3621</v>
      </c>
      <c r="G121" s="196"/>
      <c r="H121" s="196"/>
      <c r="I121" s="199"/>
      <c r="J121" s="210">
        <f>BK121</f>
        <v>0</v>
      </c>
      <c r="K121" s="196"/>
      <c r="L121" s="201"/>
      <c r="M121" s="202"/>
      <c r="N121" s="203"/>
      <c r="O121" s="203"/>
      <c r="P121" s="204">
        <f>SUM(P122:P154)</f>
        <v>0</v>
      </c>
      <c r="Q121" s="203"/>
      <c r="R121" s="204">
        <f>SUM(R122:R154)</f>
        <v>0</v>
      </c>
      <c r="S121" s="203"/>
      <c r="T121" s="205">
        <f>SUM(T122:T154)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6" t="s">
        <v>86</v>
      </c>
      <c r="AT121" s="207" t="s">
        <v>77</v>
      </c>
      <c r="AU121" s="207" t="s">
        <v>86</v>
      </c>
      <c r="AY121" s="206" t="s">
        <v>210</v>
      </c>
      <c r="BK121" s="208">
        <f>SUM(BK122:BK154)</f>
        <v>0</v>
      </c>
    </row>
    <row r="122" s="2" customFormat="1" ht="16.5" customHeight="1">
      <c r="A122" s="42"/>
      <c r="B122" s="43"/>
      <c r="C122" s="273" t="s">
        <v>486</v>
      </c>
      <c r="D122" s="273" t="s">
        <v>325</v>
      </c>
      <c r="E122" s="274" t="s">
        <v>3622</v>
      </c>
      <c r="F122" s="275" t="s">
        <v>3623</v>
      </c>
      <c r="G122" s="276" t="s">
        <v>1921</v>
      </c>
      <c r="H122" s="277">
        <v>200</v>
      </c>
      <c r="I122" s="278"/>
      <c r="J122" s="279">
        <f>ROUND(I122*H122,2)</f>
        <v>0</v>
      </c>
      <c r="K122" s="275" t="s">
        <v>32</v>
      </c>
      <c r="L122" s="280"/>
      <c r="M122" s="281" t="s">
        <v>32</v>
      </c>
      <c r="N122" s="282" t="s">
        <v>49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2" t="s">
        <v>302</v>
      </c>
      <c r="AT122" s="222" t="s">
        <v>325</v>
      </c>
      <c r="AU122" s="222" t="s">
        <v>88</v>
      </c>
      <c r="AY122" s="20" t="s">
        <v>210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86</v>
      </c>
      <c r="BK122" s="223">
        <f>ROUND(I122*H122,2)</f>
        <v>0</v>
      </c>
      <c r="BL122" s="20" t="s">
        <v>96</v>
      </c>
      <c r="BM122" s="222" t="s">
        <v>3624</v>
      </c>
    </row>
    <row r="123" s="2" customFormat="1" ht="16.5" customHeight="1">
      <c r="A123" s="42"/>
      <c r="B123" s="43"/>
      <c r="C123" s="273" t="s">
        <v>544</v>
      </c>
      <c r="D123" s="273" t="s">
        <v>325</v>
      </c>
      <c r="E123" s="274" t="s">
        <v>3625</v>
      </c>
      <c r="F123" s="275" t="s">
        <v>3626</v>
      </c>
      <c r="G123" s="276" t="s">
        <v>1921</v>
      </c>
      <c r="H123" s="277">
        <v>10</v>
      </c>
      <c r="I123" s="278"/>
      <c r="J123" s="279">
        <f>ROUND(I123*H123,2)</f>
        <v>0</v>
      </c>
      <c r="K123" s="275" t="s">
        <v>32</v>
      </c>
      <c r="L123" s="280"/>
      <c r="M123" s="281" t="s">
        <v>32</v>
      </c>
      <c r="N123" s="282" t="s">
        <v>49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302</v>
      </c>
      <c r="AT123" s="222" t="s">
        <v>325</v>
      </c>
      <c r="AU123" s="222" t="s">
        <v>88</v>
      </c>
      <c r="AY123" s="20" t="s">
        <v>210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86</v>
      </c>
      <c r="BK123" s="223">
        <f>ROUND(I123*H123,2)</f>
        <v>0</v>
      </c>
      <c r="BL123" s="20" t="s">
        <v>96</v>
      </c>
      <c r="BM123" s="222" t="s">
        <v>3627</v>
      </c>
    </row>
    <row r="124" s="2" customFormat="1" ht="16.5" customHeight="1">
      <c r="A124" s="42"/>
      <c r="B124" s="43"/>
      <c r="C124" s="273" t="s">
        <v>550</v>
      </c>
      <c r="D124" s="273" t="s">
        <v>325</v>
      </c>
      <c r="E124" s="274" t="s">
        <v>3628</v>
      </c>
      <c r="F124" s="275" t="s">
        <v>3629</v>
      </c>
      <c r="G124" s="276" t="s">
        <v>1921</v>
      </c>
      <c r="H124" s="277">
        <v>150</v>
      </c>
      <c r="I124" s="278"/>
      <c r="J124" s="279">
        <f>ROUND(I124*H124,2)</f>
        <v>0</v>
      </c>
      <c r="K124" s="275" t="s">
        <v>32</v>
      </c>
      <c r="L124" s="280"/>
      <c r="M124" s="281" t="s">
        <v>32</v>
      </c>
      <c r="N124" s="282" t="s">
        <v>49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2" t="s">
        <v>302</v>
      </c>
      <c r="AT124" s="222" t="s">
        <v>325</v>
      </c>
      <c r="AU124" s="222" t="s">
        <v>88</v>
      </c>
      <c r="AY124" s="20" t="s">
        <v>210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0" t="s">
        <v>86</v>
      </c>
      <c r="BK124" s="223">
        <f>ROUND(I124*H124,2)</f>
        <v>0</v>
      </c>
      <c r="BL124" s="20" t="s">
        <v>96</v>
      </c>
      <c r="BM124" s="222" t="s">
        <v>3630</v>
      </c>
    </row>
    <row r="125" s="2" customFormat="1" ht="16.5" customHeight="1">
      <c r="A125" s="42"/>
      <c r="B125" s="43"/>
      <c r="C125" s="273" t="s">
        <v>556</v>
      </c>
      <c r="D125" s="273" t="s">
        <v>325</v>
      </c>
      <c r="E125" s="274" t="s">
        <v>3631</v>
      </c>
      <c r="F125" s="275" t="s">
        <v>3632</v>
      </c>
      <c r="G125" s="276" t="s">
        <v>104</v>
      </c>
      <c r="H125" s="277">
        <v>80</v>
      </c>
      <c r="I125" s="278"/>
      <c r="J125" s="279">
        <f>ROUND(I125*H125,2)</f>
        <v>0</v>
      </c>
      <c r="K125" s="275" t="s">
        <v>32</v>
      </c>
      <c r="L125" s="280"/>
      <c r="M125" s="281" t="s">
        <v>32</v>
      </c>
      <c r="N125" s="282" t="s">
        <v>49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302</v>
      </c>
      <c r="AT125" s="222" t="s">
        <v>325</v>
      </c>
      <c r="AU125" s="222" t="s">
        <v>88</v>
      </c>
      <c r="AY125" s="20" t="s">
        <v>210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86</v>
      </c>
      <c r="BK125" s="223">
        <f>ROUND(I125*H125,2)</f>
        <v>0</v>
      </c>
      <c r="BL125" s="20" t="s">
        <v>96</v>
      </c>
      <c r="BM125" s="222" t="s">
        <v>3633</v>
      </c>
    </row>
    <row r="126" s="2" customFormat="1" ht="16.5" customHeight="1">
      <c r="A126" s="42"/>
      <c r="B126" s="43"/>
      <c r="C126" s="273" t="s">
        <v>565</v>
      </c>
      <c r="D126" s="273" t="s">
        <v>325</v>
      </c>
      <c r="E126" s="274" t="s">
        <v>3634</v>
      </c>
      <c r="F126" s="275" t="s">
        <v>3635</v>
      </c>
      <c r="G126" s="276" t="s">
        <v>104</v>
      </c>
      <c r="H126" s="277">
        <v>40</v>
      </c>
      <c r="I126" s="278"/>
      <c r="J126" s="279">
        <f>ROUND(I126*H126,2)</f>
        <v>0</v>
      </c>
      <c r="K126" s="275" t="s">
        <v>32</v>
      </c>
      <c r="L126" s="280"/>
      <c r="M126" s="281" t="s">
        <v>32</v>
      </c>
      <c r="N126" s="282" t="s">
        <v>49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302</v>
      </c>
      <c r="AT126" s="222" t="s">
        <v>325</v>
      </c>
      <c r="AU126" s="222" t="s">
        <v>88</v>
      </c>
      <c r="AY126" s="20" t="s">
        <v>210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86</v>
      </c>
      <c r="BK126" s="223">
        <f>ROUND(I126*H126,2)</f>
        <v>0</v>
      </c>
      <c r="BL126" s="20" t="s">
        <v>96</v>
      </c>
      <c r="BM126" s="222" t="s">
        <v>3636</v>
      </c>
    </row>
    <row r="127" s="2" customFormat="1" ht="16.5" customHeight="1">
      <c r="A127" s="42"/>
      <c r="B127" s="43"/>
      <c r="C127" s="273" t="s">
        <v>575</v>
      </c>
      <c r="D127" s="273" t="s">
        <v>325</v>
      </c>
      <c r="E127" s="274" t="s">
        <v>3637</v>
      </c>
      <c r="F127" s="275" t="s">
        <v>3638</v>
      </c>
      <c r="G127" s="276" t="s">
        <v>104</v>
      </c>
      <c r="H127" s="277">
        <v>220</v>
      </c>
      <c r="I127" s="278"/>
      <c r="J127" s="279">
        <f>ROUND(I127*H127,2)</f>
        <v>0</v>
      </c>
      <c r="K127" s="275" t="s">
        <v>32</v>
      </c>
      <c r="L127" s="280"/>
      <c r="M127" s="281" t="s">
        <v>32</v>
      </c>
      <c r="N127" s="282" t="s">
        <v>49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302</v>
      </c>
      <c r="AT127" s="222" t="s">
        <v>325</v>
      </c>
      <c r="AU127" s="222" t="s">
        <v>88</v>
      </c>
      <c r="AY127" s="20" t="s">
        <v>210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86</v>
      </c>
      <c r="BK127" s="223">
        <f>ROUND(I127*H127,2)</f>
        <v>0</v>
      </c>
      <c r="BL127" s="20" t="s">
        <v>96</v>
      </c>
      <c r="BM127" s="222" t="s">
        <v>3639</v>
      </c>
    </row>
    <row r="128" s="2" customFormat="1" ht="16.5" customHeight="1">
      <c r="A128" s="42"/>
      <c r="B128" s="43"/>
      <c r="C128" s="273" t="s">
        <v>582</v>
      </c>
      <c r="D128" s="273" t="s">
        <v>325</v>
      </c>
      <c r="E128" s="274" t="s">
        <v>3640</v>
      </c>
      <c r="F128" s="275" t="s">
        <v>3641</v>
      </c>
      <c r="G128" s="276" t="s">
        <v>104</v>
      </c>
      <c r="H128" s="277">
        <v>25</v>
      </c>
      <c r="I128" s="278"/>
      <c r="J128" s="279">
        <f>ROUND(I128*H128,2)</f>
        <v>0</v>
      </c>
      <c r="K128" s="275" t="s">
        <v>32</v>
      </c>
      <c r="L128" s="280"/>
      <c r="M128" s="281" t="s">
        <v>32</v>
      </c>
      <c r="N128" s="282" t="s">
        <v>49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302</v>
      </c>
      <c r="AT128" s="222" t="s">
        <v>325</v>
      </c>
      <c r="AU128" s="222" t="s">
        <v>88</v>
      </c>
      <c r="AY128" s="20" t="s">
        <v>210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86</v>
      </c>
      <c r="BK128" s="223">
        <f>ROUND(I128*H128,2)</f>
        <v>0</v>
      </c>
      <c r="BL128" s="20" t="s">
        <v>96</v>
      </c>
      <c r="BM128" s="222" t="s">
        <v>3642</v>
      </c>
    </row>
    <row r="129" s="2" customFormat="1" ht="16.5" customHeight="1">
      <c r="A129" s="42"/>
      <c r="B129" s="43"/>
      <c r="C129" s="273" t="s">
        <v>589</v>
      </c>
      <c r="D129" s="273" t="s">
        <v>325</v>
      </c>
      <c r="E129" s="274" t="s">
        <v>3643</v>
      </c>
      <c r="F129" s="275" t="s">
        <v>3644</v>
      </c>
      <c r="G129" s="276" t="s">
        <v>104</v>
      </c>
      <c r="H129" s="277">
        <v>1008</v>
      </c>
      <c r="I129" s="278"/>
      <c r="J129" s="279">
        <f>ROUND(I129*H129,2)</f>
        <v>0</v>
      </c>
      <c r="K129" s="275" t="s">
        <v>32</v>
      </c>
      <c r="L129" s="280"/>
      <c r="M129" s="281" t="s">
        <v>32</v>
      </c>
      <c r="N129" s="282" t="s">
        <v>49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302</v>
      </c>
      <c r="AT129" s="222" t="s">
        <v>325</v>
      </c>
      <c r="AU129" s="222" t="s">
        <v>88</v>
      </c>
      <c r="AY129" s="20" t="s">
        <v>210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86</v>
      </c>
      <c r="BK129" s="223">
        <f>ROUND(I129*H129,2)</f>
        <v>0</v>
      </c>
      <c r="BL129" s="20" t="s">
        <v>96</v>
      </c>
      <c r="BM129" s="222" t="s">
        <v>3645</v>
      </c>
    </row>
    <row r="130" s="2" customFormat="1" ht="16.5" customHeight="1">
      <c r="A130" s="42"/>
      <c r="B130" s="43"/>
      <c r="C130" s="273" t="s">
        <v>597</v>
      </c>
      <c r="D130" s="273" t="s">
        <v>325</v>
      </c>
      <c r="E130" s="274" t="s">
        <v>3646</v>
      </c>
      <c r="F130" s="275" t="s">
        <v>3647</v>
      </c>
      <c r="G130" s="276" t="s">
        <v>104</v>
      </c>
      <c r="H130" s="277">
        <v>866</v>
      </c>
      <c r="I130" s="278"/>
      <c r="J130" s="279">
        <f>ROUND(I130*H130,2)</f>
        <v>0</v>
      </c>
      <c r="K130" s="275" t="s">
        <v>32</v>
      </c>
      <c r="L130" s="280"/>
      <c r="M130" s="281" t="s">
        <v>32</v>
      </c>
      <c r="N130" s="282" t="s">
        <v>49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2" t="s">
        <v>302</v>
      </c>
      <c r="AT130" s="222" t="s">
        <v>325</v>
      </c>
      <c r="AU130" s="222" t="s">
        <v>88</v>
      </c>
      <c r="AY130" s="20" t="s">
        <v>210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86</v>
      </c>
      <c r="BK130" s="223">
        <f>ROUND(I130*H130,2)</f>
        <v>0</v>
      </c>
      <c r="BL130" s="20" t="s">
        <v>96</v>
      </c>
      <c r="BM130" s="222" t="s">
        <v>3648</v>
      </c>
    </row>
    <row r="131" s="2" customFormat="1" ht="16.5" customHeight="1">
      <c r="A131" s="42"/>
      <c r="B131" s="43"/>
      <c r="C131" s="273" t="s">
        <v>603</v>
      </c>
      <c r="D131" s="273" t="s">
        <v>325</v>
      </c>
      <c r="E131" s="274" t="s">
        <v>3649</v>
      </c>
      <c r="F131" s="275" t="s">
        <v>3650</v>
      </c>
      <c r="G131" s="276" t="s">
        <v>104</v>
      </c>
      <c r="H131" s="277">
        <v>63</v>
      </c>
      <c r="I131" s="278"/>
      <c r="J131" s="279">
        <f>ROUND(I131*H131,2)</f>
        <v>0</v>
      </c>
      <c r="K131" s="275" t="s">
        <v>32</v>
      </c>
      <c r="L131" s="280"/>
      <c r="M131" s="281" t="s">
        <v>32</v>
      </c>
      <c r="N131" s="282" t="s">
        <v>49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302</v>
      </c>
      <c r="AT131" s="222" t="s">
        <v>325</v>
      </c>
      <c r="AU131" s="222" t="s">
        <v>88</v>
      </c>
      <c r="AY131" s="20" t="s">
        <v>210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86</v>
      </c>
      <c r="BK131" s="223">
        <f>ROUND(I131*H131,2)</f>
        <v>0</v>
      </c>
      <c r="BL131" s="20" t="s">
        <v>96</v>
      </c>
      <c r="BM131" s="222" t="s">
        <v>3651</v>
      </c>
    </row>
    <row r="132" s="2" customFormat="1" ht="16.5" customHeight="1">
      <c r="A132" s="42"/>
      <c r="B132" s="43"/>
      <c r="C132" s="273" t="s">
        <v>29</v>
      </c>
      <c r="D132" s="273" t="s">
        <v>325</v>
      </c>
      <c r="E132" s="274" t="s">
        <v>3652</v>
      </c>
      <c r="F132" s="275" t="s">
        <v>3653</v>
      </c>
      <c r="G132" s="276" t="s">
        <v>104</v>
      </c>
      <c r="H132" s="277">
        <v>136</v>
      </c>
      <c r="I132" s="278"/>
      <c r="J132" s="279">
        <f>ROUND(I132*H132,2)</f>
        <v>0</v>
      </c>
      <c r="K132" s="275" t="s">
        <v>32</v>
      </c>
      <c r="L132" s="280"/>
      <c r="M132" s="281" t="s">
        <v>32</v>
      </c>
      <c r="N132" s="282" t="s">
        <v>49</v>
      </c>
      <c r="O132" s="88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302</v>
      </c>
      <c r="AT132" s="222" t="s">
        <v>325</v>
      </c>
      <c r="AU132" s="222" t="s">
        <v>88</v>
      </c>
      <c r="AY132" s="20" t="s">
        <v>210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86</v>
      </c>
      <c r="BK132" s="223">
        <f>ROUND(I132*H132,2)</f>
        <v>0</v>
      </c>
      <c r="BL132" s="20" t="s">
        <v>96</v>
      </c>
      <c r="BM132" s="222" t="s">
        <v>3654</v>
      </c>
    </row>
    <row r="133" s="2" customFormat="1" ht="16.5" customHeight="1">
      <c r="A133" s="42"/>
      <c r="B133" s="43"/>
      <c r="C133" s="273" t="s">
        <v>617</v>
      </c>
      <c r="D133" s="273" t="s">
        <v>325</v>
      </c>
      <c r="E133" s="274" t="s">
        <v>3655</v>
      </c>
      <c r="F133" s="275" t="s">
        <v>3656</v>
      </c>
      <c r="G133" s="276" t="s">
        <v>104</v>
      </c>
      <c r="H133" s="277">
        <v>63</v>
      </c>
      <c r="I133" s="278"/>
      <c r="J133" s="279">
        <f>ROUND(I133*H133,2)</f>
        <v>0</v>
      </c>
      <c r="K133" s="275" t="s">
        <v>32</v>
      </c>
      <c r="L133" s="280"/>
      <c r="M133" s="281" t="s">
        <v>32</v>
      </c>
      <c r="N133" s="282" t="s">
        <v>49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2" t="s">
        <v>302</v>
      </c>
      <c r="AT133" s="222" t="s">
        <v>325</v>
      </c>
      <c r="AU133" s="222" t="s">
        <v>88</v>
      </c>
      <c r="AY133" s="20" t="s">
        <v>210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0" t="s">
        <v>86</v>
      </c>
      <c r="BK133" s="223">
        <f>ROUND(I133*H133,2)</f>
        <v>0</v>
      </c>
      <c r="BL133" s="20" t="s">
        <v>96</v>
      </c>
      <c r="BM133" s="222" t="s">
        <v>3657</v>
      </c>
    </row>
    <row r="134" s="2" customFormat="1" ht="16.5" customHeight="1">
      <c r="A134" s="42"/>
      <c r="B134" s="43"/>
      <c r="C134" s="273" t="s">
        <v>632</v>
      </c>
      <c r="D134" s="273" t="s">
        <v>325</v>
      </c>
      <c r="E134" s="274" t="s">
        <v>3658</v>
      </c>
      <c r="F134" s="275" t="s">
        <v>3659</v>
      </c>
      <c r="G134" s="276" t="s">
        <v>104</v>
      </c>
      <c r="H134" s="277">
        <v>136</v>
      </c>
      <c r="I134" s="278"/>
      <c r="J134" s="279">
        <f>ROUND(I134*H134,2)</f>
        <v>0</v>
      </c>
      <c r="K134" s="275" t="s">
        <v>32</v>
      </c>
      <c r="L134" s="280"/>
      <c r="M134" s="281" t="s">
        <v>32</v>
      </c>
      <c r="N134" s="282" t="s">
        <v>49</v>
      </c>
      <c r="O134" s="88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2" t="s">
        <v>302</v>
      </c>
      <c r="AT134" s="222" t="s">
        <v>325</v>
      </c>
      <c r="AU134" s="222" t="s">
        <v>88</v>
      </c>
      <c r="AY134" s="20" t="s">
        <v>210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0" t="s">
        <v>86</v>
      </c>
      <c r="BK134" s="223">
        <f>ROUND(I134*H134,2)</f>
        <v>0</v>
      </c>
      <c r="BL134" s="20" t="s">
        <v>96</v>
      </c>
      <c r="BM134" s="222" t="s">
        <v>3660</v>
      </c>
    </row>
    <row r="135" s="2" customFormat="1" ht="16.5" customHeight="1">
      <c r="A135" s="42"/>
      <c r="B135" s="43"/>
      <c r="C135" s="211" t="s">
        <v>641</v>
      </c>
      <c r="D135" s="211" t="s">
        <v>213</v>
      </c>
      <c r="E135" s="212" t="s">
        <v>3661</v>
      </c>
      <c r="F135" s="213" t="s">
        <v>3662</v>
      </c>
      <c r="G135" s="214" t="s">
        <v>1921</v>
      </c>
      <c r="H135" s="215">
        <v>4</v>
      </c>
      <c r="I135" s="216"/>
      <c r="J135" s="217">
        <f>ROUND(I135*H135,2)</f>
        <v>0</v>
      </c>
      <c r="K135" s="213" t="s">
        <v>32</v>
      </c>
      <c r="L135" s="48"/>
      <c r="M135" s="218" t="s">
        <v>32</v>
      </c>
      <c r="N135" s="219" t="s">
        <v>49</v>
      </c>
      <c r="O135" s="88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96</v>
      </c>
      <c r="AT135" s="222" t="s">
        <v>213</v>
      </c>
      <c r="AU135" s="222" t="s">
        <v>88</v>
      </c>
      <c r="AY135" s="20" t="s">
        <v>210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86</v>
      </c>
      <c r="BK135" s="223">
        <f>ROUND(I135*H135,2)</f>
        <v>0</v>
      </c>
      <c r="BL135" s="20" t="s">
        <v>96</v>
      </c>
      <c r="BM135" s="222" t="s">
        <v>3663</v>
      </c>
    </row>
    <row r="136" s="2" customFormat="1" ht="16.5" customHeight="1">
      <c r="A136" s="42"/>
      <c r="B136" s="43"/>
      <c r="C136" s="211" t="s">
        <v>649</v>
      </c>
      <c r="D136" s="211" t="s">
        <v>213</v>
      </c>
      <c r="E136" s="212" t="s">
        <v>3664</v>
      </c>
      <c r="F136" s="213" t="s">
        <v>3665</v>
      </c>
      <c r="G136" s="214" t="s">
        <v>1921</v>
      </c>
      <c r="H136" s="215">
        <v>1</v>
      </c>
      <c r="I136" s="216"/>
      <c r="J136" s="217">
        <f>ROUND(I136*H136,2)</f>
        <v>0</v>
      </c>
      <c r="K136" s="213" t="s">
        <v>32</v>
      </c>
      <c r="L136" s="48"/>
      <c r="M136" s="218" t="s">
        <v>32</v>
      </c>
      <c r="N136" s="219" t="s">
        <v>49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96</v>
      </c>
      <c r="AT136" s="222" t="s">
        <v>213</v>
      </c>
      <c r="AU136" s="222" t="s">
        <v>88</v>
      </c>
      <c r="AY136" s="20" t="s">
        <v>210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86</v>
      </c>
      <c r="BK136" s="223">
        <f>ROUND(I136*H136,2)</f>
        <v>0</v>
      </c>
      <c r="BL136" s="20" t="s">
        <v>96</v>
      </c>
      <c r="BM136" s="222" t="s">
        <v>3666</v>
      </c>
    </row>
    <row r="137" s="2" customFormat="1" ht="16.5" customHeight="1">
      <c r="A137" s="42"/>
      <c r="B137" s="43"/>
      <c r="C137" s="273" t="s">
        <v>658</v>
      </c>
      <c r="D137" s="273" t="s">
        <v>325</v>
      </c>
      <c r="E137" s="274" t="s">
        <v>3667</v>
      </c>
      <c r="F137" s="275" t="s">
        <v>3668</v>
      </c>
      <c r="G137" s="276" t="s">
        <v>1921</v>
      </c>
      <c r="H137" s="277">
        <v>20</v>
      </c>
      <c r="I137" s="278"/>
      <c r="J137" s="279">
        <f>ROUND(I137*H137,2)</f>
        <v>0</v>
      </c>
      <c r="K137" s="275" t="s">
        <v>32</v>
      </c>
      <c r="L137" s="280"/>
      <c r="M137" s="281" t="s">
        <v>32</v>
      </c>
      <c r="N137" s="282" t="s">
        <v>49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302</v>
      </c>
      <c r="AT137" s="222" t="s">
        <v>325</v>
      </c>
      <c r="AU137" s="222" t="s">
        <v>88</v>
      </c>
      <c r="AY137" s="20" t="s">
        <v>210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86</v>
      </c>
      <c r="BK137" s="223">
        <f>ROUND(I137*H137,2)</f>
        <v>0</v>
      </c>
      <c r="BL137" s="20" t="s">
        <v>96</v>
      </c>
      <c r="BM137" s="222" t="s">
        <v>3669</v>
      </c>
    </row>
    <row r="138" s="2" customFormat="1" ht="16.5" customHeight="1">
      <c r="A138" s="42"/>
      <c r="B138" s="43"/>
      <c r="C138" s="273" t="s">
        <v>663</v>
      </c>
      <c r="D138" s="273" t="s">
        <v>325</v>
      </c>
      <c r="E138" s="274" t="s">
        <v>3670</v>
      </c>
      <c r="F138" s="275" t="s">
        <v>3671</v>
      </c>
      <c r="G138" s="276" t="s">
        <v>1921</v>
      </c>
      <c r="H138" s="277">
        <v>1</v>
      </c>
      <c r="I138" s="278"/>
      <c r="J138" s="279">
        <f>ROUND(I138*H138,2)</f>
        <v>0</v>
      </c>
      <c r="K138" s="275" t="s">
        <v>32</v>
      </c>
      <c r="L138" s="280"/>
      <c r="M138" s="281" t="s">
        <v>32</v>
      </c>
      <c r="N138" s="282" t="s">
        <v>49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2" t="s">
        <v>302</v>
      </c>
      <c r="AT138" s="222" t="s">
        <v>325</v>
      </c>
      <c r="AU138" s="222" t="s">
        <v>88</v>
      </c>
      <c r="AY138" s="20" t="s">
        <v>210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86</v>
      </c>
      <c r="BK138" s="223">
        <f>ROUND(I138*H138,2)</f>
        <v>0</v>
      </c>
      <c r="BL138" s="20" t="s">
        <v>96</v>
      </c>
      <c r="BM138" s="222" t="s">
        <v>3672</v>
      </c>
    </row>
    <row r="139" s="2" customFormat="1" ht="16.5" customHeight="1">
      <c r="A139" s="42"/>
      <c r="B139" s="43"/>
      <c r="C139" s="273" t="s">
        <v>672</v>
      </c>
      <c r="D139" s="273" t="s">
        <v>325</v>
      </c>
      <c r="E139" s="274" t="s">
        <v>3673</v>
      </c>
      <c r="F139" s="275" t="s">
        <v>3674</v>
      </c>
      <c r="G139" s="276" t="s">
        <v>1921</v>
      </c>
      <c r="H139" s="277">
        <v>10</v>
      </c>
      <c r="I139" s="278"/>
      <c r="J139" s="279">
        <f>ROUND(I139*H139,2)</f>
        <v>0</v>
      </c>
      <c r="K139" s="275" t="s">
        <v>32</v>
      </c>
      <c r="L139" s="280"/>
      <c r="M139" s="281" t="s">
        <v>32</v>
      </c>
      <c r="N139" s="282" t="s">
        <v>49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2" t="s">
        <v>302</v>
      </c>
      <c r="AT139" s="222" t="s">
        <v>325</v>
      </c>
      <c r="AU139" s="222" t="s">
        <v>88</v>
      </c>
      <c r="AY139" s="20" t="s">
        <v>210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0" t="s">
        <v>86</v>
      </c>
      <c r="BK139" s="223">
        <f>ROUND(I139*H139,2)</f>
        <v>0</v>
      </c>
      <c r="BL139" s="20" t="s">
        <v>96</v>
      </c>
      <c r="BM139" s="222" t="s">
        <v>3675</v>
      </c>
    </row>
    <row r="140" s="2" customFormat="1" ht="16.5" customHeight="1">
      <c r="A140" s="42"/>
      <c r="B140" s="43"/>
      <c r="C140" s="273" t="s">
        <v>681</v>
      </c>
      <c r="D140" s="273" t="s">
        <v>325</v>
      </c>
      <c r="E140" s="274" t="s">
        <v>3676</v>
      </c>
      <c r="F140" s="275" t="s">
        <v>3677</v>
      </c>
      <c r="G140" s="276" t="s">
        <v>1921</v>
      </c>
      <c r="H140" s="277">
        <v>1</v>
      </c>
      <c r="I140" s="278"/>
      <c r="J140" s="279">
        <f>ROUND(I140*H140,2)</f>
        <v>0</v>
      </c>
      <c r="K140" s="275" t="s">
        <v>32</v>
      </c>
      <c r="L140" s="280"/>
      <c r="M140" s="281" t="s">
        <v>32</v>
      </c>
      <c r="N140" s="282" t="s">
        <v>49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302</v>
      </c>
      <c r="AT140" s="222" t="s">
        <v>325</v>
      </c>
      <c r="AU140" s="222" t="s">
        <v>88</v>
      </c>
      <c r="AY140" s="20" t="s">
        <v>210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86</v>
      </c>
      <c r="BK140" s="223">
        <f>ROUND(I140*H140,2)</f>
        <v>0</v>
      </c>
      <c r="BL140" s="20" t="s">
        <v>96</v>
      </c>
      <c r="BM140" s="222" t="s">
        <v>3678</v>
      </c>
    </row>
    <row r="141" s="2" customFormat="1" ht="16.5" customHeight="1">
      <c r="A141" s="42"/>
      <c r="B141" s="43"/>
      <c r="C141" s="273" t="s">
        <v>690</v>
      </c>
      <c r="D141" s="273" t="s">
        <v>325</v>
      </c>
      <c r="E141" s="274" t="s">
        <v>3679</v>
      </c>
      <c r="F141" s="275" t="s">
        <v>3680</v>
      </c>
      <c r="G141" s="276" t="s">
        <v>1921</v>
      </c>
      <c r="H141" s="277">
        <v>2</v>
      </c>
      <c r="I141" s="278"/>
      <c r="J141" s="279">
        <f>ROUND(I141*H141,2)</f>
        <v>0</v>
      </c>
      <c r="K141" s="275" t="s">
        <v>32</v>
      </c>
      <c r="L141" s="280"/>
      <c r="M141" s="281" t="s">
        <v>32</v>
      </c>
      <c r="N141" s="282" t="s">
        <v>49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302</v>
      </c>
      <c r="AT141" s="222" t="s">
        <v>325</v>
      </c>
      <c r="AU141" s="222" t="s">
        <v>88</v>
      </c>
      <c r="AY141" s="20" t="s">
        <v>210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86</v>
      </c>
      <c r="BK141" s="223">
        <f>ROUND(I141*H141,2)</f>
        <v>0</v>
      </c>
      <c r="BL141" s="20" t="s">
        <v>96</v>
      </c>
      <c r="BM141" s="222" t="s">
        <v>3681</v>
      </c>
    </row>
    <row r="142" s="2" customFormat="1" ht="16.5" customHeight="1">
      <c r="A142" s="42"/>
      <c r="B142" s="43"/>
      <c r="C142" s="273" t="s">
        <v>698</v>
      </c>
      <c r="D142" s="273" t="s">
        <v>325</v>
      </c>
      <c r="E142" s="274" t="s">
        <v>3682</v>
      </c>
      <c r="F142" s="275" t="s">
        <v>3683</v>
      </c>
      <c r="G142" s="276" t="s">
        <v>1921</v>
      </c>
      <c r="H142" s="277">
        <v>13</v>
      </c>
      <c r="I142" s="278"/>
      <c r="J142" s="279">
        <f>ROUND(I142*H142,2)</f>
        <v>0</v>
      </c>
      <c r="K142" s="275" t="s">
        <v>32</v>
      </c>
      <c r="L142" s="280"/>
      <c r="M142" s="281" t="s">
        <v>32</v>
      </c>
      <c r="N142" s="282" t="s">
        <v>49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302</v>
      </c>
      <c r="AT142" s="222" t="s">
        <v>325</v>
      </c>
      <c r="AU142" s="222" t="s">
        <v>88</v>
      </c>
      <c r="AY142" s="20" t="s">
        <v>210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86</v>
      </c>
      <c r="BK142" s="223">
        <f>ROUND(I142*H142,2)</f>
        <v>0</v>
      </c>
      <c r="BL142" s="20" t="s">
        <v>96</v>
      </c>
      <c r="BM142" s="222" t="s">
        <v>3684</v>
      </c>
    </row>
    <row r="143" s="2" customFormat="1" ht="16.5" customHeight="1">
      <c r="A143" s="42"/>
      <c r="B143" s="43"/>
      <c r="C143" s="273" t="s">
        <v>705</v>
      </c>
      <c r="D143" s="273" t="s">
        <v>325</v>
      </c>
      <c r="E143" s="274" t="s">
        <v>3685</v>
      </c>
      <c r="F143" s="275" t="s">
        <v>3686</v>
      </c>
      <c r="G143" s="276" t="s">
        <v>1921</v>
      </c>
      <c r="H143" s="277">
        <v>5</v>
      </c>
      <c r="I143" s="278"/>
      <c r="J143" s="279">
        <f>ROUND(I143*H143,2)</f>
        <v>0</v>
      </c>
      <c r="K143" s="275" t="s">
        <v>32</v>
      </c>
      <c r="L143" s="280"/>
      <c r="M143" s="281" t="s">
        <v>32</v>
      </c>
      <c r="N143" s="282" t="s">
        <v>49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302</v>
      </c>
      <c r="AT143" s="222" t="s">
        <v>325</v>
      </c>
      <c r="AU143" s="222" t="s">
        <v>88</v>
      </c>
      <c r="AY143" s="20" t="s">
        <v>210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86</v>
      </c>
      <c r="BK143" s="223">
        <f>ROUND(I143*H143,2)</f>
        <v>0</v>
      </c>
      <c r="BL143" s="20" t="s">
        <v>96</v>
      </c>
      <c r="BM143" s="222" t="s">
        <v>3687</v>
      </c>
    </row>
    <row r="144" s="2" customFormat="1" ht="16.5" customHeight="1">
      <c r="A144" s="42"/>
      <c r="B144" s="43"/>
      <c r="C144" s="273" t="s">
        <v>712</v>
      </c>
      <c r="D144" s="273" t="s">
        <v>325</v>
      </c>
      <c r="E144" s="274" t="s">
        <v>3688</v>
      </c>
      <c r="F144" s="275" t="s">
        <v>3689</v>
      </c>
      <c r="G144" s="276" t="s">
        <v>1921</v>
      </c>
      <c r="H144" s="277">
        <v>102</v>
      </c>
      <c r="I144" s="278"/>
      <c r="J144" s="279">
        <f>ROUND(I144*H144,2)</f>
        <v>0</v>
      </c>
      <c r="K144" s="275" t="s">
        <v>32</v>
      </c>
      <c r="L144" s="280"/>
      <c r="M144" s="281" t="s">
        <v>32</v>
      </c>
      <c r="N144" s="282" t="s">
        <v>49</v>
      </c>
      <c r="O144" s="88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2" t="s">
        <v>302</v>
      </c>
      <c r="AT144" s="222" t="s">
        <v>325</v>
      </c>
      <c r="AU144" s="222" t="s">
        <v>88</v>
      </c>
      <c r="AY144" s="20" t="s">
        <v>210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0" t="s">
        <v>86</v>
      </c>
      <c r="BK144" s="223">
        <f>ROUND(I144*H144,2)</f>
        <v>0</v>
      </c>
      <c r="BL144" s="20" t="s">
        <v>96</v>
      </c>
      <c r="BM144" s="222" t="s">
        <v>3690</v>
      </c>
    </row>
    <row r="145" s="2" customFormat="1" ht="16.5" customHeight="1">
      <c r="A145" s="42"/>
      <c r="B145" s="43"/>
      <c r="C145" s="273" t="s">
        <v>719</v>
      </c>
      <c r="D145" s="273" t="s">
        <v>325</v>
      </c>
      <c r="E145" s="274" t="s">
        <v>3691</v>
      </c>
      <c r="F145" s="275" t="s">
        <v>3692</v>
      </c>
      <c r="G145" s="276" t="s">
        <v>1921</v>
      </c>
      <c r="H145" s="277">
        <v>76</v>
      </c>
      <c r="I145" s="278"/>
      <c r="J145" s="279">
        <f>ROUND(I145*H145,2)</f>
        <v>0</v>
      </c>
      <c r="K145" s="275" t="s">
        <v>32</v>
      </c>
      <c r="L145" s="280"/>
      <c r="M145" s="281" t="s">
        <v>32</v>
      </c>
      <c r="N145" s="282" t="s">
        <v>49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302</v>
      </c>
      <c r="AT145" s="222" t="s">
        <v>325</v>
      </c>
      <c r="AU145" s="222" t="s">
        <v>88</v>
      </c>
      <c r="AY145" s="20" t="s">
        <v>210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86</v>
      </c>
      <c r="BK145" s="223">
        <f>ROUND(I145*H145,2)</f>
        <v>0</v>
      </c>
      <c r="BL145" s="20" t="s">
        <v>96</v>
      </c>
      <c r="BM145" s="222" t="s">
        <v>3693</v>
      </c>
    </row>
    <row r="146" s="2" customFormat="1" ht="16.5" customHeight="1">
      <c r="A146" s="42"/>
      <c r="B146" s="43"/>
      <c r="C146" s="273" t="s">
        <v>729</v>
      </c>
      <c r="D146" s="273" t="s">
        <v>325</v>
      </c>
      <c r="E146" s="274" t="s">
        <v>3694</v>
      </c>
      <c r="F146" s="275" t="s">
        <v>3695</v>
      </c>
      <c r="G146" s="276" t="s">
        <v>1921</v>
      </c>
      <c r="H146" s="277">
        <v>17</v>
      </c>
      <c r="I146" s="278"/>
      <c r="J146" s="279">
        <f>ROUND(I146*H146,2)</f>
        <v>0</v>
      </c>
      <c r="K146" s="275" t="s">
        <v>32</v>
      </c>
      <c r="L146" s="280"/>
      <c r="M146" s="281" t="s">
        <v>32</v>
      </c>
      <c r="N146" s="282" t="s">
        <v>49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2" t="s">
        <v>302</v>
      </c>
      <c r="AT146" s="222" t="s">
        <v>325</v>
      </c>
      <c r="AU146" s="222" t="s">
        <v>88</v>
      </c>
      <c r="AY146" s="20" t="s">
        <v>210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0" t="s">
        <v>86</v>
      </c>
      <c r="BK146" s="223">
        <f>ROUND(I146*H146,2)</f>
        <v>0</v>
      </c>
      <c r="BL146" s="20" t="s">
        <v>96</v>
      </c>
      <c r="BM146" s="222" t="s">
        <v>3696</v>
      </c>
    </row>
    <row r="147" s="2" customFormat="1" ht="16.5" customHeight="1">
      <c r="A147" s="42"/>
      <c r="B147" s="43"/>
      <c r="C147" s="273" t="s">
        <v>734</v>
      </c>
      <c r="D147" s="273" t="s">
        <v>325</v>
      </c>
      <c r="E147" s="274" t="s">
        <v>3697</v>
      </c>
      <c r="F147" s="275" t="s">
        <v>3698</v>
      </c>
      <c r="G147" s="276" t="s">
        <v>1921</v>
      </c>
      <c r="H147" s="277">
        <v>3</v>
      </c>
      <c r="I147" s="278"/>
      <c r="J147" s="279">
        <f>ROUND(I147*H147,2)</f>
        <v>0</v>
      </c>
      <c r="K147" s="275" t="s">
        <v>32</v>
      </c>
      <c r="L147" s="280"/>
      <c r="M147" s="281" t="s">
        <v>32</v>
      </c>
      <c r="N147" s="282" t="s">
        <v>49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2" t="s">
        <v>302</v>
      </c>
      <c r="AT147" s="222" t="s">
        <v>325</v>
      </c>
      <c r="AU147" s="222" t="s">
        <v>88</v>
      </c>
      <c r="AY147" s="20" t="s">
        <v>210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0" t="s">
        <v>86</v>
      </c>
      <c r="BK147" s="223">
        <f>ROUND(I147*H147,2)</f>
        <v>0</v>
      </c>
      <c r="BL147" s="20" t="s">
        <v>96</v>
      </c>
      <c r="BM147" s="222" t="s">
        <v>3699</v>
      </c>
    </row>
    <row r="148" s="2" customFormat="1" ht="16.5" customHeight="1">
      <c r="A148" s="42"/>
      <c r="B148" s="43"/>
      <c r="C148" s="273" t="s">
        <v>741</v>
      </c>
      <c r="D148" s="273" t="s">
        <v>325</v>
      </c>
      <c r="E148" s="274" t="s">
        <v>3700</v>
      </c>
      <c r="F148" s="275" t="s">
        <v>3701</v>
      </c>
      <c r="G148" s="276" t="s">
        <v>1921</v>
      </c>
      <c r="H148" s="277">
        <v>8</v>
      </c>
      <c r="I148" s="278"/>
      <c r="J148" s="279">
        <f>ROUND(I148*H148,2)</f>
        <v>0</v>
      </c>
      <c r="K148" s="275" t="s">
        <v>32</v>
      </c>
      <c r="L148" s="280"/>
      <c r="M148" s="281" t="s">
        <v>32</v>
      </c>
      <c r="N148" s="282" t="s">
        <v>49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302</v>
      </c>
      <c r="AT148" s="222" t="s">
        <v>325</v>
      </c>
      <c r="AU148" s="222" t="s">
        <v>88</v>
      </c>
      <c r="AY148" s="20" t="s">
        <v>210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86</v>
      </c>
      <c r="BK148" s="223">
        <f>ROUND(I148*H148,2)</f>
        <v>0</v>
      </c>
      <c r="BL148" s="20" t="s">
        <v>96</v>
      </c>
      <c r="BM148" s="222" t="s">
        <v>3702</v>
      </c>
    </row>
    <row r="149" s="2" customFormat="1" ht="16.5" customHeight="1">
      <c r="A149" s="42"/>
      <c r="B149" s="43"/>
      <c r="C149" s="273" t="s">
        <v>747</v>
      </c>
      <c r="D149" s="273" t="s">
        <v>325</v>
      </c>
      <c r="E149" s="274" t="s">
        <v>3703</v>
      </c>
      <c r="F149" s="275" t="s">
        <v>3704</v>
      </c>
      <c r="G149" s="276" t="s">
        <v>1921</v>
      </c>
      <c r="H149" s="277">
        <v>2</v>
      </c>
      <c r="I149" s="278"/>
      <c r="J149" s="279">
        <f>ROUND(I149*H149,2)</f>
        <v>0</v>
      </c>
      <c r="K149" s="275" t="s">
        <v>32</v>
      </c>
      <c r="L149" s="280"/>
      <c r="M149" s="281" t="s">
        <v>32</v>
      </c>
      <c r="N149" s="282" t="s">
        <v>49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2" t="s">
        <v>302</v>
      </c>
      <c r="AT149" s="222" t="s">
        <v>325</v>
      </c>
      <c r="AU149" s="222" t="s">
        <v>88</v>
      </c>
      <c r="AY149" s="20" t="s">
        <v>210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86</v>
      </c>
      <c r="BK149" s="223">
        <f>ROUND(I149*H149,2)</f>
        <v>0</v>
      </c>
      <c r="BL149" s="20" t="s">
        <v>96</v>
      </c>
      <c r="BM149" s="222" t="s">
        <v>3705</v>
      </c>
    </row>
    <row r="150" s="2" customFormat="1" ht="16.5" customHeight="1">
      <c r="A150" s="42"/>
      <c r="B150" s="43"/>
      <c r="C150" s="273" t="s">
        <v>762</v>
      </c>
      <c r="D150" s="273" t="s">
        <v>325</v>
      </c>
      <c r="E150" s="274" t="s">
        <v>3706</v>
      </c>
      <c r="F150" s="275" t="s">
        <v>3707</v>
      </c>
      <c r="G150" s="276" t="s">
        <v>1921</v>
      </c>
      <c r="H150" s="277">
        <v>3</v>
      </c>
      <c r="I150" s="278"/>
      <c r="J150" s="279">
        <f>ROUND(I150*H150,2)</f>
        <v>0</v>
      </c>
      <c r="K150" s="275" t="s">
        <v>32</v>
      </c>
      <c r="L150" s="280"/>
      <c r="M150" s="281" t="s">
        <v>32</v>
      </c>
      <c r="N150" s="282" t="s">
        <v>49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302</v>
      </c>
      <c r="AT150" s="222" t="s">
        <v>325</v>
      </c>
      <c r="AU150" s="222" t="s">
        <v>88</v>
      </c>
      <c r="AY150" s="20" t="s">
        <v>210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86</v>
      </c>
      <c r="BK150" s="223">
        <f>ROUND(I150*H150,2)</f>
        <v>0</v>
      </c>
      <c r="BL150" s="20" t="s">
        <v>96</v>
      </c>
      <c r="BM150" s="222" t="s">
        <v>3708</v>
      </c>
    </row>
    <row r="151" s="2" customFormat="1" ht="16.5" customHeight="1">
      <c r="A151" s="42"/>
      <c r="B151" s="43"/>
      <c r="C151" s="273" t="s">
        <v>776</v>
      </c>
      <c r="D151" s="273" t="s">
        <v>325</v>
      </c>
      <c r="E151" s="274" t="s">
        <v>3709</v>
      </c>
      <c r="F151" s="275" t="s">
        <v>3710</v>
      </c>
      <c r="G151" s="276" t="s">
        <v>3711</v>
      </c>
      <c r="H151" s="277">
        <v>2000</v>
      </c>
      <c r="I151" s="278"/>
      <c r="J151" s="279">
        <f>ROUND(I151*H151,2)</f>
        <v>0</v>
      </c>
      <c r="K151" s="275" t="s">
        <v>32</v>
      </c>
      <c r="L151" s="280"/>
      <c r="M151" s="281" t="s">
        <v>32</v>
      </c>
      <c r="N151" s="282" t="s">
        <v>49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302</v>
      </c>
      <c r="AT151" s="222" t="s">
        <v>325</v>
      </c>
      <c r="AU151" s="222" t="s">
        <v>88</v>
      </c>
      <c r="AY151" s="20" t="s">
        <v>210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86</v>
      </c>
      <c r="BK151" s="223">
        <f>ROUND(I151*H151,2)</f>
        <v>0</v>
      </c>
      <c r="BL151" s="20" t="s">
        <v>96</v>
      </c>
      <c r="BM151" s="222" t="s">
        <v>3712</v>
      </c>
    </row>
    <row r="152" s="2" customFormat="1" ht="16.5" customHeight="1">
      <c r="A152" s="42"/>
      <c r="B152" s="43"/>
      <c r="C152" s="273" t="s">
        <v>781</v>
      </c>
      <c r="D152" s="273" t="s">
        <v>325</v>
      </c>
      <c r="E152" s="274" t="s">
        <v>3713</v>
      </c>
      <c r="F152" s="275" t="s">
        <v>3714</v>
      </c>
      <c r="G152" s="276" t="s">
        <v>1921</v>
      </c>
      <c r="H152" s="277">
        <v>150</v>
      </c>
      <c r="I152" s="278"/>
      <c r="J152" s="279">
        <f>ROUND(I152*H152,2)</f>
        <v>0</v>
      </c>
      <c r="K152" s="275" t="s">
        <v>32</v>
      </c>
      <c r="L152" s="280"/>
      <c r="M152" s="281" t="s">
        <v>32</v>
      </c>
      <c r="N152" s="282" t="s">
        <v>49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2" t="s">
        <v>302</v>
      </c>
      <c r="AT152" s="222" t="s">
        <v>325</v>
      </c>
      <c r="AU152" s="222" t="s">
        <v>88</v>
      </c>
      <c r="AY152" s="20" t="s">
        <v>210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0" t="s">
        <v>86</v>
      </c>
      <c r="BK152" s="223">
        <f>ROUND(I152*H152,2)</f>
        <v>0</v>
      </c>
      <c r="BL152" s="20" t="s">
        <v>96</v>
      </c>
      <c r="BM152" s="222" t="s">
        <v>3715</v>
      </c>
    </row>
    <row r="153" s="2" customFormat="1" ht="16.5" customHeight="1">
      <c r="A153" s="42"/>
      <c r="B153" s="43"/>
      <c r="C153" s="273" t="s">
        <v>790</v>
      </c>
      <c r="D153" s="273" t="s">
        <v>325</v>
      </c>
      <c r="E153" s="274" t="s">
        <v>3716</v>
      </c>
      <c r="F153" s="275" t="s">
        <v>3717</v>
      </c>
      <c r="G153" s="276" t="s">
        <v>1921</v>
      </c>
      <c r="H153" s="277">
        <v>30</v>
      </c>
      <c r="I153" s="278"/>
      <c r="J153" s="279">
        <f>ROUND(I153*H153,2)</f>
        <v>0</v>
      </c>
      <c r="K153" s="275" t="s">
        <v>32</v>
      </c>
      <c r="L153" s="280"/>
      <c r="M153" s="281" t="s">
        <v>32</v>
      </c>
      <c r="N153" s="282" t="s">
        <v>49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302</v>
      </c>
      <c r="AT153" s="222" t="s">
        <v>325</v>
      </c>
      <c r="AU153" s="222" t="s">
        <v>88</v>
      </c>
      <c r="AY153" s="20" t="s">
        <v>210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86</v>
      </c>
      <c r="BK153" s="223">
        <f>ROUND(I153*H153,2)</f>
        <v>0</v>
      </c>
      <c r="BL153" s="20" t="s">
        <v>96</v>
      </c>
      <c r="BM153" s="222" t="s">
        <v>3718</v>
      </c>
    </row>
    <row r="154" s="2" customFormat="1" ht="16.5" customHeight="1">
      <c r="A154" s="42"/>
      <c r="B154" s="43"/>
      <c r="C154" s="273" t="s">
        <v>800</v>
      </c>
      <c r="D154" s="273" t="s">
        <v>325</v>
      </c>
      <c r="E154" s="274" t="s">
        <v>3719</v>
      </c>
      <c r="F154" s="275" t="s">
        <v>3720</v>
      </c>
      <c r="G154" s="276" t="s">
        <v>1921</v>
      </c>
      <c r="H154" s="277">
        <v>2</v>
      </c>
      <c r="I154" s="278"/>
      <c r="J154" s="279">
        <f>ROUND(I154*H154,2)</f>
        <v>0</v>
      </c>
      <c r="K154" s="275" t="s">
        <v>32</v>
      </c>
      <c r="L154" s="280"/>
      <c r="M154" s="281" t="s">
        <v>32</v>
      </c>
      <c r="N154" s="282" t="s">
        <v>49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302</v>
      </c>
      <c r="AT154" s="222" t="s">
        <v>325</v>
      </c>
      <c r="AU154" s="222" t="s">
        <v>88</v>
      </c>
      <c r="AY154" s="20" t="s">
        <v>210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86</v>
      </c>
      <c r="BK154" s="223">
        <f>ROUND(I154*H154,2)</f>
        <v>0</v>
      </c>
      <c r="BL154" s="20" t="s">
        <v>96</v>
      </c>
      <c r="BM154" s="222" t="s">
        <v>3721</v>
      </c>
    </row>
    <row r="155" s="12" customFormat="1" ht="25.92" customHeight="1">
      <c r="A155" s="12"/>
      <c r="B155" s="195"/>
      <c r="C155" s="196"/>
      <c r="D155" s="197" t="s">
        <v>77</v>
      </c>
      <c r="E155" s="198" t="s">
        <v>3722</v>
      </c>
      <c r="F155" s="198" t="s">
        <v>3723</v>
      </c>
      <c r="G155" s="196"/>
      <c r="H155" s="196"/>
      <c r="I155" s="199"/>
      <c r="J155" s="200">
        <f>BK155</f>
        <v>0</v>
      </c>
      <c r="K155" s="196"/>
      <c r="L155" s="201"/>
      <c r="M155" s="202"/>
      <c r="N155" s="203"/>
      <c r="O155" s="203"/>
      <c r="P155" s="204">
        <f>SUM(P156:P158)</f>
        <v>0</v>
      </c>
      <c r="Q155" s="203"/>
      <c r="R155" s="204">
        <f>SUM(R156:R158)</f>
        <v>0</v>
      </c>
      <c r="S155" s="203"/>
      <c r="T155" s="205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86</v>
      </c>
      <c r="AT155" s="207" t="s">
        <v>77</v>
      </c>
      <c r="AU155" s="207" t="s">
        <v>78</v>
      </c>
      <c r="AY155" s="206" t="s">
        <v>210</v>
      </c>
      <c r="BK155" s="208">
        <f>SUM(BK156:BK158)</f>
        <v>0</v>
      </c>
    </row>
    <row r="156" s="2" customFormat="1" ht="16.5" customHeight="1">
      <c r="A156" s="42"/>
      <c r="B156" s="43"/>
      <c r="C156" s="211" t="s">
        <v>806</v>
      </c>
      <c r="D156" s="211" t="s">
        <v>213</v>
      </c>
      <c r="E156" s="212" t="s">
        <v>3724</v>
      </c>
      <c r="F156" s="213" t="s">
        <v>3725</v>
      </c>
      <c r="G156" s="214" t="s">
        <v>1921</v>
      </c>
      <c r="H156" s="215">
        <v>185</v>
      </c>
      <c r="I156" s="216"/>
      <c r="J156" s="217">
        <f>ROUND(I156*H156,2)</f>
        <v>0</v>
      </c>
      <c r="K156" s="213" t="s">
        <v>32</v>
      </c>
      <c r="L156" s="48"/>
      <c r="M156" s="218" t="s">
        <v>32</v>
      </c>
      <c r="N156" s="219" t="s">
        <v>49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2" t="s">
        <v>96</v>
      </c>
      <c r="AT156" s="222" t="s">
        <v>213</v>
      </c>
      <c r="AU156" s="222" t="s">
        <v>86</v>
      </c>
      <c r="AY156" s="20" t="s">
        <v>210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0" t="s">
        <v>86</v>
      </c>
      <c r="BK156" s="223">
        <f>ROUND(I156*H156,2)</f>
        <v>0</v>
      </c>
      <c r="BL156" s="20" t="s">
        <v>96</v>
      </c>
      <c r="BM156" s="222" t="s">
        <v>3726</v>
      </c>
    </row>
    <row r="157" s="2" customFormat="1" ht="16.5" customHeight="1">
      <c r="A157" s="42"/>
      <c r="B157" s="43"/>
      <c r="C157" s="211" t="s">
        <v>811</v>
      </c>
      <c r="D157" s="211" t="s">
        <v>213</v>
      </c>
      <c r="E157" s="212" t="s">
        <v>3727</v>
      </c>
      <c r="F157" s="213" t="s">
        <v>3728</v>
      </c>
      <c r="G157" s="214" t="s">
        <v>104</v>
      </c>
      <c r="H157" s="215">
        <v>400</v>
      </c>
      <c r="I157" s="216"/>
      <c r="J157" s="217">
        <f>ROUND(I157*H157,2)</f>
        <v>0</v>
      </c>
      <c r="K157" s="213" t="s">
        <v>32</v>
      </c>
      <c r="L157" s="48"/>
      <c r="M157" s="218" t="s">
        <v>32</v>
      </c>
      <c r="N157" s="219" t="s">
        <v>49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2" t="s">
        <v>96</v>
      </c>
      <c r="AT157" s="222" t="s">
        <v>213</v>
      </c>
      <c r="AU157" s="222" t="s">
        <v>86</v>
      </c>
      <c r="AY157" s="20" t="s">
        <v>210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0" t="s">
        <v>86</v>
      </c>
      <c r="BK157" s="223">
        <f>ROUND(I157*H157,2)</f>
        <v>0</v>
      </c>
      <c r="BL157" s="20" t="s">
        <v>96</v>
      </c>
      <c r="BM157" s="222" t="s">
        <v>3729</v>
      </c>
    </row>
    <row r="158" s="2" customFormat="1" ht="16.5" customHeight="1">
      <c r="A158" s="42"/>
      <c r="B158" s="43"/>
      <c r="C158" s="211" t="s">
        <v>820</v>
      </c>
      <c r="D158" s="211" t="s">
        <v>213</v>
      </c>
      <c r="E158" s="212" t="s">
        <v>3730</v>
      </c>
      <c r="F158" s="213" t="s">
        <v>3731</v>
      </c>
      <c r="G158" s="214" t="s">
        <v>1921</v>
      </c>
      <c r="H158" s="215">
        <v>5</v>
      </c>
      <c r="I158" s="216"/>
      <c r="J158" s="217">
        <f>ROUND(I158*H158,2)</f>
        <v>0</v>
      </c>
      <c r="K158" s="213" t="s">
        <v>32</v>
      </c>
      <c r="L158" s="48"/>
      <c r="M158" s="218" t="s">
        <v>32</v>
      </c>
      <c r="N158" s="219" t="s">
        <v>49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2" t="s">
        <v>96</v>
      </c>
      <c r="AT158" s="222" t="s">
        <v>213</v>
      </c>
      <c r="AU158" s="222" t="s">
        <v>86</v>
      </c>
      <c r="AY158" s="20" t="s">
        <v>210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86</v>
      </c>
      <c r="BK158" s="223">
        <f>ROUND(I158*H158,2)</f>
        <v>0</v>
      </c>
      <c r="BL158" s="20" t="s">
        <v>96</v>
      </c>
      <c r="BM158" s="222" t="s">
        <v>3732</v>
      </c>
    </row>
    <row r="159" s="12" customFormat="1" ht="25.92" customHeight="1">
      <c r="A159" s="12"/>
      <c r="B159" s="195"/>
      <c r="C159" s="196"/>
      <c r="D159" s="197" t="s">
        <v>77</v>
      </c>
      <c r="E159" s="198" t="s">
        <v>3733</v>
      </c>
      <c r="F159" s="198" t="s">
        <v>3734</v>
      </c>
      <c r="G159" s="196"/>
      <c r="H159" s="196"/>
      <c r="I159" s="199"/>
      <c r="J159" s="200">
        <f>BK159</f>
        <v>0</v>
      </c>
      <c r="K159" s="196"/>
      <c r="L159" s="201"/>
      <c r="M159" s="202"/>
      <c r="N159" s="203"/>
      <c r="O159" s="203"/>
      <c r="P159" s="204">
        <f>SUM(P160:P162)</f>
        <v>0</v>
      </c>
      <c r="Q159" s="203"/>
      <c r="R159" s="204">
        <f>SUM(R160:R162)</f>
        <v>0</v>
      </c>
      <c r="S159" s="203"/>
      <c r="T159" s="205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86</v>
      </c>
      <c r="AT159" s="207" t="s">
        <v>77</v>
      </c>
      <c r="AU159" s="207" t="s">
        <v>78</v>
      </c>
      <c r="AY159" s="206" t="s">
        <v>210</v>
      </c>
      <c r="BK159" s="208">
        <f>SUM(BK160:BK162)</f>
        <v>0</v>
      </c>
    </row>
    <row r="160" s="2" customFormat="1" ht="16.5" customHeight="1">
      <c r="A160" s="42"/>
      <c r="B160" s="43"/>
      <c r="C160" s="211" t="s">
        <v>828</v>
      </c>
      <c r="D160" s="211" t="s">
        <v>213</v>
      </c>
      <c r="E160" s="212" t="s">
        <v>3735</v>
      </c>
      <c r="F160" s="213" t="s">
        <v>3736</v>
      </c>
      <c r="G160" s="214" t="s">
        <v>3737</v>
      </c>
      <c r="H160" s="215">
        <v>1</v>
      </c>
      <c r="I160" s="216"/>
      <c r="J160" s="217">
        <f>ROUND(I160*H160,2)</f>
        <v>0</v>
      </c>
      <c r="K160" s="213" t="s">
        <v>32</v>
      </c>
      <c r="L160" s="48"/>
      <c r="M160" s="218" t="s">
        <v>32</v>
      </c>
      <c r="N160" s="219" t="s">
        <v>49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2" t="s">
        <v>96</v>
      </c>
      <c r="AT160" s="222" t="s">
        <v>213</v>
      </c>
      <c r="AU160" s="222" t="s">
        <v>86</v>
      </c>
      <c r="AY160" s="20" t="s">
        <v>210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0" t="s">
        <v>86</v>
      </c>
      <c r="BK160" s="223">
        <f>ROUND(I160*H160,2)</f>
        <v>0</v>
      </c>
      <c r="BL160" s="20" t="s">
        <v>96</v>
      </c>
      <c r="BM160" s="222" t="s">
        <v>3738</v>
      </c>
    </row>
    <row r="161" s="2" customFormat="1" ht="16.5" customHeight="1">
      <c r="A161" s="42"/>
      <c r="B161" s="43"/>
      <c r="C161" s="211" t="s">
        <v>833</v>
      </c>
      <c r="D161" s="211" t="s">
        <v>213</v>
      </c>
      <c r="E161" s="212" t="s">
        <v>3739</v>
      </c>
      <c r="F161" s="213" t="s">
        <v>3740</v>
      </c>
      <c r="G161" s="214" t="s">
        <v>3737</v>
      </c>
      <c r="H161" s="215">
        <v>1</v>
      </c>
      <c r="I161" s="216"/>
      <c r="J161" s="217">
        <f>ROUND(I161*H161,2)</f>
        <v>0</v>
      </c>
      <c r="K161" s="213" t="s">
        <v>32</v>
      </c>
      <c r="L161" s="48"/>
      <c r="M161" s="218" t="s">
        <v>32</v>
      </c>
      <c r="N161" s="219" t="s">
        <v>49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2" t="s">
        <v>96</v>
      </c>
      <c r="AT161" s="222" t="s">
        <v>213</v>
      </c>
      <c r="AU161" s="222" t="s">
        <v>86</v>
      </c>
      <c r="AY161" s="20" t="s">
        <v>210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86</v>
      </c>
      <c r="BK161" s="223">
        <f>ROUND(I161*H161,2)</f>
        <v>0</v>
      </c>
      <c r="BL161" s="20" t="s">
        <v>96</v>
      </c>
      <c r="BM161" s="222" t="s">
        <v>3741</v>
      </c>
    </row>
    <row r="162" s="2" customFormat="1" ht="16.5" customHeight="1">
      <c r="A162" s="42"/>
      <c r="B162" s="43"/>
      <c r="C162" s="211" t="s">
        <v>930</v>
      </c>
      <c r="D162" s="211" t="s">
        <v>213</v>
      </c>
      <c r="E162" s="212" t="s">
        <v>3742</v>
      </c>
      <c r="F162" s="213" t="s">
        <v>3743</v>
      </c>
      <c r="G162" s="214" t="s">
        <v>3737</v>
      </c>
      <c r="H162" s="215">
        <v>1</v>
      </c>
      <c r="I162" s="216"/>
      <c r="J162" s="217">
        <f>ROUND(I162*H162,2)</f>
        <v>0</v>
      </c>
      <c r="K162" s="213" t="s">
        <v>32</v>
      </c>
      <c r="L162" s="48"/>
      <c r="M162" s="218" t="s">
        <v>32</v>
      </c>
      <c r="N162" s="219" t="s">
        <v>49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2" t="s">
        <v>96</v>
      </c>
      <c r="AT162" s="222" t="s">
        <v>213</v>
      </c>
      <c r="AU162" s="222" t="s">
        <v>86</v>
      </c>
      <c r="AY162" s="20" t="s">
        <v>210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0" t="s">
        <v>86</v>
      </c>
      <c r="BK162" s="223">
        <f>ROUND(I162*H162,2)</f>
        <v>0</v>
      </c>
      <c r="BL162" s="20" t="s">
        <v>96</v>
      </c>
      <c r="BM162" s="222" t="s">
        <v>3744</v>
      </c>
    </row>
    <row r="163" s="12" customFormat="1" ht="25.92" customHeight="1">
      <c r="A163" s="12"/>
      <c r="B163" s="195"/>
      <c r="C163" s="196"/>
      <c r="D163" s="197" t="s">
        <v>77</v>
      </c>
      <c r="E163" s="198" t="s">
        <v>208</v>
      </c>
      <c r="F163" s="198" t="s">
        <v>208</v>
      </c>
      <c r="G163" s="196"/>
      <c r="H163" s="196"/>
      <c r="I163" s="199"/>
      <c r="J163" s="200">
        <f>BK163</f>
        <v>0</v>
      </c>
      <c r="K163" s="196"/>
      <c r="L163" s="201"/>
      <c r="M163" s="202"/>
      <c r="N163" s="203"/>
      <c r="O163" s="203"/>
      <c r="P163" s="204">
        <f>P164</f>
        <v>0</v>
      </c>
      <c r="Q163" s="203"/>
      <c r="R163" s="204">
        <f>R164</f>
        <v>0</v>
      </c>
      <c r="S163" s="203"/>
      <c r="T163" s="205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6" t="s">
        <v>86</v>
      </c>
      <c r="AT163" s="207" t="s">
        <v>77</v>
      </c>
      <c r="AU163" s="207" t="s">
        <v>78</v>
      </c>
      <c r="AY163" s="206" t="s">
        <v>210</v>
      </c>
      <c r="BK163" s="208">
        <f>BK164</f>
        <v>0</v>
      </c>
    </row>
    <row r="164" s="12" customFormat="1" ht="22.8" customHeight="1">
      <c r="A164" s="12"/>
      <c r="B164" s="195"/>
      <c r="C164" s="196"/>
      <c r="D164" s="197" t="s">
        <v>77</v>
      </c>
      <c r="E164" s="209" t="s">
        <v>3745</v>
      </c>
      <c r="F164" s="209" t="s">
        <v>3746</v>
      </c>
      <c r="G164" s="196"/>
      <c r="H164" s="196"/>
      <c r="I164" s="199"/>
      <c r="J164" s="210">
        <f>BK164</f>
        <v>0</v>
      </c>
      <c r="K164" s="196"/>
      <c r="L164" s="201"/>
      <c r="M164" s="202"/>
      <c r="N164" s="203"/>
      <c r="O164" s="203"/>
      <c r="P164" s="204">
        <f>SUM(P165:P197)</f>
        <v>0</v>
      </c>
      <c r="Q164" s="203"/>
      <c r="R164" s="204">
        <f>SUM(R165:R197)</f>
        <v>0</v>
      </c>
      <c r="S164" s="203"/>
      <c r="T164" s="205">
        <f>SUM(T165:T197)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86</v>
      </c>
      <c r="AT164" s="207" t="s">
        <v>77</v>
      </c>
      <c r="AU164" s="207" t="s">
        <v>86</v>
      </c>
      <c r="AY164" s="206" t="s">
        <v>210</v>
      </c>
      <c r="BK164" s="208">
        <f>SUM(BK165:BK197)</f>
        <v>0</v>
      </c>
    </row>
    <row r="165" s="2" customFormat="1" ht="16.5" customHeight="1">
      <c r="A165" s="42"/>
      <c r="B165" s="43"/>
      <c r="C165" s="273" t="s">
        <v>935</v>
      </c>
      <c r="D165" s="273" t="s">
        <v>325</v>
      </c>
      <c r="E165" s="274" t="s">
        <v>3747</v>
      </c>
      <c r="F165" s="275" t="s">
        <v>3623</v>
      </c>
      <c r="G165" s="276" t="s">
        <v>1921</v>
      </c>
      <c r="H165" s="277">
        <v>200</v>
      </c>
      <c r="I165" s="278"/>
      <c r="J165" s="279">
        <f>ROUND(I165*H165,2)</f>
        <v>0</v>
      </c>
      <c r="K165" s="275" t="s">
        <v>32</v>
      </c>
      <c r="L165" s="280"/>
      <c r="M165" s="281" t="s">
        <v>32</v>
      </c>
      <c r="N165" s="282" t="s">
        <v>49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302</v>
      </c>
      <c r="AT165" s="222" t="s">
        <v>325</v>
      </c>
      <c r="AU165" s="222" t="s">
        <v>88</v>
      </c>
      <c r="AY165" s="20" t="s">
        <v>210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86</v>
      </c>
      <c r="BK165" s="223">
        <f>ROUND(I165*H165,2)</f>
        <v>0</v>
      </c>
      <c r="BL165" s="20" t="s">
        <v>96</v>
      </c>
      <c r="BM165" s="222" t="s">
        <v>3748</v>
      </c>
    </row>
    <row r="166" s="2" customFormat="1" ht="16.5" customHeight="1">
      <c r="A166" s="42"/>
      <c r="B166" s="43"/>
      <c r="C166" s="273" t="s">
        <v>949</v>
      </c>
      <c r="D166" s="273" t="s">
        <v>325</v>
      </c>
      <c r="E166" s="274" t="s">
        <v>3749</v>
      </c>
      <c r="F166" s="275" t="s">
        <v>3626</v>
      </c>
      <c r="G166" s="276" t="s">
        <v>1921</v>
      </c>
      <c r="H166" s="277">
        <v>10</v>
      </c>
      <c r="I166" s="278"/>
      <c r="J166" s="279">
        <f>ROUND(I166*H166,2)</f>
        <v>0</v>
      </c>
      <c r="K166" s="275" t="s">
        <v>32</v>
      </c>
      <c r="L166" s="280"/>
      <c r="M166" s="281" t="s">
        <v>32</v>
      </c>
      <c r="N166" s="282" t="s">
        <v>49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2" t="s">
        <v>302</v>
      </c>
      <c r="AT166" s="222" t="s">
        <v>325</v>
      </c>
      <c r="AU166" s="222" t="s">
        <v>88</v>
      </c>
      <c r="AY166" s="20" t="s">
        <v>210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86</v>
      </c>
      <c r="BK166" s="223">
        <f>ROUND(I166*H166,2)</f>
        <v>0</v>
      </c>
      <c r="BL166" s="20" t="s">
        <v>96</v>
      </c>
      <c r="BM166" s="222" t="s">
        <v>3750</v>
      </c>
    </row>
    <row r="167" s="2" customFormat="1" ht="16.5" customHeight="1">
      <c r="A167" s="42"/>
      <c r="B167" s="43"/>
      <c r="C167" s="273" t="s">
        <v>968</v>
      </c>
      <c r="D167" s="273" t="s">
        <v>325</v>
      </c>
      <c r="E167" s="274" t="s">
        <v>3751</v>
      </c>
      <c r="F167" s="275" t="s">
        <v>3629</v>
      </c>
      <c r="G167" s="276" t="s">
        <v>1921</v>
      </c>
      <c r="H167" s="277">
        <v>150</v>
      </c>
      <c r="I167" s="278"/>
      <c r="J167" s="279">
        <f>ROUND(I167*H167,2)</f>
        <v>0</v>
      </c>
      <c r="K167" s="275" t="s">
        <v>32</v>
      </c>
      <c r="L167" s="280"/>
      <c r="M167" s="281" t="s">
        <v>32</v>
      </c>
      <c r="N167" s="282" t="s">
        <v>49</v>
      </c>
      <c r="O167" s="88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2" t="s">
        <v>302</v>
      </c>
      <c r="AT167" s="222" t="s">
        <v>325</v>
      </c>
      <c r="AU167" s="222" t="s">
        <v>88</v>
      </c>
      <c r="AY167" s="20" t="s">
        <v>210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0" t="s">
        <v>86</v>
      </c>
      <c r="BK167" s="223">
        <f>ROUND(I167*H167,2)</f>
        <v>0</v>
      </c>
      <c r="BL167" s="20" t="s">
        <v>96</v>
      </c>
      <c r="BM167" s="222" t="s">
        <v>3752</v>
      </c>
    </row>
    <row r="168" s="2" customFormat="1" ht="16.5" customHeight="1">
      <c r="A168" s="42"/>
      <c r="B168" s="43"/>
      <c r="C168" s="273" t="s">
        <v>975</v>
      </c>
      <c r="D168" s="273" t="s">
        <v>325</v>
      </c>
      <c r="E168" s="274" t="s">
        <v>3753</v>
      </c>
      <c r="F168" s="275" t="s">
        <v>3632</v>
      </c>
      <c r="G168" s="276" t="s">
        <v>104</v>
      </c>
      <c r="H168" s="277">
        <v>80</v>
      </c>
      <c r="I168" s="278"/>
      <c r="J168" s="279">
        <f>ROUND(I168*H168,2)</f>
        <v>0</v>
      </c>
      <c r="K168" s="275" t="s">
        <v>32</v>
      </c>
      <c r="L168" s="280"/>
      <c r="M168" s="281" t="s">
        <v>32</v>
      </c>
      <c r="N168" s="282" t="s">
        <v>49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2" t="s">
        <v>302</v>
      </c>
      <c r="AT168" s="222" t="s">
        <v>325</v>
      </c>
      <c r="AU168" s="222" t="s">
        <v>88</v>
      </c>
      <c r="AY168" s="20" t="s">
        <v>210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0" t="s">
        <v>86</v>
      </c>
      <c r="BK168" s="223">
        <f>ROUND(I168*H168,2)</f>
        <v>0</v>
      </c>
      <c r="BL168" s="20" t="s">
        <v>96</v>
      </c>
      <c r="BM168" s="222" t="s">
        <v>3754</v>
      </c>
    </row>
    <row r="169" s="2" customFormat="1" ht="16.5" customHeight="1">
      <c r="A169" s="42"/>
      <c r="B169" s="43"/>
      <c r="C169" s="273" t="s">
        <v>985</v>
      </c>
      <c r="D169" s="273" t="s">
        <v>325</v>
      </c>
      <c r="E169" s="274" t="s">
        <v>3755</v>
      </c>
      <c r="F169" s="275" t="s">
        <v>3635</v>
      </c>
      <c r="G169" s="276" t="s">
        <v>104</v>
      </c>
      <c r="H169" s="277">
        <v>40</v>
      </c>
      <c r="I169" s="278"/>
      <c r="J169" s="279">
        <f>ROUND(I169*H169,2)</f>
        <v>0</v>
      </c>
      <c r="K169" s="275" t="s">
        <v>32</v>
      </c>
      <c r="L169" s="280"/>
      <c r="M169" s="281" t="s">
        <v>32</v>
      </c>
      <c r="N169" s="282" t="s">
        <v>49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2" t="s">
        <v>302</v>
      </c>
      <c r="AT169" s="222" t="s">
        <v>325</v>
      </c>
      <c r="AU169" s="222" t="s">
        <v>88</v>
      </c>
      <c r="AY169" s="20" t="s">
        <v>210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86</v>
      </c>
      <c r="BK169" s="223">
        <f>ROUND(I169*H169,2)</f>
        <v>0</v>
      </c>
      <c r="BL169" s="20" t="s">
        <v>96</v>
      </c>
      <c r="BM169" s="222" t="s">
        <v>3756</v>
      </c>
    </row>
    <row r="170" s="2" customFormat="1" ht="16.5" customHeight="1">
      <c r="A170" s="42"/>
      <c r="B170" s="43"/>
      <c r="C170" s="273" t="s">
        <v>992</v>
      </c>
      <c r="D170" s="273" t="s">
        <v>325</v>
      </c>
      <c r="E170" s="274" t="s">
        <v>3757</v>
      </c>
      <c r="F170" s="275" t="s">
        <v>3638</v>
      </c>
      <c r="G170" s="276" t="s">
        <v>104</v>
      </c>
      <c r="H170" s="277">
        <v>220</v>
      </c>
      <c r="I170" s="278"/>
      <c r="J170" s="279">
        <f>ROUND(I170*H170,2)</f>
        <v>0</v>
      </c>
      <c r="K170" s="275" t="s">
        <v>32</v>
      </c>
      <c r="L170" s="280"/>
      <c r="M170" s="281" t="s">
        <v>32</v>
      </c>
      <c r="N170" s="282" t="s">
        <v>49</v>
      </c>
      <c r="O170" s="88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2" t="s">
        <v>302</v>
      </c>
      <c r="AT170" s="222" t="s">
        <v>325</v>
      </c>
      <c r="AU170" s="222" t="s">
        <v>88</v>
      </c>
      <c r="AY170" s="20" t="s">
        <v>210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0" t="s">
        <v>86</v>
      </c>
      <c r="BK170" s="223">
        <f>ROUND(I170*H170,2)</f>
        <v>0</v>
      </c>
      <c r="BL170" s="20" t="s">
        <v>96</v>
      </c>
      <c r="BM170" s="222" t="s">
        <v>3758</v>
      </c>
    </row>
    <row r="171" s="2" customFormat="1" ht="16.5" customHeight="1">
      <c r="A171" s="42"/>
      <c r="B171" s="43"/>
      <c r="C171" s="273" t="s">
        <v>1001</v>
      </c>
      <c r="D171" s="273" t="s">
        <v>325</v>
      </c>
      <c r="E171" s="274" t="s">
        <v>3759</v>
      </c>
      <c r="F171" s="275" t="s">
        <v>3641</v>
      </c>
      <c r="G171" s="276" t="s">
        <v>104</v>
      </c>
      <c r="H171" s="277">
        <v>25</v>
      </c>
      <c r="I171" s="278"/>
      <c r="J171" s="279">
        <f>ROUND(I171*H171,2)</f>
        <v>0</v>
      </c>
      <c r="K171" s="275" t="s">
        <v>32</v>
      </c>
      <c r="L171" s="280"/>
      <c r="M171" s="281" t="s">
        <v>32</v>
      </c>
      <c r="N171" s="282" t="s">
        <v>49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2" t="s">
        <v>302</v>
      </c>
      <c r="AT171" s="222" t="s">
        <v>325</v>
      </c>
      <c r="AU171" s="222" t="s">
        <v>88</v>
      </c>
      <c r="AY171" s="20" t="s">
        <v>210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0" t="s">
        <v>86</v>
      </c>
      <c r="BK171" s="223">
        <f>ROUND(I171*H171,2)</f>
        <v>0</v>
      </c>
      <c r="BL171" s="20" t="s">
        <v>96</v>
      </c>
      <c r="BM171" s="222" t="s">
        <v>3760</v>
      </c>
    </row>
    <row r="172" s="2" customFormat="1" ht="16.5" customHeight="1">
      <c r="A172" s="42"/>
      <c r="B172" s="43"/>
      <c r="C172" s="273" t="s">
        <v>1006</v>
      </c>
      <c r="D172" s="273" t="s">
        <v>325</v>
      </c>
      <c r="E172" s="274" t="s">
        <v>3761</v>
      </c>
      <c r="F172" s="275" t="s">
        <v>3644</v>
      </c>
      <c r="G172" s="276" t="s">
        <v>104</v>
      </c>
      <c r="H172" s="277">
        <v>1008</v>
      </c>
      <c r="I172" s="278"/>
      <c r="J172" s="279">
        <f>ROUND(I172*H172,2)</f>
        <v>0</v>
      </c>
      <c r="K172" s="275" t="s">
        <v>32</v>
      </c>
      <c r="L172" s="280"/>
      <c r="M172" s="281" t="s">
        <v>32</v>
      </c>
      <c r="N172" s="282" t="s">
        <v>49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302</v>
      </c>
      <c r="AT172" s="222" t="s">
        <v>325</v>
      </c>
      <c r="AU172" s="222" t="s">
        <v>88</v>
      </c>
      <c r="AY172" s="20" t="s">
        <v>210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86</v>
      </c>
      <c r="BK172" s="223">
        <f>ROUND(I172*H172,2)</f>
        <v>0</v>
      </c>
      <c r="BL172" s="20" t="s">
        <v>96</v>
      </c>
      <c r="BM172" s="222" t="s">
        <v>3762</v>
      </c>
    </row>
    <row r="173" s="2" customFormat="1" ht="16.5" customHeight="1">
      <c r="A173" s="42"/>
      <c r="B173" s="43"/>
      <c r="C173" s="273" t="s">
        <v>1016</v>
      </c>
      <c r="D173" s="273" t="s">
        <v>325</v>
      </c>
      <c r="E173" s="274" t="s">
        <v>3763</v>
      </c>
      <c r="F173" s="275" t="s">
        <v>3647</v>
      </c>
      <c r="G173" s="276" t="s">
        <v>104</v>
      </c>
      <c r="H173" s="277">
        <v>866</v>
      </c>
      <c r="I173" s="278"/>
      <c r="J173" s="279">
        <f>ROUND(I173*H173,2)</f>
        <v>0</v>
      </c>
      <c r="K173" s="275" t="s">
        <v>32</v>
      </c>
      <c r="L173" s="280"/>
      <c r="M173" s="281" t="s">
        <v>32</v>
      </c>
      <c r="N173" s="282" t="s">
        <v>49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2" t="s">
        <v>302</v>
      </c>
      <c r="AT173" s="222" t="s">
        <v>325</v>
      </c>
      <c r="AU173" s="222" t="s">
        <v>88</v>
      </c>
      <c r="AY173" s="20" t="s">
        <v>210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0" t="s">
        <v>86</v>
      </c>
      <c r="BK173" s="223">
        <f>ROUND(I173*H173,2)</f>
        <v>0</v>
      </c>
      <c r="BL173" s="20" t="s">
        <v>96</v>
      </c>
      <c r="BM173" s="222" t="s">
        <v>3764</v>
      </c>
    </row>
    <row r="174" s="2" customFormat="1" ht="16.5" customHeight="1">
      <c r="A174" s="42"/>
      <c r="B174" s="43"/>
      <c r="C174" s="273" t="s">
        <v>1023</v>
      </c>
      <c r="D174" s="273" t="s">
        <v>325</v>
      </c>
      <c r="E174" s="274" t="s">
        <v>3765</v>
      </c>
      <c r="F174" s="275" t="s">
        <v>3653</v>
      </c>
      <c r="G174" s="276" t="s">
        <v>104</v>
      </c>
      <c r="H174" s="277">
        <v>136</v>
      </c>
      <c r="I174" s="278"/>
      <c r="J174" s="279">
        <f>ROUND(I174*H174,2)</f>
        <v>0</v>
      </c>
      <c r="K174" s="275" t="s">
        <v>32</v>
      </c>
      <c r="L174" s="280"/>
      <c r="M174" s="281" t="s">
        <v>32</v>
      </c>
      <c r="N174" s="282" t="s">
        <v>49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2" t="s">
        <v>302</v>
      </c>
      <c r="AT174" s="222" t="s">
        <v>325</v>
      </c>
      <c r="AU174" s="222" t="s">
        <v>88</v>
      </c>
      <c r="AY174" s="20" t="s">
        <v>210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86</v>
      </c>
      <c r="BK174" s="223">
        <f>ROUND(I174*H174,2)</f>
        <v>0</v>
      </c>
      <c r="BL174" s="20" t="s">
        <v>96</v>
      </c>
      <c r="BM174" s="222" t="s">
        <v>3766</v>
      </c>
    </row>
    <row r="175" s="2" customFormat="1" ht="16.5" customHeight="1">
      <c r="A175" s="42"/>
      <c r="B175" s="43"/>
      <c r="C175" s="273" t="s">
        <v>1030</v>
      </c>
      <c r="D175" s="273" t="s">
        <v>325</v>
      </c>
      <c r="E175" s="274" t="s">
        <v>3767</v>
      </c>
      <c r="F175" s="275" t="s">
        <v>3650</v>
      </c>
      <c r="G175" s="276" t="s">
        <v>104</v>
      </c>
      <c r="H175" s="277">
        <v>63</v>
      </c>
      <c r="I175" s="278"/>
      <c r="J175" s="279">
        <f>ROUND(I175*H175,2)</f>
        <v>0</v>
      </c>
      <c r="K175" s="275" t="s">
        <v>32</v>
      </c>
      <c r="L175" s="280"/>
      <c r="M175" s="281" t="s">
        <v>32</v>
      </c>
      <c r="N175" s="282" t="s">
        <v>49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2" t="s">
        <v>302</v>
      </c>
      <c r="AT175" s="222" t="s">
        <v>325</v>
      </c>
      <c r="AU175" s="222" t="s">
        <v>88</v>
      </c>
      <c r="AY175" s="20" t="s">
        <v>210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0" t="s">
        <v>86</v>
      </c>
      <c r="BK175" s="223">
        <f>ROUND(I175*H175,2)</f>
        <v>0</v>
      </c>
      <c r="BL175" s="20" t="s">
        <v>96</v>
      </c>
      <c r="BM175" s="222" t="s">
        <v>3768</v>
      </c>
    </row>
    <row r="176" s="2" customFormat="1" ht="16.5" customHeight="1">
      <c r="A176" s="42"/>
      <c r="B176" s="43"/>
      <c r="C176" s="273" t="s">
        <v>1036</v>
      </c>
      <c r="D176" s="273" t="s">
        <v>325</v>
      </c>
      <c r="E176" s="274" t="s">
        <v>3769</v>
      </c>
      <c r="F176" s="275" t="s">
        <v>3656</v>
      </c>
      <c r="G176" s="276" t="s">
        <v>104</v>
      </c>
      <c r="H176" s="277">
        <v>63</v>
      </c>
      <c r="I176" s="278"/>
      <c r="J176" s="279">
        <f>ROUND(I176*H176,2)</f>
        <v>0</v>
      </c>
      <c r="K176" s="275" t="s">
        <v>32</v>
      </c>
      <c r="L176" s="280"/>
      <c r="M176" s="281" t="s">
        <v>32</v>
      </c>
      <c r="N176" s="282" t="s">
        <v>49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302</v>
      </c>
      <c r="AT176" s="222" t="s">
        <v>325</v>
      </c>
      <c r="AU176" s="222" t="s">
        <v>88</v>
      </c>
      <c r="AY176" s="20" t="s">
        <v>210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86</v>
      </c>
      <c r="BK176" s="223">
        <f>ROUND(I176*H176,2)</f>
        <v>0</v>
      </c>
      <c r="BL176" s="20" t="s">
        <v>96</v>
      </c>
      <c r="BM176" s="222" t="s">
        <v>3770</v>
      </c>
    </row>
    <row r="177" s="2" customFormat="1" ht="16.5" customHeight="1">
      <c r="A177" s="42"/>
      <c r="B177" s="43"/>
      <c r="C177" s="273" t="s">
        <v>1062</v>
      </c>
      <c r="D177" s="273" t="s">
        <v>325</v>
      </c>
      <c r="E177" s="274" t="s">
        <v>3771</v>
      </c>
      <c r="F177" s="275" t="s">
        <v>3659</v>
      </c>
      <c r="G177" s="276" t="s">
        <v>104</v>
      </c>
      <c r="H177" s="277">
        <v>136</v>
      </c>
      <c r="I177" s="278"/>
      <c r="J177" s="279">
        <f>ROUND(I177*H177,2)</f>
        <v>0</v>
      </c>
      <c r="K177" s="275" t="s">
        <v>32</v>
      </c>
      <c r="L177" s="280"/>
      <c r="M177" s="281" t="s">
        <v>32</v>
      </c>
      <c r="N177" s="282" t="s">
        <v>49</v>
      </c>
      <c r="O177" s="88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2" t="s">
        <v>302</v>
      </c>
      <c r="AT177" s="222" t="s">
        <v>325</v>
      </c>
      <c r="AU177" s="222" t="s">
        <v>88</v>
      </c>
      <c r="AY177" s="20" t="s">
        <v>210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20" t="s">
        <v>86</v>
      </c>
      <c r="BK177" s="223">
        <f>ROUND(I177*H177,2)</f>
        <v>0</v>
      </c>
      <c r="BL177" s="20" t="s">
        <v>96</v>
      </c>
      <c r="BM177" s="222" t="s">
        <v>3772</v>
      </c>
    </row>
    <row r="178" s="2" customFormat="1" ht="16.5" customHeight="1">
      <c r="A178" s="42"/>
      <c r="B178" s="43"/>
      <c r="C178" s="211" t="s">
        <v>1068</v>
      </c>
      <c r="D178" s="211" t="s">
        <v>213</v>
      </c>
      <c r="E178" s="212" t="s">
        <v>3773</v>
      </c>
      <c r="F178" s="213" t="s">
        <v>3662</v>
      </c>
      <c r="G178" s="214" t="s">
        <v>1921</v>
      </c>
      <c r="H178" s="215">
        <v>4</v>
      </c>
      <c r="I178" s="216"/>
      <c r="J178" s="217">
        <f>ROUND(I178*H178,2)</f>
        <v>0</v>
      </c>
      <c r="K178" s="213" t="s">
        <v>32</v>
      </c>
      <c r="L178" s="48"/>
      <c r="M178" s="218" t="s">
        <v>32</v>
      </c>
      <c r="N178" s="219" t="s">
        <v>49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2" t="s">
        <v>96</v>
      </c>
      <c r="AT178" s="222" t="s">
        <v>213</v>
      </c>
      <c r="AU178" s="222" t="s">
        <v>88</v>
      </c>
      <c r="AY178" s="20" t="s">
        <v>210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0" t="s">
        <v>86</v>
      </c>
      <c r="BK178" s="223">
        <f>ROUND(I178*H178,2)</f>
        <v>0</v>
      </c>
      <c r="BL178" s="20" t="s">
        <v>96</v>
      </c>
      <c r="BM178" s="222" t="s">
        <v>3774</v>
      </c>
    </row>
    <row r="179" s="2" customFormat="1" ht="16.5" customHeight="1">
      <c r="A179" s="42"/>
      <c r="B179" s="43"/>
      <c r="C179" s="211" t="s">
        <v>1088</v>
      </c>
      <c r="D179" s="211" t="s">
        <v>213</v>
      </c>
      <c r="E179" s="212" t="s">
        <v>3775</v>
      </c>
      <c r="F179" s="213" t="s">
        <v>3665</v>
      </c>
      <c r="G179" s="214" t="s">
        <v>1921</v>
      </c>
      <c r="H179" s="215">
        <v>1</v>
      </c>
      <c r="I179" s="216"/>
      <c r="J179" s="217">
        <f>ROUND(I179*H179,2)</f>
        <v>0</v>
      </c>
      <c r="K179" s="213" t="s">
        <v>32</v>
      </c>
      <c r="L179" s="48"/>
      <c r="M179" s="218" t="s">
        <v>32</v>
      </c>
      <c r="N179" s="219" t="s">
        <v>49</v>
      </c>
      <c r="O179" s="88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2" t="s">
        <v>96</v>
      </c>
      <c r="AT179" s="222" t="s">
        <v>213</v>
      </c>
      <c r="AU179" s="222" t="s">
        <v>88</v>
      </c>
      <c r="AY179" s="20" t="s">
        <v>210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0" t="s">
        <v>86</v>
      </c>
      <c r="BK179" s="223">
        <f>ROUND(I179*H179,2)</f>
        <v>0</v>
      </c>
      <c r="BL179" s="20" t="s">
        <v>96</v>
      </c>
      <c r="BM179" s="222" t="s">
        <v>3776</v>
      </c>
    </row>
    <row r="180" s="2" customFormat="1" ht="16.5" customHeight="1">
      <c r="A180" s="42"/>
      <c r="B180" s="43"/>
      <c r="C180" s="273" t="s">
        <v>1098</v>
      </c>
      <c r="D180" s="273" t="s">
        <v>325</v>
      </c>
      <c r="E180" s="274" t="s">
        <v>3777</v>
      </c>
      <c r="F180" s="275" t="s">
        <v>3668</v>
      </c>
      <c r="G180" s="276" t="s">
        <v>1921</v>
      </c>
      <c r="H180" s="277">
        <v>20</v>
      </c>
      <c r="I180" s="278"/>
      <c r="J180" s="279">
        <f>ROUND(I180*H180,2)</f>
        <v>0</v>
      </c>
      <c r="K180" s="275" t="s">
        <v>32</v>
      </c>
      <c r="L180" s="280"/>
      <c r="M180" s="281" t="s">
        <v>32</v>
      </c>
      <c r="N180" s="282" t="s">
        <v>49</v>
      </c>
      <c r="O180" s="88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2" t="s">
        <v>302</v>
      </c>
      <c r="AT180" s="222" t="s">
        <v>325</v>
      </c>
      <c r="AU180" s="222" t="s">
        <v>88</v>
      </c>
      <c r="AY180" s="20" t="s">
        <v>210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0" t="s">
        <v>86</v>
      </c>
      <c r="BK180" s="223">
        <f>ROUND(I180*H180,2)</f>
        <v>0</v>
      </c>
      <c r="BL180" s="20" t="s">
        <v>96</v>
      </c>
      <c r="BM180" s="222" t="s">
        <v>3778</v>
      </c>
    </row>
    <row r="181" s="2" customFormat="1" ht="16.5" customHeight="1">
      <c r="A181" s="42"/>
      <c r="B181" s="43"/>
      <c r="C181" s="273" t="s">
        <v>1105</v>
      </c>
      <c r="D181" s="273" t="s">
        <v>325</v>
      </c>
      <c r="E181" s="274" t="s">
        <v>3779</v>
      </c>
      <c r="F181" s="275" t="s">
        <v>3671</v>
      </c>
      <c r="G181" s="276" t="s">
        <v>1921</v>
      </c>
      <c r="H181" s="277">
        <v>1</v>
      </c>
      <c r="I181" s="278"/>
      <c r="J181" s="279">
        <f>ROUND(I181*H181,2)</f>
        <v>0</v>
      </c>
      <c r="K181" s="275" t="s">
        <v>32</v>
      </c>
      <c r="L181" s="280"/>
      <c r="M181" s="281" t="s">
        <v>32</v>
      </c>
      <c r="N181" s="282" t="s">
        <v>49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2" t="s">
        <v>302</v>
      </c>
      <c r="AT181" s="222" t="s">
        <v>325</v>
      </c>
      <c r="AU181" s="222" t="s">
        <v>88</v>
      </c>
      <c r="AY181" s="20" t="s">
        <v>210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0" t="s">
        <v>86</v>
      </c>
      <c r="BK181" s="223">
        <f>ROUND(I181*H181,2)</f>
        <v>0</v>
      </c>
      <c r="BL181" s="20" t="s">
        <v>96</v>
      </c>
      <c r="BM181" s="222" t="s">
        <v>3780</v>
      </c>
    </row>
    <row r="182" s="2" customFormat="1" ht="16.5" customHeight="1">
      <c r="A182" s="42"/>
      <c r="B182" s="43"/>
      <c r="C182" s="273" t="s">
        <v>1140</v>
      </c>
      <c r="D182" s="273" t="s">
        <v>325</v>
      </c>
      <c r="E182" s="274" t="s">
        <v>3781</v>
      </c>
      <c r="F182" s="275" t="s">
        <v>3674</v>
      </c>
      <c r="G182" s="276" t="s">
        <v>1921</v>
      </c>
      <c r="H182" s="277">
        <v>10</v>
      </c>
      <c r="I182" s="278"/>
      <c r="J182" s="279">
        <f>ROUND(I182*H182,2)</f>
        <v>0</v>
      </c>
      <c r="K182" s="275" t="s">
        <v>32</v>
      </c>
      <c r="L182" s="280"/>
      <c r="M182" s="281" t="s">
        <v>32</v>
      </c>
      <c r="N182" s="282" t="s">
        <v>49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2" t="s">
        <v>302</v>
      </c>
      <c r="AT182" s="222" t="s">
        <v>325</v>
      </c>
      <c r="AU182" s="222" t="s">
        <v>88</v>
      </c>
      <c r="AY182" s="20" t="s">
        <v>210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0" t="s">
        <v>86</v>
      </c>
      <c r="BK182" s="223">
        <f>ROUND(I182*H182,2)</f>
        <v>0</v>
      </c>
      <c r="BL182" s="20" t="s">
        <v>96</v>
      </c>
      <c r="BM182" s="222" t="s">
        <v>3782</v>
      </c>
    </row>
    <row r="183" s="2" customFormat="1" ht="16.5" customHeight="1">
      <c r="A183" s="42"/>
      <c r="B183" s="43"/>
      <c r="C183" s="273" t="s">
        <v>1146</v>
      </c>
      <c r="D183" s="273" t="s">
        <v>325</v>
      </c>
      <c r="E183" s="274" t="s">
        <v>3783</v>
      </c>
      <c r="F183" s="275" t="s">
        <v>3677</v>
      </c>
      <c r="G183" s="276" t="s">
        <v>1921</v>
      </c>
      <c r="H183" s="277">
        <v>1</v>
      </c>
      <c r="I183" s="278"/>
      <c r="J183" s="279">
        <f>ROUND(I183*H183,2)</f>
        <v>0</v>
      </c>
      <c r="K183" s="275" t="s">
        <v>32</v>
      </c>
      <c r="L183" s="280"/>
      <c r="M183" s="281" t="s">
        <v>32</v>
      </c>
      <c r="N183" s="282" t="s">
        <v>49</v>
      </c>
      <c r="O183" s="88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2" t="s">
        <v>302</v>
      </c>
      <c r="AT183" s="222" t="s">
        <v>325</v>
      </c>
      <c r="AU183" s="222" t="s">
        <v>88</v>
      </c>
      <c r="AY183" s="20" t="s">
        <v>210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0" t="s">
        <v>86</v>
      </c>
      <c r="BK183" s="223">
        <f>ROUND(I183*H183,2)</f>
        <v>0</v>
      </c>
      <c r="BL183" s="20" t="s">
        <v>96</v>
      </c>
      <c r="BM183" s="222" t="s">
        <v>3784</v>
      </c>
    </row>
    <row r="184" s="2" customFormat="1" ht="16.5" customHeight="1">
      <c r="A184" s="42"/>
      <c r="B184" s="43"/>
      <c r="C184" s="273" t="s">
        <v>1151</v>
      </c>
      <c r="D184" s="273" t="s">
        <v>325</v>
      </c>
      <c r="E184" s="274" t="s">
        <v>3785</v>
      </c>
      <c r="F184" s="275" t="s">
        <v>3680</v>
      </c>
      <c r="G184" s="276" t="s">
        <v>1921</v>
      </c>
      <c r="H184" s="277">
        <v>2</v>
      </c>
      <c r="I184" s="278"/>
      <c r="J184" s="279">
        <f>ROUND(I184*H184,2)</f>
        <v>0</v>
      </c>
      <c r="K184" s="275" t="s">
        <v>32</v>
      </c>
      <c r="L184" s="280"/>
      <c r="M184" s="281" t="s">
        <v>32</v>
      </c>
      <c r="N184" s="282" t="s">
        <v>49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2" t="s">
        <v>302</v>
      </c>
      <c r="AT184" s="222" t="s">
        <v>325</v>
      </c>
      <c r="AU184" s="222" t="s">
        <v>88</v>
      </c>
      <c r="AY184" s="20" t="s">
        <v>210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0" t="s">
        <v>86</v>
      </c>
      <c r="BK184" s="223">
        <f>ROUND(I184*H184,2)</f>
        <v>0</v>
      </c>
      <c r="BL184" s="20" t="s">
        <v>96</v>
      </c>
      <c r="BM184" s="222" t="s">
        <v>3786</v>
      </c>
    </row>
    <row r="185" s="2" customFormat="1" ht="16.5" customHeight="1">
      <c r="A185" s="42"/>
      <c r="B185" s="43"/>
      <c r="C185" s="273" t="s">
        <v>1157</v>
      </c>
      <c r="D185" s="273" t="s">
        <v>325</v>
      </c>
      <c r="E185" s="274" t="s">
        <v>3787</v>
      </c>
      <c r="F185" s="275" t="s">
        <v>3683</v>
      </c>
      <c r="G185" s="276" t="s">
        <v>1921</v>
      </c>
      <c r="H185" s="277">
        <v>13</v>
      </c>
      <c r="I185" s="278"/>
      <c r="J185" s="279">
        <f>ROUND(I185*H185,2)</f>
        <v>0</v>
      </c>
      <c r="K185" s="275" t="s">
        <v>32</v>
      </c>
      <c r="L185" s="280"/>
      <c r="M185" s="281" t="s">
        <v>32</v>
      </c>
      <c r="N185" s="282" t="s">
        <v>49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2" t="s">
        <v>302</v>
      </c>
      <c r="AT185" s="222" t="s">
        <v>325</v>
      </c>
      <c r="AU185" s="222" t="s">
        <v>88</v>
      </c>
      <c r="AY185" s="20" t="s">
        <v>210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0" t="s">
        <v>86</v>
      </c>
      <c r="BK185" s="223">
        <f>ROUND(I185*H185,2)</f>
        <v>0</v>
      </c>
      <c r="BL185" s="20" t="s">
        <v>96</v>
      </c>
      <c r="BM185" s="222" t="s">
        <v>3788</v>
      </c>
    </row>
    <row r="186" s="2" customFormat="1" ht="16.5" customHeight="1">
      <c r="A186" s="42"/>
      <c r="B186" s="43"/>
      <c r="C186" s="273" t="s">
        <v>1164</v>
      </c>
      <c r="D186" s="273" t="s">
        <v>325</v>
      </c>
      <c r="E186" s="274" t="s">
        <v>3789</v>
      </c>
      <c r="F186" s="275" t="s">
        <v>3686</v>
      </c>
      <c r="G186" s="276" t="s">
        <v>1921</v>
      </c>
      <c r="H186" s="277">
        <v>5</v>
      </c>
      <c r="I186" s="278"/>
      <c r="J186" s="279">
        <f>ROUND(I186*H186,2)</f>
        <v>0</v>
      </c>
      <c r="K186" s="275" t="s">
        <v>32</v>
      </c>
      <c r="L186" s="280"/>
      <c r="M186" s="281" t="s">
        <v>32</v>
      </c>
      <c r="N186" s="282" t="s">
        <v>49</v>
      </c>
      <c r="O186" s="88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2" t="s">
        <v>302</v>
      </c>
      <c r="AT186" s="222" t="s">
        <v>325</v>
      </c>
      <c r="AU186" s="222" t="s">
        <v>88</v>
      </c>
      <c r="AY186" s="20" t="s">
        <v>210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0" t="s">
        <v>86</v>
      </c>
      <c r="BK186" s="223">
        <f>ROUND(I186*H186,2)</f>
        <v>0</v>
      </c>
      <c r="BL186" s="20" t="s">
        <v>96</v>
      </c>
      <c r="BM186" s="222" t="s">
        <v>3790</v>
      </c>
    </row>
    <row r="187" s="2" customFormat="1" ht="16.5" customHeight="1">
      <c r="A187" s="42"/>
      <c r="B187" s="43"/>
      <c r="C187" s="273" t="s">
        <v>1173</v>
      </c>
      <c r="D187" s="273" t="s">
        <v>325</v>
      </c>
      <c r="E187" s="274" t="s">
        <v>3791</v>
      </c>
      <c r="F187" s="275" t="s">
        <v>3689</v>
      </c>
      <c r="G187" s="276" t="s">
        <v>1921</v>
      </c>
      <c r="H187" s="277">
        <v>102</v>
      </c>
      <c r="I187" s="278"/>
      <c r="J187" s="279">
        <f>ROUND(I187*H187,2)</f>
        <v>0</v>
      </c>
      <c r="K187" s="275" t="s">
        <v>32</v>
      </c>
      <c r="L187" s="280"/>
      <c r="M187" s="281" t="s">
        <v>32</v>
      </c>
      <c r="N187" s="282" t="s">
        <v>49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2" t="s">
        <v>302</v>
      </c>
      <c r="AT187" s="222" t="s">
        <v>325</v>
      </c>
      <c r="AU187" s="222" t="s">
        <v>88</v>
      </c>
      <c r="AY187" s="20" t="s">
        <v>210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86</v>
      </c>
      <c r="BK187" s="223">
        <f>ROUND(I187*H187,2)</f>
        <v>0</v>
      </c>
      <c r="BL187" s="20" t="s">
        <v>96</v>
      </c>
      <c r="BM187" s="222" t="s">
        <v>3792</v>
      </c>
    </row>
    <row r="188" s="2" customFormat="1" ht="16.5" customHeight="1">
      <c r="A188" s="42"/>
      <c r="B188" s="43"/>
      <c r="C188" s="273" t="s">
        <v>1179</v>
      </c>
      <c r="D188" s="273" t="s">
        <v>325</v>
      </c>
      <c r="E188" s="274" t="s">
        <v>3793</v>
      </c>
      <c r="F188" s="275" t="s">
        <v>3692</v>
      </c>
      <c r="G188" s="276" t="s">
        <v>1921</v>
      </c>
      <c r="H188" s="277">
        <v>76</v>
      </c>
      <c r="I188" s="278"/>
      <c r="J188" s="279">
        <f>ROUND(I188*H188,2)</f>
        <v>0</v>
      </c>
      <c r="K188" s="275" t="s">
        <v>32</v>
      </c>
      <c r="L188" s="280"/>
      <c r="M188" s="281" t="s">
        <v>32</v>
      </c>
      <c r="N188" s="282" t="s">
        <v>49</v>
      </c>
      <c r="O188" s="88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2" t="s">
        <v>302</v>
      </c>
      <c r="AT188" s="222" t="s">
        <v>325</v>
      </c>
      <c r="AU188" s="222" t="s">
        <v>88</v>
      </c>
      <c r="AY188" s="20" t="s">
        <v>210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0" t="s">
        <v>86</v>
      </c>
      <c r="BK188" s="223">
        <f>ROUND(I188*H188,2)</f>
        <v>0</v>
      </c>
      <c r="BL188" s="20" t="s">
        <v>96</v>
      </c>
      <c r="BM188" s="222" t="s">
        <v>3794</v>
      </c>
    </row>
    <row r="189" s="2" customFormat="1" ht="16.5" customHeight="1">
      <c r="A189" s="42"/>
      <c r="B189" s="43"/>
      <c r="C189" s="273" t="s">
        <v>1192</v>
      </c>
      <c r="D189" s="273" t="s">
        <v>325</v>
      </c>
      <c r="E189" s="274" t="s">
        <v>3795</v>
      </c>
      <c r="F189" s="275" t="s">
        <v>3695</v>
      </c>
      <c r="G189" s="276" t="s">
        <v>1921</v>
      </c>
      <c r="H189" s="277">
        <v>17</v>
      </c>
      <c r="I189" s="278"/>
      <c r="J189" s="279">
        <f>ROUND(I189*H189,2)</f>
        <v>0</v>
      </c>
      <c r="K189" s="275" t="s">
        <v>32</v>
      </c>
      <c r="L189" s="280"/>
      <c r="M189" s="281" t="s">
        <v>32</v>
      </c>
      <c r="N189" s="282" t="s">
        <v>49</v>
      </c>
      <c r="O189" s="88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2" t="s">
        <v>302</v>
      </c>
      <c r="AT189" s="222" t="s">
        <v>325</v>
      </c>
      <c r="AU189" s="222" t="s">
        <v>88</v>
      </c>
      <c r="AY189" s="20" t="s">
        <v>210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20" t="s">
        <v>86</v>
      </c>
      <c r="BK189" s="223">
        <f>ROUND(I189*H189,2)</f>
        <v>0</v>
      </c>
      <c r="BL189" s="20" t="s">
        <v>96</v>
      </c>
      <c r="BM189" s="222" t="s">
        <v>3796</v>
      </c>
    </row>
    <row r="190" s="2" customFormat="1" ht="16.5" customHeight="1">
      <c r="A190" s="42"/>
      <c r="B190" s="43"/>
      <c r="C190" s="273" t="s">
        <v>1215</v>
      </c>
      <c r="D190" s="273" t="s">
        <v>325</v>
      </c>
      <c r="E190" s="274" t="s">
        <v>3797</v>
      </c>
      <c r="F190" s="275" t="s">
        <v>3698</v>
      </c>
      <c r="G190" s="276" t="s">
        <v>1921</v>
      </c>
      <c r="H190" s="277">
        <v>3</v>
      </c>
      <c r="I190" s="278"/>
      <c r="J190" s="279">
        <f>ROUND(I190*H190,2)</f>
        <v>0</v>
      </c>
      <c r="K190" s="275" t="s">
        <v>32</v>
      </c>
      <c r="L190" s="280"/>
      <c r="M190" s="281" t="s">
        <v>32</v>
      </c>
      <c r="N190" s="282" t="s">
        <v>49</v>
      </c>
      <c r="O190" s="88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2" t="s">
        <v>302</v>
      </c>
      <c r="AT190" s="222" t="s">
        <v>325</v>
      </c>
      <c r="AU190" s="222" t="s">
        <v>88</v>
      </c>
      <c r="AY190" s="20" t="s">
        <v>210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0" t="s">
        <v>86</v>
      </c>
      <c r="BK190" s="223">
        <f>ROUND(I190*H190,2)</f>
        <v>0</v>
      </c>
      <c r="BL190" s="20" t="s">
        <v>96</v>
      </c>
      <c r="BM190" s="222" t="s">
        <v>3798</v>
      </c>
    </row>
    <row r="191" s="2" customFormat="1" ht="16.5" customHeight="1">
      <c r="A191" s="42"/>
      <c r="B191" s="43"/>
      <c r="C191" s="273" t="s">
        <v>1171</v>
      </c>
      <c r="D191" s="273" t="s">
        <v>325</v>
      </c>
      <c r="E191" s="274" t="s">
        <v>3799</v>
      </c>
      <c r="F191" s="275" t="s">
        <v>3701</v>
      </c>
      <c r="G191" s="276" t="s">
        <v>1921</v>
      </c>
      <c r="H191" s="277">
        <v>8</v>
      </c>
      <c r="I191" s="278"/>
      <c r="J191" s="279">
        <f>ROUND(I191*H191,2)</f>
        <v>0</v>
      </c>
      <c r="K191" s="275" t="s">
        <v>32</v>
      </c>
      <c r="L191" s="280"/>
      <c r="M191" s="281" t="s">
        <v>32</v>
      </c>
      <c r="N191" s="282" t="s">
        <v>49</v>
      </c>
      <c r="O191" s="88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2" t="s">
        <v>302</v>
      </c>
      <c r="AT191" s="222" t="s">
        <v>325</v>
      </c>
      <c r="AU191" s="222" t="s">
        <v>88</v>
      </c>
      <c r="AY191" s="20" t="s">
        <v>210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0" t="s">
        <v>86</v>
      </c>
      <c r="BK191" s="223">
        <f>ROUND(I191*H191,2)</f>
        <v>0</v>
      </c>
      <c r="BL191" s="20" t="s">
        <v>96</v>
      </c>
      <c r="BM191" s="222" t="s">
        <v>3800</v>
      </c>
    </row>
    <row r="192" s="2" customFormat="1" ht="16.5" customHeight="1">
      <c r="A192" s="42"/>
      <c r="B192" s="43"/>
      <c r="C192" s="273" t="s">
        <v>1246</v>
      </c>
      <c r="D192" s="273" t="s">
        <v>325</v>
      </c>
      <c r="E192" s="274" t="s">
        <v>3801</v>
      </c>
      <c r="F192" s="275" t="s">
        <v>3704</v>
      </c>
      <c r="G192" s="276" t="s">
        <v>1921</v>
      </c>
      <c r="H192" s="277">
        <v>2</v>
      </c>
      <c r="I192" s="278"/>
      <c r="J192" s="279">
        <f>ROUND(I192*H192,2)</f>
        <v>0</v>
      </c>
      <c r="K192" s="275" t="s">
        <v>32</v>
      </c>
      <c r="L192" s="280"/>
      <c r="M192" s="281" t="s">
        <v>32</v>
      </c>
      <c r="N192" s="282" t="s">
        <v>49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2" t="s">
        <v>302</v>
      </c>
      <c r="AT192" s="222" t="s">
        <v>325</v>
      </c>
      <c r="AU192" s="222" t="s">
        <v>88</v>
      </c>
      <c r="AY192" s="20" t="s">
        <v>210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86</v>
      </c>
      <c r="BK192" s="223">
        <f>ROUND(I192*H192,2)</f>
        <v>0</v>
      </c>
      <c r="BL192" s="20" t="s">
        <v>96</v>
      </c>
      <c r="BM192" s="222" t="s">
        <v>3802</v>
      </c>
    </row>
    <row r="193" s="2" customFormat="1" ht="16.5" customHeight="1">
      <c r="A193" s="42"/>
      <c r="B193" s="43"/>
      <c r="C193" s="273" t="s">
        <v>1261</v>
      </c>
      <c r="D193" s="273" t="s">
        <v>325</v>
      </c>
      <c r="E193" s="274" t="s">
        <v>3803</v>
      </c>
      <c r="F193" s="275" t="s">
        <v>3707</v>
      </c>
      <c r="G193" s="276" t="s">
        <v>1921</v>
      </c>
      <c r="H193" s="277">
        <v>3</v>
      </c>
      <c r="I193" s="278"/>
      <c r="J193" s="279">
        <f>ROUND(I193*H193,2)</f>
        <v>0</v>
      </c>
      <c r="K193" s="275" t="s">
        <v>32</v>
      </c>
      <c r="L193" s="280"/>
      <c r="M193" s="281" t="s">
        <v>32</v>
      </c>
      <c r="N193" s="282" t="s">
        <v>49</v>
      </c>
      <c r="O193" s="88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2" t="s">
        <v>302</v>
      </c>
      <c r="AT193" s="222" t="s">
        <v>325</v>
      </c>
      <c r="AU193" s="222" t="s">
        <v>88</v>
      </c>
      <c r="AY193" s="20" t="s">
        <v>210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0" t="s">
        <v>86</v>
      </c>
      <c r="BK193" s="223">
        <f>ROUND(I193*H193,2)</f>
        <v>0</v>
      </c>
      <c r="BL193" s="20" t="s">
        <v>96</v>
      </c>
      <c r="BM193" s="222" t="s">
        <v>3804</v>
      </c>
    </row>
    <row r="194" s="2" customFormat="1" ht="16.5" customHeight="1">
      <c r="A194" s="42"/>
      <c r="B194" s="43"/>
      <c r="C194" s="273" t="s">
        <v>1268</v>
      </c>
      <c r="D194" s="273" t="s">
        <v>325</v>
      </c>
      <c r="E194" s="274" t="s">
        <v>3805</v>
      </c>
      <c r="F194" s="275" t="s">
        <v>3710</v>
      </c>
      <c r="G194" s="276" t="s">
        <v>3711</v>
      </c>
      <c r="H194" s="277">
        <v>2000</v>
      </c>
      <c r="I194" s="278"/>
      <c r="J194" s="279">
        <f>ROUND(I194*H194,2)</f>
        <v>0</v>
      </c>
      <c r="K194" s="275" t="s">
        <v>32</v>
      </c>
      <c r="L194" s="280"/>
      <c r="M194" s="281" t="s">
        <v>32</v>
      </c>
      <c r="N194" s="282" t="s">
        <v>49</v>
      </c>
      <c r="O194" s="88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2" t="s">
        <v>302</v>
      </c>
      <c r="AT194" s="222" t="s">
        <v>325</v>
      </c>
      <c r="AU194" s="222" t="s">
        <v>88</v>
      </c>
      <c r="AY194" s="20" t="s">
        <v>210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0" t="s">
        <v>86</v>
      </c>
      <c r="BK194" s="223">
        <f>ROUND(I194*H194,2)</f>
        <v>0</v>
      </c>
      <c r="BL194" s="20" t="s">
        <v>96</v>
      </c>
      <c r="BM194" s="222" t="s">
        <v>3806</v>
      </c>
    </row>
    <row r="195" s="2" customFormat="1" ht="16.5" customHeight="1">
      <c r="A195" s="42"/>
      <c r="B195" s="43"/>
      <c r="C195" s="273" t="s">
        <v>1282</v>
      </c>
      <c r="D195" s="273" t="s">
        <v>325</v>
      </c>
      <c r="E195" s="274" t="s">
        <v>3713</v>
      </c>
      <c r="F195" s="275" t="s">
        <v>3714</v>
      </c>
      <c r="G195" s="276" t="s">
        <v>1921</v>
      </c>
      <c r="H195" s="277">
        <v>150</v>
      </c>
      <c r="I195" s="278"/>
      <c r="J195" s="279">
        <f>ROUND(I195*H195,2)</f>
        <v>0</v>
      </c>
      <c r="K195" s="275" t="s">
        <v>32</v>
      </c>
      <c r="L195" s="280"/>
      <c r="M195" s="281" t="s">
        <v>32</v>
      </c>
      <c r="N195" s="282" t="s">
        <v>49</v>
      </c>
      <c r="O195" s="88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2" t="s">
        <v>302</v>
      </c>
      <c r="AT195" s="222" t="s">
        <v>325</v>
      </c>
      <c r="AU195" s="222" t="s">
        <v>88</v>
      </c>
      <c r="AY195" s="20" t="s">
        <v>210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0" t="s">
        <v>86</v>
      </c>
      <c r="BK195" s="223">
        <f>ROUND(I195*H195,2)</f>
        <v>0</v>
      </c>
      <c r="BL195" s="20" t="s">
        <v>96</v>
      </c>
      <c r="BM195" s="222" t="s">
        <v>3807</v>
      </c>
    </row>
    <row r="196" s="2" customFormat="1" ht="16.5" customHeight="1">
      <c r="A196" s="42"/>
      <c r="B196" s="43"/>
      <c r="C196" s="273" t="s">
        <v>1289</v>
      </c>
      <c r="D196" s="273" t="s">
        <v>325</v>
      </c>
      <c r="E196" s="274" t="s">
        <v>3808</v>
      </c>
      <c r="F196" s="275" t="s">
        <v>3717</v>
      </c>
      <c r="G196" s="276" t="s">
        <v>1921</v>
      </c>
      <c r="H196" s="277">
        <v>30</v>
      </c>
      <c r="I196" s="278"/>
      <c r="J196" s="279">
        <f>ROUND(I196*H196,2)</f>
        <v>0</v>
      </c>
      <c r="K196" s="275" t="s">
        <v>32</v>
      </c>
      <c r="L196" s="280"/>
      <c r="M196" s="281" t="s">
        <v>32</v>
      </c>
      <c r="N196" s="282" t="s">
        <v>49</v>
      </c>
      <c r="O196" s="88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2" t="s">
        <v>302</v>
      </c>
      <c r="AT196" s="222" t="s">
        <v>325</v>
      </c>
      <c r="AU196" s="222" t="s">
        <v>88</v>
      </c>
      <c r="AY196" s="20" t="s">
        <v>210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0" t="s">
        <v>86</v>
      </c>
      <c r="BK196" s="223">
        <f>ROUND(I196*H196,2)</f>
        <v>0</v>
      </c>
      <c r="BL196" s="20" t="s">
        <v>96</v>
      </c>
      <c r="BM196" s="222" t="s">
        <v>3809</v>
      </c>
    </row>
    <row r="197" s="2" customFormat="1" ht="16.5" customHeight="1">
      <c r="A197" s="42"/>
      <c r="B197" s="43"/>
      <c r="C197" s="273" t="s">
        <v>1298</v>
      </c>
      <c r="D197" s="273" t="s">
        <v>325</v>
      </c>
      <c r="E197" s="274" t="s">
        <v>3810</v>
      </c>
      <c r="F197" s="275" t="s">
        <v>3720</v>
      </c>
      <c r="G197" s="276" t="s">
        <v>1921</v>
      </c>
      <c r="H197" s="277">
        <v>2</v>
      </c>
      <c r="I197" s="278"/>
      <c r="J197" s="279">
        <f>ROUND(I197*H197,2)</f>
        <v>0</v>
      </c>
      <c r="K197" s="275" t="s">
        <v>32</v>
      </c>
      <c r="L197" s="280"/>
      <c r="M197" s="309" t="s">
        <v>32</v>
      </c>
      <c r="N197" s="310" t="s">
        <v>49</v>
      </c>
      <c r="O197" s="299"/>
      <c r="P197" s="307">
        <f>O197*H197</f>
        <v>0</v>
      </c>
      <c r="Q197" s="307">
        <v>0</v>
      </c>
      <c r="R197" s="307">
        <f>Q197*H197</f>
        <v>0</v>
      </c>
      <c r="S197" s="307">
        <v>0</v>
      </c>
      <c r="T197" s="30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2" t="s">
        <v>302</v>
      </c>
      <c r="AT197" s="222" t="s">
        <v>325</v>
      </c>
      <c r="AU197" s="222" t="s">
        <v>88</v>
      </c>
      <c r="AY197" s="20" t="s">
        <v>210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0" t="s">
        <v>86</v>
      </c>
      <c r="BK197" s="223">
        <f>ROUND(I197*H197,2)</f>
        <v>0</v>
      </c>
      <c r="BL197" s="20" t="s">
        <v>96</v>
      </c>
      <c r="BM197" s="222" t="s">
        <v>3811</v>
      </c>
    </row>
    <row r="198" s="2" customFormat="1" ht="6.96" customHeight="1">
      <c r="A198" s="42"/>
      <c r="B198" s="63"/>
      <c r="C198" s="64"/>
      <c r="D198" s="64"/>
      <c r="E198" s="64"/>
      <c r="F198" s="64"/>
      <c r="G198" s="64"/>
      <c r="H198" s="64"/>
      <c r="I198" s="64"/>
      <c r="J198" s="64"/>
      <c r="K198" s="64"/>
      <c r="L198" s="48"/>
      <c r="M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</row>
  </sheetData>
  <sheetProtection sheet="1" autoFilter="0" formatColumns="0" formatRows="0" objects="1" scenarios="1" spinCount="100000" saltValue="zyh9DeNaCoVX339qr7S7fyGK3CkCHN1Q91U6Vv6MXRH/ZvslDkmNZSxPd8bA3s1YPU478dtoBZBeebh7oCAiJw==" hashValue="zqcWvflpgP38JJOsW2NkIMD3GmaelKuoAxz0fBgx+oPBfNJ3GBTYS3HqzBnUuTd+bBA8vvlFWoDlihENsFctIw==" algorithmName="SHA-512" password="CC35"/>
  <autoFilter ref="C86:K19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3"/>
      <c r="AT3" s="20" t="s">
        <v>88</v>
      </c>
    </row>
    <row r="4" s="1" customFormat="1" ht="24.96" customHeight="1">
      <c r="B4" s="23"/>
      <c r="D4" s="135" t="s">
        <v>109</v>
      </c>
      <c r="L4" s="23"/>
      <c r="M4" s="13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7" t="s">
        <v>16</v>
      </c>
      <c r="L6" s="23"/>
    </row>
    <row r="7" s="1" customFormat="1" ht="16.5" customHeight="1">
      <c r="B7" s="23"/>
      <c r="E7" s="138" t="str">
        <f>'Rekapitulace stavby'!K6</f>
        <v>Stavební úpravy objektu klubovny II verze</v>
      </c>
      <c r="F7" s="137"/>
      <c r="G7" s="137"/>
      <c r="H7" s="137"/>
      <c r="L7" s="23"/>
    </row>
    <row r="8" s="2" customFormat="1" ht="12" customHeight="1">
      <c r="A8" s="42"/>
      <c r="B8" s="48"/>
      <c r="C8" s="42"/>
      <c r="D8" s="137" t="s">
        <v>122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3812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32</v>
      </c>
      <c r="G11" s="42"/>
      <c r="H11" s="42"/>
      <c r="I11" s="137" t="s">
        <v>20</v>
      </c>
      <c r="J11" s="141" t="s">
        <v>32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3517</v>
      </c>
      <c r="G12" s="42"/>
      <c r="H12" s="42"/>
      <c r="I12" s="137" t="s">
        <v>24</v>
      </c>
      <c r="J12" s="142" t="str">
        <f>'Rekapitulace stavby'!AN8</f>
        <v>20. 7. 2023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30</v>
      </c>
      <c r="E14" s="42"/>
      <c r="F14" s="42"/>
      <c r="G14" s="42"/>
      <c r="H14" s="42"/>
      <c r="I14" s="137" t="s">
        <v>31</v>
      </c>
      <c r="J14" s="141" t="s">
        <v>32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38</v>
      </c>
      <c r="F15" s="42"/>
      <c r="G15" s="42"/>
      <c r="H15" s="42"/>
      <c r="I15" s="137" t="s">
        <v>34</v>
      </c>
      <c r="J15" s="141" t="s">
        <v>32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35</v>
      </c>
      <c r="E17" s="42"/>
      <c r="F17" s="42"/>
      <c r="G17" s="42"/>
      <c r="H17" s="42"/>
      <c r="I17" s="137" t="s">
        <v>31</v>
      </c>
      <c r="J17" s="36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1"/>
      <c r="G18" s="141"/>
      <c r="H18" s="141"/>
      <c r="I18" s="137" t="s">
        <v>34</v>
      </c>
      <c r="J18" s="36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37</v>
      </c>
      <c r="E20" s="42"/>
      <c r="F20" s="42"/>
      <c r="G20" s="42"/>
      <c r="H20" s="42"/>
      <c r="I20" s="137" t="s">
        <v>31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38</v>
      </c>
      <c r="F21" s="42"/>
      <c r="G21" s="42"/>
      <c r="H21" s="42"/>
      <c r="I21" s="137" t="s">
        <v>34</v>
      </c>
      <c r="J21" s="141" t="s">
        <v>32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40</v>
      </c>
      <c r="E23" s="42"/>
      <c r="F23" s="42"/>
      <c r="G23" s="42"/>
      <c r="H23" s="42"/>
      <c r="I23" s="137" t="s">
        <v>31</v>
      </c>
      <c r="J23" s="141" t="s">
        <v>32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38</v>
      </c>
      <c r="F24" s="42"/>
      <c r="G24" s="42"/>
      <c r="H24" s="42"/>
      <c r="I24" s="137" t="s">
        <v>34</v>
      </c>
      <c r="J24" s="141" t="s">
        <v>32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42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9"/>
      <c r="E29" s="149"/>
      <c r="F29" s="149"/>
      <c r="G29" s="149"/>
      <c r="H29" s="149"/>
      <c r="I29" s="149"/>
      <c r="J29" s="149"/>
      <c r="K29" s="149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0" t="s">
        <v>44</v>
      </c>
      <c r="E30" s="42"/>
      <c r="F30" s="42"/>
      <c r="G30" s="42"/>
      <c r="H30" s="42"/>
      <c r="I30" s="42"/>
      <c r="J30" s="151">
        <f>ROUND(J83,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9"/>
      <c r="E31" s="149"/>
      <c r="F31" s="149"/>
      <c r="G31" s="149"/>
      <c r="H31" s="149"/>
      <c r="I31" s="149"/>
      <c r="J31" s="149"/>
      <c r="K31" s="149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2" t="s">
        <v>46</v>
      </c>
      <c r="G32" s="42"/>
      <c r="H32" s="42"/>
      <c r="I32" s="152" t="s">
        <v>45</v>
      </c>
      <c r="J32" s="152" t="s">
        <v>47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3" t="s">
        <v>48</v>
      </c>
      <c r="E33" s="137" t="s">
        <v>49</v>
      </c>
      <c r="F33" s="154">
        <f>ROUND((SUM(BE83:BE111)),  2)</f>
        <v>0</v>
      </c>
      <c r="G33" s="42"/>
      <c r="H33" s="42"/>
      <c r="I33" s="155">
        <v>0.20999999999999999</v>
      </c>
      <c r="J33" s="154">
        <f>ROUND(((SUM(BE83:BE111))*I33),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50</v>
      </c>
      <c r="F34" s="154">
        <f>ROUND((SUM(BF83:BF111)),  2)</f>
        <v>0</v>
      </c>
      <c r="G34" s="42"/>
      <c r="H34" s="42"/>
      <c r="I34" s="155">
        <v>0.14999999999999999</v>
      </c>
      <c r="J34" s="154">
        <f>ROUND(((SUM(BF83:BF111))*I34),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51</v>
      </c>
      <c r="F35" s="154">
        <f>ROUND((SUM(BG83:BG111)),  2)</f>
        <v>0</v>
      </c>
      <c r="G35" s="42"/>
      <c r="H35" s="42"/>
      <c r="I35" s="155">
        <v>0.20999999999999999</v>
      </c>
      <c r="J35" s="154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52</v>
      </c>
      <c r="F36" s="154">
        <f>ROUND((SUM(BH83:BH111)),  2)</f>
        <v>0</v>
      </c>
      <c r="G36" s="42"/>
      <c r="H36" s="42"/>
      <c r="I36" s="155">
        <v>0.14999999999999999</v>
      </c>
      <c r="J36" s="154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53</v>
      </c>
      <c r="F37" s="154">
        <f>ROUND((SUM(BI83:BI111)),  2)</f>
        <v>0</v>
      </c>
      <c r="G37" s="42"/>
      <c r="H37" s="42"/>
      <c r="I37" s="155">
        <v>0</v>
      </c>
      <c r="J37" s="154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6"/>
      <c r="D39" s="157" t="s">
        <v>54</v>
      </c>
      <c r="E39" s="158"/>
      <c r="F39" s="158"/>
      <c r="G39" s="159" t="s">
        <v>55</v>
      </c>
      <c r="H39" s="160" t="s">
        <v>56</v>
      </c>
      <c r="I39" s="158"/>
      <c r="J39" s="161">
        <f>SUM(J30:J37)</f>
        <v>0</v>
      </c>
      <c r="K39" s="162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157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7" t="str">
        <f>E7</f>
        <v>Stavební úpravy objektu klubovny II verze</v>
      </c>
      <c r="F48" s="35"/>
      <c r="G48" s="35"/>
      <c r="H48" s="35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VRN - Vedlejší  rozpočtové náklady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 xml:space="preserve"> Olomouc</v>
      </c>
      <c r="G52" s="44"/>
      <c r="H52" s="44"/>
      <c r="I52" s="35" t="s">
        <v>24</v>
      </c>
      <c r="J52" s="76" t="str">
        <f>IF(J12="","",J12)</f>
        <v>20. 7. 2023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 xml:space="preserve"> 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8" t="s">
        <v>158</v>
      </c>
      <c r="D57" s="169"/>
      <c r="E57" s="169"/>
      <c r="F57" s="169"/>
      <c r="G57" s="169"/>
      <c r="H57" s="169"/>
      <c r="I57" s="169"/>
      <c r="J57" s="170" t="s">
        <v>159</v>
      </c>
      <c r="K57" s="169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1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160</v>
      </c>
    </row>
    <row r="60" s="9" customFormat="1" ht="24.96" customHeight="1">
      <c r="A60" s="9"/>
      <c r="B60" s="172"/>
      <c r="C60" s="173"/>
      <c r="D60" s="174" t="s">
        <v>3813</v>
      </c>
      <c r="E60" s="175"/>
      <c r="F60" s="175"/>
      <c r="G60" s="175"/>
      <c r="H60" s="175"/>
      <c r="I60" s="175"/>
      <c r="J60" s="176">
        <f>J84</f>
        <v>0</v>
      </c>
      <c r="K60" s="173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3814</v>
      </c>
      <c r="E61" s="181"/>
      <c r="F61" s="181"/>
      <c r="G61" s="181"/>
      <c r="H61" s="181"/>
      <c r="I61" s="181"/>
      <c r="J61" s="182">
        <f>J85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3815</v>
      </c>
      <c r="E62" s="181"/>
      <c r="F62" s="181"/>
      <c r="G62" s="181"/>
      <c r="H62" s="181"/>
      <c r="I62" s="181"/>
      <c r="J62" s="182">
        <f>J94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3816</v>
      </c>
      <c r="E63" s="181"/>
      <c r="F63" s="181"/>
      <c r="G63" s="181"/>
      <c r="H63" s="181"/>
      <c r="I63" s="181"/>
      <c r="J63" s="182">
        <f>J104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195</v>
      </c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167" t="str">
        <f>E7</f>
        <v>Stavební úpravy objektu klubovny II verze</v>
      </c>
      <c r="F73" s="35"/>
      <c r="G73" s="35"/>
      <c r="H73" s="35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122</v>
      </c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 xml:space="preserve">VRN - Vedlejší  rozpočtové náklady</v>
      </c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 xml:space="preserve"> Olomouc</v>
      </c>
      <c r="G77" s="44"/>
      <c r="H77" s="44"/>
      <c r="I77" s="35" t="s">
        <v>24</v>
      </c>
      <c r="J77" s="76" t="str">
        <f>IF(J12="","",J12)</f>
        <v>20. 7. 2023</v>
      </c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30</v>
      </c>
      <c r="D79" s="44"/>
      <c r="E79" s="44"/>
      <c r="F79" s="30" t="str">
        <f>E15</f>
        <v xml:space="preserve"> </v>
      </c>
      <c r="G79" s="44"/>
      <c r="H79" s="44"/>
      <c r="I79" s="35" t="s">
        <v>37</v>
      </c>
      <c r="J79" s="40" t="str">
        <f>E21</f>
        <v xml:space="preserve"> 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 xml:space="preserve"> 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4"/>
      <c r="B82" s="185"/>
      <c r="C82" s="186" t="s">
        <v>196</v>
      </c>
      <c r="D82" s="187" t="s">
        <v>63</v>
      </c>
      <c r="E82" s="187" t="s">
        <v>59</v>
      </c>
      <c r="F82" s="187" t="s">
        <v>60</v>
      </c>
      <c r="G82" s="187" t="s">
        <v>197</v>
      </c>
      <c r="H82" s="187" t="s">
        <v>198</v>
      </c>
      <c r="I82" s="187" t="s">
        <v>199</v>
      </c>
      <c r="J82" s="187" t="s">
        <v>159</v>
      </c>
      <c r="K82" s="188" t="s">
        <v>200</v>
      </c>
      <c r="L82" s="189"/>
      <c r="M82" s="96" t="s">
        <v>32</v>
      </c>
      <c r="N82" s="97" t="s">
        <v>48</v>
      </c>
      <c r="O82" s="97" t="s">
        <v>201</v>
      </c>
      <c r="P82" s="97" t="s">
        <v>202</v>
      </c>
      <c r="Q82" s="97" t="s">
        <v>203</v>
      </c>
      <c r="R82" s="97" t="s">
        <v>204</v>
      </c>
      <c r="S82" s="97" t="s">
        <v>205</v>
      </c>
      <c r="T82" s="98" t="s">
        <v>206</v>
      </c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</row>
    <row r="83" s="2" customFormat="1" ht="22.8" customHeight="1">
      <c r="A83" s="42"/>
      <c r="B83" s="43"/>
      <c r="C83" s="103" t="s">
        <v>207</v>
      </c>
      <c r="D83" s="44"/>
      <c r="E83" s="44"/>
      <c r="F83" s="44"/>
      <c r="G83" s="44"/>
      <c r="H83" s="44"/>
      <c r="I83" s="44"/>
      <c r="J83" s="190">
        <f>BK83</f>
        <v>0</v>
      </c>
      <c r="K83" s="44"/>
      <c r="L83" s="48"/>
      <c r="M83" s="99"/>
      <c r="N83" s="191"/>
      <c r="O83" s="100"/>
      <c r="P83" s="192">
        <f>P84</f>
        <v>0</v>
      </c>
      <c r="Q83" s="100"/>
      <c r="R83" s="192">
        <f>R84</f>
        <v>0</v>
      </c>
      <c r="S83" s="100"/>
      <c r="T83" s="193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160</v>
      </c>
      <c r="BK83" s="194">
        <f>BK84</f>
        <v>0</v>
      </c>
    </row>
    <row r="84" s="12" customFormat="1" ht="25.92" customHeight="1">
      <c r="A84" s="12"/>
      <c r="B84" s="195"/>
      <c r="C84" s="196"/>
      <c r="D84" s="197" t="s">
        <v>77</v>
      </c>
      <c r="E84" s="198" t="s">
        <v>99</v>
      </c>
      <c r="F84" s="198" t="s">
        <v>3817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P85+P94+P104</f>
        <v>0</v>
      </c>
      <c r="Q84" s="203"/>
      <c r="R84" s="204">
        <f>R85+R94+R104</f>
        <v>0</v>
      </c>
      <c r="S84" s="203"/>
      <c r="T84" s="205">
        <f>T85+T94+T104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6" t="s">
        <v>267</v>
      </c>
      <c r="AT84" s="207" t="s">
        <v>77</v>
      </c>
      <c r="AU84" s="207" t="s">
        <v>78</v>
      </c>
      <c r="AY84" s="206" t="s">
        <v>210</v>
      </c>
      <c r="BK84" s="208">
        <f>BK85+BK94+BK104</f>
        <v>0</v>
      </c>
    </row>
    <row r="85" s="12" customFormat="1" ht="22.8" customHeight="1">
      <c r="A85" s="12"/>
      <c r="B85" s="195"/>
      <c r="C85" s="196"/>
      <c r="D85" s="197" t="s">
        <v>77</v>
      </c>
      <c r="E85" s="209" t="s">
        <v>3818</v>
      </c>
      <c r="F85" s="209" t="s">
        <v>3819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SUM(P86:P93)</f>
        <v>0</v>
      </c>
      <c r="Q85" s="203"/>
      <c r="R85" s="204">
        <f>SUM(R86:R93)</f>
        <v>0</v>
      </c>
      <c r="S85" s="203"/>
      <c r="T85" s="205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6" t="s">
        <v>267</v>
      </c>
      <c r="AT85" s="207" t="s">
        <v>77</v>
      </c>
      <c r="AU85" s="207" t="s">
        <v>86</v>
      </c>
      <c r="AY85" s="206" t="s">
        <v>210</v>
      </c>
      <c r="BK85" s="208">
        <f>SUM(BK86:BK93)</f>
        <v>0</v>
      </c>
    </row>
    <row r="86" s="2" customFormat="1" ht="16.5" customHeight="1">
      <c r="A86" s="42"/>
      <c r="B86" s="43"/>
      <c r="C86" s="211" t="s">
        <v>86</v>
      </c>
      <c r="D86" s="211" t="s">
        <v>213</v>
      </c>
      <c r="E86" s="212" t="s">
        <v>3820</v>
      </c>
      <c r="F86" s="213" t="s">
        <v>3821</v>
      </c>
      <c r="G86" s="214" t="s">
        <v>3737</v>
      </c>
      <c r="H86" s="215">
        <v>1</v>
      </c>
      <c r="I86" s="216"/>
      <c r="J86" s="217">
        <f>ROUND(I86*H86,2)</f>
        <v>0</v>
      </c>
      <c r="K86" s="213" t="s">
        <v>32</v>
      </c>
      <c r="L86" s="48"/>
      <c r="M86" s="218" t="s">
        <v>32</v>
      </c>
      <c r="N86" s="219" t="s">
        <v>49</v>
      </c>
      <c r="O86" s="88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2" t="s">
        <v>3822</v>
      </c>
      <c r="AT86" s="222" t="s">
        <v>213</v>
      </c>
      <c r="AU86" s="222" t="s">
        <v>88</v>
      </c>
      <c r="AY86" s="20" t="s">
        <v>210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0" t="s">
        <v>86</v>
      </c>
      <c r="BK86" s="223">
        <f>ROUND(I86*H86,2)</f>
        <v>0</v>
      </c>
      <c r="BL86" s="20" t="s">
        <v>3822</v>
      </c>
      <c r="BM86" s="222" t="s">
        <v>3823</v>
      </c>
    </row>
    <row r="87" s="2" customFormat="1">
      <c r="A87" s="42"/>
      <c r="B87" s="43"/>
      <c r="C87" s="44"/>
      <c r="D87" s="231" t="s">
        <v>1073</v>
      </c>
      <c r="E87" s="44"/>
      <c r="F87" s="283" t="s">
        <v>3824</v>
      </c>
      <c r="G87" s="44"/>
      <c r="H87" s="44"/>
      <c r="I87" s="226"/>
      <c r="J87" s="44"/>
      <c r="K87" s="44"/>
      <c r="L87" s="48"/>
      <c r="M87" s="227"/>
      <c r="N87" s="228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1073</v>
      </c>
      <c r="AU87" s="20" t="s">
        <v>88</v>
      </c>
    </row>
    <row r="88" s="14" customFormat="1">
      <c r="A88" s="14"/>
      <c r="B88" s="240"/>
      <c r="C88" s="241"/>
      <c r="D88" s="231" t="s">
        <v>221</v>
      </c>
      <c r="E88" s="242" t="s">
        <v>32</v>
      </c>
      <c r="F88" s="243" t="s">
        <v>86</v>
      </c>
      <c r="G88" s="241"/>
      <c r="H88" s="244">
        <v>1</v>
      </c>
      <c r="I88" s="245"/>
      <c r="J88" s="241"/>
      <c r="K88" s="241"/>
      <c r="L88" s="246"/>
      <c r="M88" s="247"/>
      <c r="N88" s="248"/>
      <c r="O88" s="248"/>
      <c r="P88" s="248"/>
      <c r="Q88" s="248"/>
      <c r="R88" s="248"/>
      <c r="S88" s="248"/>
      <c r="T88" s="24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0" t="s">
        <v>221</v>
      </c>
      <c r="AU88" s="250" t="s">
        <v>88</v>
      </c>
      <c r="AV88" s="14" t="s">
        <v>88</v>
      </c>
      <c r="AW88" s="14" t="s">
        <v>39</v>
      </c>
      <c r="AX88" s="14" t="s">
        <v>78</v>
      </c>
      <c r="AY88" s="250" t="s">
        <v>210</v>
      </c>
    </row>
    <row r="89" s="15" customFormat="1">
      <c r="A89" s="15"/>
      <c r="B89" s="251"/>
      <c r="C89" s="252"/>
      <c r="D89" s="231" t="s">
        <v>221</v>
      </c>
      <c r="E89" s="253" t="s">
        <v>32</v>
      </c>
      <c r="F89" s="254" t="s">
        <v>224</v>
      </c>
      <c r="G89" s="252"/>
      <c r="H89" s="255">
        <v>1</v>
      </c>
      <c r="I89" s="256"/>
      <c r="J89" s="252"/>
      <c r="K89" s="252"/>
      <c r="L89" s="257"/>
      <c r="M89" s="258"/>
      <c r="N89" s="259"/>
      <c r="O89" s="259"/>
      <c r="P89" s="259"/>
      <c r="Q89" s="259"/>
      <c r="R89" s="259"/>
      <c r="S89" s="259"/>
      <c r="T89" s="260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1" t="s">
        <v>221</v>
      </c>
      <c r="AU89" s="261" t="s">
        <v>88</v>
      </c>
      <c r="AV89" s="15" t="s">
        <v>96</v>
      </c>
      <c r="AW89" s="15" t="s">
        <v>39</v>
      </c>
      <c r="AX89" s="15" t="s">
        <v>86</v>
      </c>
      <c r="AY89" s="261" t="s">
        <v>210</v>
      </c>
    </row>
    <row r="90" s="2" customFormat="1" ht="16.5" customHeight="1">
      <c r="A90" s="42"/>
      <c r="B90" s="43"/>
      <c r="C90" s="211" t="s">
        <v>88</v>
      </c>
      <c r="D90" s="211" t="s">
        <v>213</v>
      </c>
      <c r="E90" s="212" t="s">
        <v>3825</v>
      </c>
      <c r="F90" s="213" t="s">
        <v>3826</v>
      </c>
      <c r="G90" s="214" t="s">
        <v>3827</v>
      </c>
      <c r="H90" s="215">
        <v>1</v>
      </c>
      <c r="I90" s="216"/>
      <c r="J90" s="217">
        <f>ROUND(I90*H90,2)</f>
        <v>0</v>
      </c>
      <c r="K90" s="213" t="s">
        <v>32</v>
      </c>
      <c r="L90" s="48"/>
      <c r="M90" s="218" t="s">
        <v>32</v>
      </c>
      <c r="N90" s="219" t="s">
        <v>49</v>
      </c>
      <c r="O90" s="88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3822</v>
      </c>
      <c r="AT90" s="222" t="s">
        <v>213</v>
      </c>
      <c r="AU90" s="222" t="s">
        <v>88</v>
      </c>
      <c r="AY90" s="20" t="s">
        <v>210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86</v>
      </c>
      <c r="BK90" s="223">
        <f>ROUND(I90*H90,2)</f>
        <v>0</v>
      </c>
      <c r="BL90" s="20" t="s">
        <v>3822</v>
      </c>
      <c r="BM90" s="222" t="s">
        <v>3828</v>
      </c>
    </row>
    <row r="91" s="2" customFormat="1">
      <c r="A91" s="42"/>
      <c r="B91" s="43"/>
      <c r="C91" s="44"/>
      <c r="D91" s="231" t="s">
        <v>1073</v>
      </c>
      <c r="E91" s="44"/>
      <c r="F91" s="283" t="s">
        <v>3829</v>
      </c>
      <c r="G91" s="44"/>
      <c r="H91" s="44"/>
      <c r="I91" s="226"/>
      <c r="J91" s="44"/>
      <c r="K91" s="44"/>
      <c r="L91" s="48"/>
      <c r="M91" s="227"/>
      <c r="N91" s="228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1073</v>
      </c>
      <c r="AU91" s="20" t="s">
        <v>88</v>
      </c>
    </row>
    <row r="92" s="13" customFormat="1">
      <c r="A92" s="13"/>
      <c r="B92" s="229"/>
      <c r="C92" s="230"/>
      <c r="D92" s="231" t="s">
        <v>221</v>
      </c>
      <c r="E92" s="232" t="s">
        <v>32</v>
      </c>
      <c r="F92" s="233" t="s">
        <v>3830</v>
      </c>
      <c r="G92" s="230"/>
      <c r="H92" s="232" t="s">
        <v>32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221</v>
      </c>
      <c r="AU92" s="239" t="s">
        <v>88</v>
      </c>
      <c r="AV92" s="13" t="s">
        <v>86</v>
      </c>
      <c r="AW92" s="13" t="s">
        <v>39</v>
      </c>
      <c r="AX92" s="13" t="s">
        <v>78</v>
      </c>
      <c r="AY92" s="239" t="s">
        <v>210</v>
      </c>
    </row>
    <row r="93" s="14" customFormat="1">
      <c r="A93" s="14"/>
      <c r="B93" s="240"/>
      <c r="C93" s="241"/>
      <c r="D93" s="231" t="s">
        <v>221</v>
      </c>
      <c r="E93" s="242" t="s">
        <v>32</v>
      </c>
      <c r="F93" s="243" t="s">
        <v>86</v>
      </c>
      <c r="G93" s="241"/>
      <c r="H93" s="244">
        <v>1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221</v>
      </c>
      <c r="AU93" s="250" t="s">
        <v>88</v>
      </c>
      <c r="AV93" s="14" t="s">
        <v>88</v>
      </c>
      <c r="AW93" s="14" t="s">
        <v>39</v>
      </c>
      <c r="AX93" s="14" t="s">
        <v>86</v>
      </c>
      <c r="AY93" s="250" t="s">
        <v>210</v>
      </c>
    </row>
    <row r="94" s="12" customFormat="1" ht="22.8" customHeight="1">
      <c r="A94" s="12"/>
      <c r="B94" s="195"/>
      <c r="C94" s="196"/>
      <c r="D94" s="197" t="s">
        <v>77</v>
      </c>
      <c r="E94" s="209" t="s">
        <v>3831</v>
      </c>
      <c r="F94" s="209" t="s">
        <v>3832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SUM(P95:P103)</f>
        <v>0</v>
      </c>
      <c r="Q94" s="203"/>
      <c r="R94" s="204">
        <f>SUM(R95:R103)</f>
        <v>0</v>
      </c>
      <c r="S94" s="203"/>
      <c r="T94" s="205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6" t="s">
        <v>267</v>
      </c>
      <c r="AT94" s="207" t="s">
        <v>77</v>
      </c>
      <c r="AU94" s="207" t="s">
        <v>86</v>
      </c>
      <c r="AY94" s="206" t="s">
        <v>210</v>
      </c>
      <c r="BK94" s="208">
        <f>SUM(BK95:BK103)</f>
        <v>0</v>
      </c>
    </row>
    <row r="95" s="2" customFormat="1" ht="16.5" customHeight="1">
      <c r="A95" s="42"/>
      <c r="B95" s="43"/>
      <c r="C95" s="211" t="s">
        <v>93</v>
      </c>
      <c r="D95" s="211" t="s">
        <v>213</v>
      </c>
      <c r="E95" s="212" t="s">
        <v>3833</v>
      </c>
      <c r="F95" s="213" t="s">
        <v>3834</v>
      </c>
      <c r="G95" s="214" t="s">
        <v>3827</v>
      </c>
      <c r="H95" s="215">
        <v>1</v>
      </c>
      <c r="I95" s="216"/>
      <c r="J95" s="217">
        <f>ROUND(I95*H95,2)</f>
        <v>0</v>
      </c>
      <c r="K95" s="213" t="s">
        <v>32</v>
      </c>
      <c r="L95" s="48"/>
      <c r="M95" s="218" t="s">
        <v>32</v>
      </c>
      <c r="N95" s="219" t="s">
        <v>49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3822</v>
      </c>
      <c r="AT95" s="222" t="s">
        <v>213</v>
      </c>
      <c r="AU95" s="222" t="s">
        <v>88</v>
      </c>
      <c r="AY95" s="20" t="s">
        <v>210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86</v>
      </c>
      <c r="BK95" s="223">
        <f>ROUND(I95*H95,2)</f>
        <v>0</v>
      </c>
      <c r="BL95" s="20" t="s">
        <v>3822</v>
      </c>
      <c r="BM95" s="222" t="s">
        <v>3835</v>
      </c>
    </row>
    <row r="96" s="13" customFormat="1">
      <c r="A96" s="13"/>
      <c r="B96" s="229"/>
      <c r="C96" s="230"/>
      <c r="D96" s="231" t="s">
        <v>221</v>
      </c>
      <c r="E96" s="232" t="s">
        <v>32</v>
      </c>
      <c r="F96" s="233" t="s">
        <v>3836</v>
      </c>
      <c r="G96" s="230"/>
      <c r="H96" s="232" t="s">
        <v>32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221</v>
      </c>
      <c r="AU96" s="239" t="s">
        <v>88</v>
      </c>
      <c r="AV96" s="13" t="s">
        <v>86</v>
      </c>
      <c r="AW96" s="13" t="s">
        <v>39</v>
      </c>
      <c r="AX96" s="13" t="s">
        <v>78</v>
      </c>
      <c r="AY96" s="239" t="s">
        <v>210</v>
      </c>
    </row>
    <row r="97" s="14" customFormat="1">
      <c r="A97" s="14"/>
      <c r="B97" s="240"/>
      <c r="C97" s="241"/>
      <c r="D97" s="231" t="s">
        <v>221</v>
      </c>
      <c r="E97" s="242" t="s">
        <v>32</v>
      </c>
      <c r="F97" s="243" t="s">
        <v>86</v>
      </c>
      <c r="G97" s="241"/>
      <c r="H97" s="244">
        <v>1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0" t="s">
        <v>221</v>
      </c>
      <c r="AU97" s="250" t="s">
        <v>88</v>
      </c>
      <c r="AV97" s="14" t="s">
        <v>88</v>
      </c>
      <c r="AW97" s="14" t="s">
        <v>39</v>
      </c>
      <c r="AX97" s="14" t="s">
        <v>86</v>
      </c>
      <c r="AY97" s="250" t="s">
        <v>210</v>
      </c>
    </row>
    <row r="98" s="2" customFormat="1" ht="16.5" customHeight="1">
      <c r="A98" s="42"/>
      <c r="B98" s="43"/>
      <c r="C98" s="211" t="s">
        <v>96</v>
      </c>
      <c r="D98" s="211" t="s">
        <v>213</v>
      </c>
      <c r="E98" s="212" t="s">
        <v>3837</v>
      </c>
      <c r="F98" s="213" t="s">
        <v>3838</v>
      </c>
      <c r="G98" s="214" t="s">
        <v>3827</v>
      </c>
      <c r="H98" s="215">
        <v>1</v>
      </c>
      <c r="I98" s="216"/>
      <c r="J98" s="217">
        <f>ROUND(I98*H98,2)</f>
        <v>0</v>
      </c>
      <c r="K98" s="213" t="s">
        <v>32</v>
      </c>
      <c r="L98" s="48"/>
      <c r="M98" s="218" t="s">
        <v>32</v>
      </c>
      <c r="N98" s="219" t="s">
        <v>49</v>
      </c>
      <c r="O98" s="88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2" t="s">
        <v>3822</v>
      </c>
      <c r="AT98" s="222" t="s">
        <v>213</v>
      </c>
      <c r="AU98" s="222" t="s">
        <v>88</v>
      </c>
      <c r="AY98" s="20" t="s">
        <v>210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0" t="s">
        <v>86</v>
      </c>
      <c r="BK98" s="223">
        <f>ROUND(I98*H98,2)</f>
        <v>0</v>
      </c>
      <c r="BL98" s="20" t="s">
        <v>3822</v>
      </c>
      <c r="BM98" s="222" t="s">
        <v>3839</v>
      </c>
    </row>
    <row r="99" s="2" customFormat="1" ht="16.5" customHeight="1">
      <c r="A99" s="42"/>
      <c r="B99" s="43"/>
      <c r="C99" s="211" t="s">
        <v>267</v>
      </c>
      <c r="D99" s="211" t="s">
        <v>213</v>
      </c>
      <c r="E99" s="212" t="s">
        <v>3840</v>
      </c>
      <c r="F99" s="213" t="s">
        <v>3841</v>
      </c>
      <c r="G99" s="214" t="s">
        <v>3827</v>
      </c>
      <c r="H99" s="215">
        <v>1</v>
      </c>
      <c r="I99" s="216"/>
      <c r="J99" s="217">
        <f>ROUND(I99*H99,2)</f>
        <v>0</v>
      </c>
      <c r="K99" s="213" t="s">
        <v>32</v>
      </c>
      <c r="L99" s="48"/>
      <c r="M99" s="218" t="s">
        <v>32</v>
      </c>
      <c r="N99" s="219" t="s">
        <v>49</v>
      </c>
      <c r="O99" s="88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3822</v>
      </c>
      <c r="AT99" s="222" t="s">
        <v>213</v>
      </c>
      <c r="AU99" s="222" t="s">
        <v>88</v>
      </c>
      <c r="AY99" s="20" t="s">
        <v>210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86</v>
      </c>
      <c r="BK99" s="223">
        <f>ROUND(I99*H99,2)</f>
        <v>0</v>
      </c>
      <c r="BL99" s="20" t="s">
        <v>3822</v>
      </c>
      <c r="BM99" s="222" t="s">
        <v>3842</v>
      </c>
    </row>
    <row r="100" s="14" customFormat="1">
      <c r="A100" s="14"/>
      <c r="B100" s="240"/>
      <c r="C100" s="241"/>
      <c r="D100" s="231" t="s">
        <v>221</v>
      </c>
      <c r="E100" s="242" t="s">
        <v>32</v>
      </c>
      <c r="F100" s="243" t="s">
        <v>86</v>
      </c>
      <c r="G100" s="241"/>
      <c r="H100" s="244">
        <v>1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221</v>
      </c>
      <c r="AU100" s="250" t="s">
        <v>88</v>
      </c>
      <c r="AV100" s="14" t="s">
        <v>88</v>
      </c>
      <c r="AW100" s="14" t="s">
        <v>39</v>
      </c>
      <c r="AX100" s="14" t="s">
        <v>86</v>
      </c>
      <c r="AY100" s="250" t="s">
        <v>210</v>
      </c>
    </row>
    <row r="101" s="2" customFormat="1" ht="16.5" customHeight="1">
      <c r="A101" s="42"/>
      <c r="B101" s="43"/>
      <c r="C101" s="211" t="s">
        <v>276</v>
      </c>
      <c r="D101" s="211" t="s">
        <v>213</v>
      </c>
      <c r="E101" s="212" t="s">
        <v>3843</v>
      </c>
      <c r="F101" s="213" t="s">
        <v>3844</v>
      </c>
      <c r="G101" s="214" t="s">
        <v>3827</v>
      </c>
      <c r="H101" s="215">
        <v>1</v>
      </c>
      <c r="I101" s="216"/>
      <c r="J101" s="217">
        <f>ROUND(I101*H101,2)</f>
        <v>0</v>
      </c>
      <c r="K101" s="213" t="s">
        <v>32</v>
      </c>
      <c r="L101" s="48"/>
      <c r="M101" s="218" t="s">
        <v>32</v>
      </c>
      <c r="N101" s="219" t="s">
        <v>49</v>
      </c>
      <c r="O101" s="88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2" t="s">
        <v>3822</v>
      </c>
      <c r="AT101" s="222" t="s">
        <v>213</v>
      </c>
      <c r="AU101" s="222" t="s">
        <v>88</v>
      </c>
      <c r="AY101" s="20" t="s">
        <v>210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0" t="s">
        <v>86</v>
      </c>
      <c r="BK101" s="223">
        <f>ROUND(I101*H101,2)</f>
        <v>0</v>
      </c>
      <c r="BL101" s="20" t="s">
        <v>3822</v>
      </c>
      <c r="BM101" s="222" t="s">
        <v>3845</v>
      </c>
    </row>
    <row r="102" s="2" customFormat="1" ht="16.5" customHeight="1">
      <c r="A102" s="42"/>
      <c r="B102" s="43"/>
      <c r="C102" s="211" t="s">
        <v>286</v>
      </c>
      <c r="D102" s="211" t="s">
        <v>213</v>
      </c>
      <c r="E102" s="212" t="s">
        <v>3846</v>
      </c>
      <c r="F102" s="213" t="s">
        <v>3847</v>
      </c>
      <c r="G102" s="214" t="s">
        <v>3827</v>
      </c>
      <c r="H102" s="215">
        <v>1</v>
      </c>
      <c r="I102" s="216"/>
      <c r="J102" s="217">
        <f>ROUND(I102*H102,2)</f>
        <v>0</v>
      </c>
      <c r="K102" s="213" t="s">
        <v>32</v>
      </c>
      <c r="L102" s="48"/>
      <c r="M102" s="218" t="s">
        <v>32</v>
      </c>
      <c r="N102" s="219" t="s">
        <v>49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3822</v>
      </c>
      <c r="AT102" s="222" t="s">
        <v>213</v>
      </c>
      <c r="AU102" s="222" t="s">
        <v>88</v>
      </c>
      <c r="AY102" s="20" t="s">
        <v>210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86</v>
      </c>
      <c r="BK102" s="223">
        <f>ROUND(I102*H102,2)</f>
        <v>0</v>
      </c>
      <c r="BL102" s="20" t="s">
        <v>3822</v>
      </c>
      <c r="BM102" s="222" t="s">
        <v>3848</v>
      </c>
    </row>
    <row r="103" s="14" customFormat="1">
      <c r="A103" s="14"/>
      <c r="B103" s="240"/>
      <c r="C103" s="241"/>
      <c r="D103" s="231" t="s">
        <v>221</v>
      </c>
      <c r="E103" s="242" t="s">
        <v>32</v>
      </c>
      <c r="F103" s="243" t="s">
        <v>86</v>
      </c>
      <c r="G103" s="241"/>
      <c r="H103" s="244">
        <v>1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221</v>
      </c>
      <c r="AU103" s="250" t="s">
        <v>88</v>
      </c>
      <c r="AV103" s="14" t="s">
        <v>88</v>
      </c>
      <c r="AW103" s="14" t="s">
        <v>39</v>
      </c>
      <c r="AX103" s="14" t="s">
        <v>86</v>
      </c>
      <c r="AY103" s="250" t="s">
        <v>210</v>
      </c>
    </row>
    <row r="104" s="12" customFormat="1" ht="22.8" customHeight="1">
      <c r="A104" s="12"/>
      <c r="B104" s="195"/>
      <c r="C104" s="196"/>
      <c r="D104" s="197" t="s">
        <v>77</v>
      </c>
      <c r="E104" s="209" t="s">
        <v>3849</v>
      </c>
      <c r="F104" s="209" t="s">
        <v>3850</v>
      </c>
      <c r="G104" s="196"/>
      <c r="H104" s="196"/>
      <c r="I104" s="199"/>
      <c r="J104" s="210">
        <f>BK104</f>
        <v>0</v>
      </c>
      <c r="K104" s="196"/>
      <c r="L104" s="201"/>
      <c r="M104" s="202"/>
      <c r="N104" s="203"/>
      <c r="O104" s="203"/>
      <c r="P104" s="204">
        <f>SUM(P105:P111)</f>
        <v>0</v>
      </c>
      <c r="Q104" s="203"/>
      <c r="R104" s="204">
        <f>SUM(R105:R111)</f>
        <v>0</v>
      </c>
      <c r="S104" s="203"/>
      <c r="T104" s="205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6" t="s">
        <v>267</v>
      </c>
      <c r="AT104" s="207" t="s">
        <v>77</v>
      </c>
      <c r="AU104" s="207" t="s">
        <v>86</v>
      </c>
      <c r="AY104" s="206" t="s">
        <v>210</v>
      </c>
      <c r="BK104" s="208">
        <f>SUM(BK105:BK111)</f>
        <v>0</v>
      </c>
    </row>
    <row r="105" s="2" customFormat="1" ht="16.5" customHeight="1">
      <c r="A105" s="42"/>
      <c r="B105" s="43"/>
      <c r="C105" s="211" t="s">
        <v>302</v>
      </c>
      <c r="D105" s="211" t="s">
        <v>213</v>
      </c>
      <c r="E105" s="212" t="s">
        <v>3851</v>
      </c>
      <c r="F105" s="213" t="s">
        <v>3852</v>
      </c>
      <c r="G105" s="214" t="s">
        <v>3827</v>
      </c>
      <c r="H105" s="215">
        <v>1</v>
      </c>
      <c r="I105" s="216"/>
      <c r="J105" s="217">
        <f>ROUND(I105*H105,2)</f>
        <v>0</v>
      </c>
      <c r="K105" s="213" t="s">
        <v>32</v>
      </c>
      <c r="L105" s="48"/>
      <c r="M105" s="218" t="s">
        <v>32</v>
      </c>
      <c r="N105" s="219" t="s">
        <v>49</v>
      </c>
      <c r="O105" s="88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3822</v>
      </c>
      <c r="AT105" s="222" t="s">
        <v>213</v>
      </c>
      <c r="AU105" s="222" t="s">
        <v>88</v>
      </c>
      <c r="AY105" s="20" t="s">
        <v>210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86</v>
      </c>
      <c r="BK105" s="223">
        <f>ROUND(I105*H105,2)</f>
        <v>0</v>
      </c>
      <c r="BL105" s="20" t="s">
        <v>3822</v>
      </c>
      <c r="BM105" s="222" t="s">
        <v>3853</v>
      </c>
    </row>
    <row r="106" s="2" customFormat="1">
      <c r="A106" s="42"/>
      <c r="B106" s="43"/>
      <c r="C106" s="44"/>
      <c r="D106" s="231" t="s">
        <v>1073</v>
      </c>
      <c r="E106" s="44"/>
      <c r="F106" s="283" t="s">
        <v>3854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1073</v>
      </c>
      <c r="AU106" s="20" t="s">
        <v>88</v>
      </c>
    </row>
    <row r="107" s="2" customFormat="1" ht="16.5" customHeight="1">
      <c r="A107" s="42"/>
      <c r="B107" s="43"/>
      <c r="C107" s="211" t="s">
        <v>324</v>
      </c>
      <c r="D107" s="211" t="s">
        <v>213</v>
      </c>
      <c r="E107" s="212" t="s">
        <v>3855</v>
      </c>
      <c r="F107" s="213" t="s">
        <v>3856</v>
      </c>
      <c r="G107" s="214" t="s">
        <v>3737</v>
      </c>
      <c r="H107" s="215">
        <v>1</v>
      </c>
      <c r="I107" s="216"/>
      <c r="J107" s="217">
        <f>ROUND(I107*H107,2)</f>
        <v>0</v>
      </c>
      <c r="K107" s="213" t="s">
        <v>32</v>
      </c>
      <c r="L107" s="48"/>
      <c r="M107" s="218" t="s">
        <v>32</v>
      </c>
      <c r="N107" s="219" t="s">
        <v>49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3822</v>
      </c>
      <c r="AT107" s="222" t="s">
        <v>213</v>
      </c>
      <c r="AU107" s="222" t="s">
        <v>88</v>
      </c>
      <c r="AY107" s="20" t="s">
        <v>210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86</v>
      </c>
      <c r="BK107" s="223">
        <f>ROUND(I107*H107,2)</f>
        <v>0</v>
      </c>
      <c r="BL107" s="20" t="s">
        <v>3822</v>
      </c>
      <c r="BM107" s="222" t="s">
        <v>3857</v>
      </c>
    </row>
    <row r="108" s="14" customFormat="1">
      <c r="A108" s="14"/>
      <c r="B108" s="240"/>
      <c r="C108" s="241"/>
      <c r="D108" s="231" t="s">
        <v>221</v>
      </c>
      <c r="E108" s="242" t="s">
        <v>32</v>
      </c>
      <c r="F108" s="243" t="s">
        <v>86</v>
      </c>
      <c r="G108" s="241"/>
      <c r="H108" s="244">
        <v>1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221</v>
      </c>
      <c r="AU108" s="250" t="s">
        <v>88</v>
      </c>
      <c r="AV108" s="14" t="s">
        <v>88</v>
      </c>
      <c r="AW108" s="14" t="s">
        <v>39</v>
      </c>
      <c r="AX108" s="14" t="s">
        <v>78</v>
      </c>
      <c r="AY108" s="250" t="s">
        <v>210</v>
      </c>
    </row>
    <row r="109" s="15" customFormat="1">
      <c r="A109" s="15"/>
      <c r="B109" s="251"/>
      <c r="C109" s="252"/>
      <c r="D109" s="231" t="s">
        <v>221</v>
      </c>
      <c r="E109" s="253" t="s">
        <v>32</v>
      </c>
      <c r="F109" s="254" t="s">
        <v>224</v>
      </c>
      <c r="G109" s="252"/>
      <c r="H109" s="255">
        <v>1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221</v>
      </c>
      <c r="AU109" s="261" t="s">
        <v>88</v>
      </c>
      <c r="AV109" s="15" t="s">
        <v>96</v>
      </c>
      <c r="AW109" s="15" t="s">
        <v>39</v>
      </c>
      <c r="AX109" s="15" t="s">
        <v>86</v>
      </c>
      <c r="AY109" s="261" t="s">
        <v>210</v>
      </c>
    </row>
    <row r="110" s="2" customFormat="1" ht="16.5" customHeight="1">
      <c r="A110" s="42"/>
      <c r="B110" s="43"/>
      <c r="C110" s="211" t="s">
        <v>211</v>
      </c>
      <c r="D110" s="211" t="s">
        <v>213</v>
      </c>
      <c r="E110" s="212" t="s">
        <v>3858</v>
      </c>
      <c r="F110" s="213" t="s">
        <v>3859</v>
      </c>
      <c r="G110" s="214" t="s">
        <v>3827</v>
      </c>
      <c r="H110" s="215">
        <v>1</v>
      </c>
      <c r="I110" s="216"/>
      <c r="J110" s="217">
        <f>ROUND(I110*H110,2)</f>
        <v>0</v>
      </c>
      <c r="K110" s="213" t="s">
        <v>32</v>
      </c>
      <c r="L110" s="48"/>
      <c r="M110" s="218" t="s">
        <v>32</v>
      </c>
      <c r="N110" s="219" t="s">
        <v>49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3822</v>
      </c>
      <c r="AT110" s="222" t="s">
        <v>213</v>
      </c>
      <c r="AU110" s="222" t="s">
        <v>88</v>
      </c>
      <c r="AY110" s="20" t="s">
        <v>210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86</v>
      </c>
      <c r="BK110" s="223">
        <f>ROUND(I110*H110,2)</f>
        <v>0</v>
      </c>
      <c r="BL110" s="20" t="s">
        <v>3822</v>
      </c>
      <c r="BM110" s="222" t="s">
        <v>3860</v>
      </c>
    </row>
    <row r="111" s="2" customFormat="1" ht="16.5" customHeight="1">
      <c r="A111" s="42"/>
      <c r="B111" s="43"/>
      <c r="C111" s="211" t="s">
        <v>347</v>
      </c>
      <c r="D111" s="211" t="s">
        <v>213</v>
      </c>
      <c r="E111" s="212" t="s">
        <v>3861</v>
      </c>
      <c r="F111" s="213" t="s">
        <v>3862</v>
      </c>
      <c r="G111" s="214" t="s">
        <v>3827</v>
      </c>
      <c r="H111" s="215">
        <v>1</v>
      </c>
      <c r="I111" s="216"/>
      <c r="J111" s="217">
        <f>ROUND(I111*H111,2)</f>
        <v>0</v>
      </c>
      <c r="K111" s="213" t="s">
        <v>32</v>
      </c>
      <c r="L111" s="48"/>
      <c r="M111" s="305" t="s">
        <v>32</v>
      </c>
      <c r="N111" s="306" t="s">
        <v>49</v>
      </c>
      <c r="O111" s="299"/>
      <c r="P111" s="307">
        <f>O111*H111</f>
        <v>0</v>
      </c>
      <c r="Q111" s="307">
        <v>0</v>
      </c>
      <c r="R111" s="307">
        <f>Q111*H111</f>
        <v>0</v>
      </c>
      <c r="S111" s="307">
        <v>0</v>
      </c>
      <c r="T111" s="30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3822</v>
      </c>
      <c r="AT111" s="222" t="s">
        <v>213</v>
      </c>
      <c r="AU111" s="222" t="s">
        <v>88</v>
      </c>
      <c r="AY111" s="20" t="s">
        <v>210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86</v>
      </c>
      <c r="BK111" s="223">
        <f>ROUND(I111*H111,2)</f>
        <v>0</v>
      </c>
      <c r="BL111" s="20" t="s">
        <v>3822</v>
      </c>
      <c r="BM111" s="222" t="s">
        <v>3863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GKL3G2OgJSkXho23eYJLbFWB0KleycXgB6B/ix2bGeWc2pPpWrcULFTPwRaxX8nYQYeTrFWwM+XJk1Lmq6Lq5g==" hashValue="SWzksHA82RQGEvvzGjYXH1+5v/63rGoCmTXI1qBsMBmWtEii6c7dFkhvNkKFe6zPUG0o8YUeXIl0iL3N+vQeLg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3"/>
    </row>
    <row r="4" s="1" customFormat="1" ht="24.96" customHeight="1">
      <c r="B4" s="23"/>
      <c r="C4" s="135" t="s">
        <v>3864</v>
      </c>
      <c r="H4" s="23"/>
    </row>
    <row r="5" s="1" customFormat="1" ht="12" customHeight="1">
      <c r="B5" s="23"/>
      <c r="C5" s="143" t="s">
        <v>13</v>
      </c>
      <c r="D5" s="147" t="s">
        <v>14</v>
      </c>
      <c r="E5" s="1"/>
      <c r="F5" s="1"/>
      <c r="H5" s="23"/>
    </row>
    <row r="6" s="1" customFormat="1" ht="36.96" customHeight="1">
      <c r="B6" s="23"/>
      <c r="C6" s="311" t="s">
        <v>16</v>
      </c>
      <c r="D6" s="312" t="s">
        <v>17</v>
      </c>
      <c r="E6" s="1"/>
      <c r="F6" s="1"/>
      <c r="H6" s="23"/>
    </row>
    <row r="7" s="1" customFormat="1" ht="16.5" customHeight="1">
      <c r="B7" s="23"/>
      <c r="C7" s="137" t="s">
        <v>24</v>
      </c>
      <c r="D7" s="142" t="str">
        <f>'Rekapitulace stavby'!AN8</f>
        <v>20. 7. 2023</v>
      </c>
      <c r="H7" s="23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4"/>
      <c r="B9" s="313"/>
      <c r="C9" s="314" t="s">
        <v>59</v>
      </c>
      <c r="D9" s="315" t="s">
        <v>60</v>
      </c>
      <c r="E9" s="315" t="s">
        <v>197</v>
      </c>
      <c r="F9" s="316" t="s">
        <v>3865</v>
      </c>
      <c r="G9" s="184"/>
      <c r="H9" s="313"/>
    </row>
    <row r="10" s="2" customFormat="1" ht="26.4" customHeight="1">
      <c r="A10" s="42"/>
      <c r="B10" s="48"/>
      <c r="C10" s="317" t="s">
        <v>3866</v>
      </c>
      <c r="D10" s="317" t="s">
        <v>84</v>
      </c>
      <c r="E10" s="42"/>
      <c r="F10" s="42"/>
      <c r="G10" s="42"/>
      <c r="H10" s="48"/>
    </row>
    <row r="11" s="2" customFormat="1" ht="16.8" customHeight="1">
      <c r="A11" s="42"/>
      <c r="B11" s="48"/>
      <c r="C11" s="318" t="s">
        <v>102</v>
      </c>
      <c r="D11" s="319" t="s">
        <v>103</v>
      </c>
      <c r="E11" s="320" t="s">
        <v>104</v>
      </c>
      <c r="F11" s="321">
        <v>387.10599999999999</v>
      </c>
      <c r="G11" s="42"/>
      <c r="H11" s="48"/>
    </row>
    <row r="12" s="2" customFormat="1" ht="16.8" customHeight="1">
      <c r="A12" s="42"/>
      <c r="B12" s="48"/>
      <c r="C12" s="322" t="s">
        <v>3867</v>
      </c>
      <c r="D12" s="42"/>
      <c r="E12" s="42"/>
      <c r="F12" s="42"/>
      <c r="G12" s="42"/>
      <c r="H12" s="48"/>
    </row>
    <row r="13" s="2" customFormat="1" ht="16.8" customHeight="1">
      <c r="A13" s="42"/>
      <c r="B13" s="48"/>
      <c r="C13" s="323" t="s">
        <v>2027</v>
      </c>
      <c r="D13" s="323" t="s">
        <v>2028</v>
      </c>
      <c r="E13" s="20" t="s">
        <v>104</v>
      </c>
      <c r="F13" s="324">
        <v>257.243</v>
      </c>
      <c r="G13" s="42"/>
      <c r="H13" s="48"/>
    </row>
    <row r="14" s="2" customFormat="1" ht="16.8" customHeight="1">
      <c r="A14" s="42"/>
      <c r="B14" s="48"/>
      <c r="C14" s="323" t="s">
        <v>3047</v>
      </c>
      <c r="D14" s="323" t="s">
        <v>3048</v>
      </c>
      <c r="E14" s="20" t="s">
        <v>112</v>
      </c>
      <c r="F14" s="324">
        <v>1466.6320000000001</v>
      </c>
      <c r="G14" s="42"/>
      <c r="H14" s="48"/>
    </row>
    <row r="15" s="2" customFormat="1" ht="16.8" customHeight="1">
      <c r="A15" s="42"/>
      <c r="B15" s="48"/>
      <c r="C15" s="323" t="s">
        <v>2037</v>
      </c>
      <c r="D15" s="323" t="s">
        <v>2038</v>
      </c>
      <c r="E15" s="20" t="s">
        <v>216</v>
      </c>
      <c r="F15" s="324">
        <v>4.4580000000000002</v>
      </c>
      <c r="G15" s="42"/>
      <c r="H15" s="48"/>
    </row>
    <row r="16" s="2" customFormat="1" ht="16.8" customHeight="1">
      <c r="A16" s="42"/>
      <c r="B16" s="48"/>
      <c r="C16" s="318" t="s">
        <v>106</v>
      </c>
      <c r="D16" s="319" t="s">
        <v>107</v>
      </c>
      <c r="E16" s="320" t="s">
        <v>104</v>
      </c>
      <c r="F16" s="321">
        <v>22.064</v>
      </c>
      <c r="G16" s="42"/>
      <c r="H16" s="48"/>
    </row>
    <row r="17" s="2" customFormat="1" ht="16.8" customHeight="1">
      <c r="A17" s="42"/>
      <c r="B17" s="48"/>
      <c r="C17" s="322" t="s">
        <v>3867</v>
      </c>
      <c r="D17" s="42"/>
      <c r="E17" s="42"/>
      <c r="F17" s="42"/>
      <c r="G17" s="42"/>
      <c r="H17" s="48"/>
    </row>
    <row r="18" s="2" customFormat="1" ht="16.8" customHeight="1">
      <c r="A18" s="42"/>
      <c r="B18" s="48"/>
      <c r="C18" s="323" t="s">
        <v>3047</v>
      </c>
      <c r="D18" s="323" t="s">
        <v>3048</v>
      </c>
      <c r="E18" s="20" t="s">
        <v>112</v>
      </c>
      <c r="F18" s="324">
        <v>1466.6320000000001</v>
      </c>
      <c r="G18" s="42"/>
      <c r="H18" s="48"/>
    </row>
    <row r="19" s="2" customFormat="1" ht="16.8" customHeight="1">
      <c r="A19" s="42"/>
      <c r="B19" s="48"/>
      <c r="C19" s="318" t="s">
        <v>110</v>
      </c>
      <c r="D19" s="319" t="s">
        <v>111</v>
      </c>
      <c r="E19" s="320" t="s">
        <v>112</v>
      </c>
      <c r="F19" s="321">
        <v>107.02</v>
      </c>
      <c r="G19" s="42"/>
      <c r="H19" s="48"/>
    </row>
    <row r="20" s="2" customFormat="1" ht="16.8" customHeight="1">
      <c r="A20" s="42"/>
      <c r="B20" s="48"/>
      <c r="C20" s="322" t="s">
        <v>3867</v>
      </c>
      <c r="D20" s="42"/>
      <c r="E20" s="42"/>
      <c r="F20" s="42"/>
      <c r="G20" s="42"/>
      <c r="H20" s="48"/>
    </row>
    <row r="21" s="2" customFormat="1" ht="16.8" customHeight="1">
      <c r="A21" s="42"/>
      <c r="B21" s="48"/>
      <c r="C21" s="323" t="s">
        <v>2889</v>
      </c>
      <c r="D21" s="323" t="s">
        <v>3868</v>
      </c>
      <c r="E21" s="20" t="s">
        <v>112</v>
      </c>
      <c r="F21" s="324">
        <v>55.600000000000001</v>
      </c>
      <c r="G21" s="42"/>
      <c r="H21" s="48"/>
    </row>
    <row r="22" s="2" customFormat="1" ht="16.8" customHeight="1">
      <c r="A22" s="42"/>
      <c r="B22" s="48"/>
      <c r="C22" s="323" t="s">
        <v>2079</v>
      </c>
      <c r="D22" s="323" t="s">
        <v>2080</v>
      </c>
      <c r="E22" s="20" t="s">
        <v>112</v>
      </c>
      <c r="F22" s="324">
        <v>107.02</v>
      </c>
      <c r="G22" s="42"/>
      <c r="H22" s="48"/>
    </row>
    <row r="23" s="2" customFormat="1" ht="16.8" customHeight="1">
      <c r="A23" s="42"/>
      <c r="B23" s="48"/>
      <c r="C23" s="318" t="s">
        <v>3869</v>
      </c>
      <c r="D23" s="319" t="s">
        <v>3870</v>
      </c>
      <c r="E23" s="320" t="s">
        <v>112</v>
      </c>
      <c r="F23" s="321">
        <v>6.3200000000000003</v>
      </c>
      <c r="G23" s="42"/>
      <c r="H23" s="48"/>
    </row>
    <row r="24" s="2" customFormat="1" ht="16.8" customHeight="1">
      <c r="A24" s="42"/>
      <c r="B24" s="48"/>
      <c r="C24" s="318" t="s">
        <v>114</v>
      </c>
      <c r="D24" s="319" t="s">
        <v>115</v>
      </c>
      <c r="E24" s="320" t="s">
        <v>104</v>
      </c>
      <c r="F24" s="321">
        <v>212.88300000000001</v>
      </c>
      <c r="G24" s="42"/>
      <c r="H24" s="48"/>
    </row>
    <row r="25" s="2" customFormat="1" ht="16.8" customHeight="1">
      <c r="A25" s="42"/>
      <c r="B25" s="48"/>
      <c r="C25" s="322" t="s">
        <v>3867</v>
      </c>
      <c r="D25" s="42"/>
      <c r="E25" s="42"/>
      <c r="F25" s="42"/>
      <c r="G25" s="42"/>
      <c r="H25" s="48"/>
    </row>
    <row r="26" s="2" customFormat="1" ht="16.8" customHeight="1">
      <c r="A26" s="42"/>
      <c r="B26" s="48"/>
      <c r="C26" s="323" t="s">
        <v>3047</v>
      </c>
      <c r="D26" s="323" t="s">
        <v>3048</v>
      </c>
      <c r="E26" s="20" t="s">
        <v>112</v>
      </c>
      <c r="F26" s="324">
        <v>1466.6320000000001</v>
      </c>
      <c r="G26" s="42"/>
      <c r="H26" s="48"/>
    </row>
    <row r="27" s="2" customFormat="1" ht="16.8" customHeight="1">
      <c r="A27" s="42"/>
      <c r="B27" s="48"/>
      <c r="C27" s="318" t="s">
        <v>2991</v>
      </c>
      <c r="D27" s="319" t="s">
        <v>2991</v>
      </c>
      <c r="E27" s="320" t="s">
        <v>32</v>
      </c>
      <c r="F27" s="321">
        <v>96.495000000000005</v>
      </c>
      <c r="G27" s="42"/>
      <c r="H27" s="48"/>
    </row>
    <row r="28" s="2" customFormat="1" ht="16.8" customHeight="1">
      <c r="A28" s="42"/>
      <c r="B28" s="48"/>
      <c r="C28" s="323" t="s">
        <v>32</v>
      </c>
      <c r="D28" s="323" t="s">
        <v>844</v>
      </c>
      <c r="E28" s="20" t="s">
        <v>32</v>
      </c>
      <c r="F28" s="324">
        <v>0</v>
      </c>
      <c r="G28" s="42"/>
      <c r="H28" s="48"/>
    </row>
    <row r="29" s="2" customFormat="1" ht="16.8" customHeight="1">
      <c r="A29" s="42"/>
      <c r="B29" s="48"/>
      <c r="C29" s="323" t="s">
        <v>32</v>
      </c>
      <c r="D29" s="323" t="s">
        <v>2979</v>
      </c>
      <c r="E29" s="20" t="s">
        <v>32</v>
      </c>
      <c r="F29" s="324">
        <v>20.169</v>
      </c>
      <c r="G29" s="42"/>
      <c r="H29" s="48"/>
    </row>
    <row r="30" s="2" customFormat="1" ht="16.8" customHeight="1">
      <c r="A30" s="42"/>
      <c r="B30" s="48"/>
      <c r="C30" s="323" t="s">
        <v>32</v>
      </c>
      <c r="D30" s="323" t="s">
        <v>2980</v>
      </c>
      <c r="E30" s="20" t="s">
        <v>32</v>
      </c>
      <c r="F30" s="324">
        <v>-3</v>
      </c>
      <c r="G30" s="42"/>
      <c r="H30" s="48"/>
    </row>
    <row r="31" s="2" customFormat="1" ht="16.8" customHeight="1">
      <c r="A31" s="42"/>
      <c r="B31" s="48"/>
      <c r="C31" s="323" t="s">
        <v>32</v>
      </c>
      <c r="D31" s="323" t="s">
        <v>846</v>
      </c>
      <c r="E31" s="20" t="s">
        <v>32</v>
      </c>
      <c r="F31" s="324">
        <v>0</v>
      </c>
      <c r="G31" s="42"/>
      <c r="H31" s="48"/>
    </row>
    <row r="32" s="2" customFormat="1" ht="16.8" customHeight="1">
      <c r="A32" s="42"/>
      <c r="B32" s="48"/>
      <c r="C32" s="323" t="s">
        <v>32</v>
      </c>
      <c r="D32" s="323" t="s">
        <v>2981</v>
      </c>
      <c r="E32" s="20" t="s">
        <v>32</v>
      </c>
      <c r="F32" s="324">
        <v>10.927</v>
      </c>
      <c r="G32" s="42"/>
      <c r="H32" s="48"/>
    </row>
    <row r="33" s="2" customFormat="1" ht="16.8" customHeight="1">
      <c r="A33" s="42"/>
      <c r="B33" s="48"/>
      <c r="C33" s="323" t="s">
        <v>32</v>
      </c>
      <c r="D33" s="323" t="s">
        <v>2982</v>
      </c>
      <c r="E33" s="20" t="s">
        <v>32</v>
      </c>
      <c r="F33" s="324">
        <v>-0.17499999999999999</v>
      </c>
      <c r="G33" s="42"/>
      <c r="H33" s="48"/>
    </row>
    <row r="34" s="2" customFormat="1" ht="16.8" customHeight="1">
      <c r="A34" s="42"/>
      <c r="B34" s="48"/>
      <c r="C34" s="323" t="s">
        <v>32</v>
      </c>
      <c r="D34" s="323" t="s">
        <v>848</v>
      </c>
      <c r="E34" s="20" t="s">
        <v>32</v>
      </c>
      <c r="F34" s="324">
        <v>0</v>
      </c>
      <c r="G34" s="42"/>
      <c r="H34" s="48"/>
    </row>
    <row r="35" s="2" customFormat="1" ht="16.8" customHeight="1">
      <c r="A35" s="42"/>
      <c r="B35" s="48"/>
      <c r="C35" s="323" t="s">
        <v>32</v>
      </c>
      <c r="D35" s="323" t="s">
        <v>2983</v>
      </c>
      <c r="E35" s="20" t="s">
        <v>32</v>
      </c>
      <c r="F35" s="324">
        <v>14.763999999999999</v>
      </c>
      <c r="G35" s="42"/>
      <c r="H35" s="48"/>
    </row>
    <row r="36" s="2" customFormat="1" ht="16.8" customHeight="1">
      <c r="A36" s="42"/>
      <c r="B36" s="48"/>
      <c r="C36" s="323" t="s">
        <v>32</v>
      </c>
      <c r="D36" s="323" t="s">
        <v>2984</v>
      </c>
      <c r="E36" s="20" t="s">
        <v>32</v>
      </c>
      <c r="F36" s="324">
        <v>-0.14699999999999999</v>
      </c>
      <c r="G36" s="42"/>
      <c r="H36" s="48"/>
    </row>
    <row r="37" s="2" customFormat="1" ht="16.8" customHeight="1">
      <c r="A37" s="42"/>
      <c r="B37" s="48"/>
      <c r="C37" s="323" t="s">
        <v>32</v>
      </c>
      <c r="D37" s="323" t="s">
        <v>850</v>
      </c>
      <c r="E37" s="20" t="s">
        <v>32</v>
      </c>
      <c r="F37" s="324">
        <v>0</v>
      </c>
      <c r="G37" s="42"/>
      <c r="H37" s="48"/>
    </row>
    <row r="38" s="2" customFormat="1" ht="16.8" customHeight="1">
      <c r="A38" s="42"/>
      <c r="B38" s="48"/>
      <c r="C38" s="323" t="s">
        <v>32</v>
      </c>
      <c r="D38" s="323" t="s">
        <v>2985</v>
      </c>
      <c r="E38" s="20" t="s">
        <v>32</v>
      </c>
      <c r="F38" s="324">
        <v>11.528000000000001</v>
      </c>
      <c r="G38" s="42"/>
      <c r="H38" s="48"/>
    </row>
    <row r="39" s="2" customFormat="1" ht="16.8" customHeight="1">
      <c r="A39" s="42"/>
      <c r="B39" s="48"/>
      <c r="C39" s="323" t="s">
        <v>32</v>
      </c>
      <c r="D39" s="323" t="s">
        <v>2986</v>
      </c>
      <c r="E39" s="20" t="s">
        <v>32</v>
      </c>
      <c r="F39" s="324">
        <v>0.255</v>
      </c>
      <c r="G39" s="42"/>
      <c r="H39" s="48"/>
    </row>
    <row r="40" s="2" customFormat="1" ht="16.8" customHeight="1">
      <c r="A40" s="42"/>
      <c r="B40" s="48"/>
      <c r="C40" s="323" t="s">
        <v>32</v>
      </c>
      <c r="D40" s="323" t="s">
        <v>852</v>
      </c>
      <c r="E40" s="20" t="s">
        <v>32</v>
      </c>
      <c r="F40" s="324">
        <v>0</v>
      </c>
      <c r="G40" s="42"/>
      <c r="H40" s="48"/>
    </row>
    <row r="41" s="2" customFormat="1" ht="16.8" customHeight="1">
      <c r="A41" s="42"/>
      <c r="B41" s="48"/>
      <c r="C41" s="323" t="s">
        <v>32</v>
      </c>
      <c r="D41" s="323" t="s">
        <v>2983</v>
      </c>
      <c r="E41" s="20" t="s">
        <v>32</v>
      </c>
      <c r="F41" s="324">
        <v>14.763999999999999</v>
      </c>
      <c r="G41" s="42"/>
      <c r="H41" s="48"/>
    </row>
    <row r="42" s="2" customFormat="1" ht="16.8" customHeight="1">
      <c r="A42" s="42"/>
      <c r="B42" s="48"/>
      <c r="C42" s="323" t="s">
        <v>32</v>
      </c>
      <c r="D42" s="323" t="s">
        <v>2984</v>
      </c>
      <c r="E42" s="20" t="s">
        <v>32</v>
      </c>
      <c r="F42" s="324">
        <v>-0.14699999999999999</v>
      </c>
      <c r="G42" s="42"/>
      <c r="H42" s="48"/>
    </row>
    <row r="43" s="2" customFormat="1" ht="16.8" customHeight="1">
      <c r="A43" s="42"/>
      <c r="B43" s="48"/>
      <c r="C43" s="323" t="s">
        <v>32</v>
      </c>
      <c r="D43" s="323" t="s">
        <v>854</v>
      </c>
      <c r="E43" s="20" t="s">
        <v>32</v>
      </c>
      <c r="F43" s="324">
        <v>0</v>
      </c>
      <c r="G43" s="42"/>
      <c r="H43" s="48"/>
    </row>
    <row r="44" s="2" customFormat="1" ht="16.8" customHeight="1">
      <c r="A44" s="42"/>
      <c r="B44" s="48"/>
      <c r="C44" s="323" t="s">
        <v>32</v>
      </c>
      <c r="D44" s="323" t="s">
        <v>2987</v>
      </c>
      <c r="E44" s="20" t="s">
        <v>32</v>
      </c>
      <c r="F44" s="324">
        <v>11.878</v>
      </c>
      <c r="G44" s="42"/>
      <c r="H44" s="48"/>
    </row>
    <row r="45" s="2" customFormat="1" ht="16.8" customHeight="1">
      <c r="A45" s="42"/>
      <c r="B45" s="48"/>
      <c r="C45" s="323" t="s">
        <v>32</v>
      </c>
      <c r="D45" s="323" t="s">
        <v>656</v>
      </c>
      <c r="E45" s="20" t="s">
        <v>32</v>
      </c>
      <c r="F45" s="324">
        <v>0</v>
      </c>
      <c r="G45" s="42"/>
      <c r="H45" s="48"/>
    </row>
    <row r="46" s="2" customFormat="1" ht="16.8" customHeight="1">
      <c r="A46" s="42"/>
      <c r="B46" s="48"/>
      <c r="C46" s="323" t="s">
        <v>32</v>
      </c>
      <c r="D46" s="323" t="s">
        <v>2988</v>
      </c>
      <c r="E46" s="20" t="s">
        <v>32</v>
      </c>
      <c r="F46" s="324">
        <v>7.1360000000000001</v>
      </c>
      <c r="G46" s="42"/>
      <c r="H46" s="48"/>
    </row>
    <row r="47" s="2" customFormat="1" ht="16.8" customHeight="1">
      <c r="A47" s="42"/>
      <c r="B47" s="48"/>
      <c r="C47" s="323" t="s">
        <v>32</v>
      </c>
      <c r="D47" s="323" t="s">
        <v>2989</v>
      </c>
      <c r="E47" s="20" t="s">
        <v>32</v>
      </c>
      <c r="F47" s="324">
        <v>8.3179999999999996</v>
      </c>
      <c r="G47" s="42"/>
      <c r="H47" s="48"/>
    </row>
    <row r="48" s="2" customFormat="1" ht="16.8" customHeight="1">
      <c r="A48" s="42"/>
      <c r="B48" s="48"/>
      <c r="C48" s="323" t="s">
        <v>32</v>
      </c>
      <c r="D48" s="323" t="s">
        <v>2990</v>
      </c>
      <c r="E48" s="20" t="s">
        <v>32</v>
      </c>
      <c r="F48" s="324">
        <v>0.22500000000000001</v>
      </c>
      <c r="G48" s="42"/>
      <c r="H48" s="48"/>
    </row>
    <row r="49" s="2" customFormat="1" ht="16.8" customHeight="1">
      <c r="A49" s="42"/>
      <c r="B49" s="48"/>
      <c r="C49" s="323" t="s">
        <v>2991</v>
      </c>
      <c r="D49" s="323" t="s">
        <v>224</v>
      </c>
      <c r="E49" s="20" t="s">
        <v>32</v>
      </c>
      <c r="F49" s="324">
        <v>96.495000000000005</v>
      </c>
      <c r="G49" s="42"/>
      <c r="H49" s="48"/>
    </row>
    <row r="50" s="2" customFormat="1" ht="16.8" customHeight="1">
      <c r="A50" s="42"/>
      <c r="B50" s="48"/>
      <c r="C50" s="318" t="s">
        <v>117</v>
      </c>
      <c r="D50" s="319" t="s">
        <v>32</v>
      </c>
      <c r="E50" s="320" t="s">
        <v>112</v>
      </c>
      <c r="F50" s="321">
        <v>202.816</v>
      </c>
      <c r="G50" s="42"/>
      <c r="H50" s="48"/>
    </row>
    <row r="51" s="2" customFormat="1" ht="16.8" customHeight="1">
      <c r="A51" s="42"/>
      <c r="B51" s="48"/>
      <c r="C51" s="323" t="s">
        <v>32</v>
      </c>
      <c r="D51" s="323" t="s">
        <v>309</v>
      </c>
      <c r="E51" s="20" t="s">
        <v>32</v>
      </c>
      <c r="F51" s="324">
        <v>0</v>
      </c>
      <c r="G51" s="42"/>
      <c r="H51" s="48"/>
    </row>
    <row r="52" s="2" customFormat="1" ht="16.8" customHeight="1">
      <c r="A52" s="42"/>
      <c r="B52" s="48"/>
      <c r="C52" s="323" t="s">
        <v>32</v>
      </c>
      <c r="D52" s="323" t="s">
        <v>574</v>
      </c>
      <c r="E52" s="20" t="s">
        <v>32</v>
      </c>
      <c r="F52" s="324">
        <v>0</v>
      </c>
      <c r="G52" s="42"/>
      <c r="H52" s="48"/>
    </row>
    <row r="53" s="2" customFormat="1" ht="16.8" customHeight="1">
      <c r="A53" s="42"/>
      <c r="B53" s="48"/>
      <c r="C53" s="323" t="s">
        <v>32</v>
      </c>
      <c r="D53" s="323" t="s">
        <v>310</v>
      </c>
      <c r="E53" s="20" t="s">
        <v>32</v>
      </c>
      <c r="F53" s="324">
        <v>0</v>
      </c>
      <c r="G53" s="42"/>
      <c r="H53" s="48"/>
    </row>
    <row r="54" s="2" customFormat="1" ht="16.8" customHeight="1">
      <c r="A54" s="42"/>
      <c r="B54" s="48"/>
      <c r="C54" s="323" t="s">
        <v>32</v>
      </c>
      <c r="D54" s="323" t="s">
        <v>1041</v>
      </c>
      <c r="E54" s="20" t="s">
        <v>32</v>
      </c>
      <c r="F54" s="324">
        <v>0</v>
      </c>
      <c r="G54" s="42"/>
      <c r="H54" s="48"/>
    </row>
    <row r="55" s="2" customFormat="1" ht="16.8" customHeight="1">
      <c r="A55" s="42"/>
      <c r="B55" s="48"/>
      <c r="C55" s="323" t="s">
        <v>32</v>
      </c>
      <c r="D55" s="323" t="s">
        <v>518</v>
      </c>
      <c r="E55" s="20" t="s">
        <v>32</v>
      </c>
      <c r="F55" s="324">
        <v>0</v>
      </c>
      <c r="G55" s="42"/>
      <c r="H55" s="48"/>
    </row>
    <row r="56" s="2" customFormat="1" ht="16.8" customHeight="1">
      <c r="A56" s="42"/>
      <c r="B56" s="48"/>
      <c r="C56" s="323" t="s">
        <v>32</v>
      </c>
      <c r="D56" s="323" t="s">
        <v>311</v>
      </c>
      <c r="E56" s="20" t="s">
        <v>32</v>
      </c>
      <c r="F56" s="324">
        <v>0</v>
      </c>
      <c r="G56" s="42"/>
      <c r="H56" s="48"/>
    </row>
    <row r="57" s="2" customFormat="1" ht="16.8" customHeight="1">
      <c r="A57" s="42"/>
      <c r="B57" s="48"/>
      <c r="C57" s="323" t="s">
        <v>32</v>
      </c>
      <c r="D57" s="323" t="s">
        <v>984</v>
      </c>
      <c r="E57" s="20" t="s">
        <v>32</v>
      </c>
      <c r="F57" s="324">
        <v>0</v>
      </c>
      <c r="G57" s="42"/>
      <c r="H57" s="48"/>
    </row>
    <row r="58" s="2" customFormat="1" ht="16.8" customHeight="1">
      <c r="A58" s="42"/>
      <c r="B58" s="48"/>
      <c r="C58" s="323" t="s">
        <v>32</v>
      </c>
      <c r="D58" s="323" t="s">
        <v>1042</v>
      </c>
      <c r="E58" s="20" t="s">
        <v>32</v>
      </c>
      <c r="F58" s="324">
        <v>0</v>
      </c>
      <c r="G58" s="42"/>
      <c r="H58" s="48"/>
    </row>
    <row r="59" s="2" customFormat="1" ht="16.8" customHeight="1">
      <c r="A59" s="42"/>
      <c r="B59" s="48"/>
      <c r="C59" s="323" t="s">
        <v>32</v>
      </c>
      <c r="D59" s="323" t="s">
        <v>1043</v>
      </c>
      <c r="E59" s="20" t="s">
        <v>32</v>
      </c>
      <c r="F59" s="324">
        <v>15.18</v>
      </c>
      <c r="G59" s="42"/>
      <c r="H59" s="48"/>
    </row>
    <row r="60" s="2" customFormat="1" ht="16.8" customHeight="1">
      <c r="A60" s="42"/>
      <c r="B60" s="48"/>
      <c r="C60" s="323" t="s">
        <v>32</v>
      </c>
      <c r="D60" s="323" t="s">
        <v>1044</v>
      </c>
      <c r="E60" s="20" t="s">
        <v>32</v>
      </c>
      <c r="F60" s="324">
        <v>15.789999999999999</v>
      </c>
      <c r="G60" s="42"/>
      <c r="H60" s="48"/>
    </row>
    <row r="61" s="2" customFormat="1" ht="16.8" customHeight="1">
      <c r="A61" s="42"/>
      <c r="B61" s="48"/>
      <c r="C61" s="323" t="s">
        <v>32</v>
      </c>
      <c r="D61" s="323" t="s">
        <v>1045</v>
      </c>
      <c r="E61" s="20" t="s">
        <v>32</v>
      </c>
      <c r="F61" s="324">
        <v>0</v>
      </c>
      <c r="G61" s="42"/>
      <c r="H61" s="48"/>
    </row>
    <row r="62" s="2" customFormat="1" ht="16.8" customHeight="1">
      <c r="A62" s="42"/>
      <c r="B62" s="48"/>
      <c r="C62" s="323" t="s">
        <v>32</v>
      </c>
      <c r="D62" s="323" t="s">
        <v>1046</v>
      </c>
      <c r="E62" s="20" t="s">
        <v>32</v>
      </c>
      <c r="F62" s="324">
        <v>4.3200000000000003</v>
      </c>
      <c r="G62" s="42"/>
      <c r="H62" s="48"/>
    </row>
    <row r="63" s="2" customFormat="1" ht="16.8" customHeight="1">
      <c r="A63" s="42"/>
      <c r="B63" s="48"/>
      <c r="C63" s="323" t="s">
        <v>32</v>
      </c>
      <c r="D63" s="323" t="s">
        <v>1047</v>
      </c>
      <c r="E63" s="20" t="s">
        <v>32</v>
      </c>
      <c r="F63" s="324">
        <v>0</v>
      </c>
      <c r="G63" s="42"/>
      <c r="H63" s="48"/>
    </row>
    <row r="64" s="2" customFormat="1" ht="16.8" customHeight="1">
      <c r="A64" s="42"/>
      <c r="B64" s="48"/>
      <c r="C64" s="323" t="s">
        <v>32</v>
      </c>
      <c r="D64" s="323" t="s">
        <v>1048</v>
      </c>
      <c r="E64" s="20" t="s">
        <v>32</v>
      </c>
      <c r="F64" s="324">
        <v>60.725000000000001</v>
      </c>
      <c r="G64" s="42"/>
      <c r="H64" s="48"/>
    </row>
    <row r="65" s="2" customFormat="1" ht="16.8" customHeight="1">
      <c r="A65" s="42"/>
      <c r="B65" s="48"/>
      <c r="C65" s="323" t="s">
        <v>32</v>
      </c>
      <c r="D65" s="323" t="s">
        <v>1049</v>
      </c>
      <c r="E65" s="20" t="s">
        <v>32</v>
      </c>
      <c r="F65" s="324">
        <v>0</v>
      </c>
      <c r="G65" s="42"/>
      <c r="H65" s="48"/>
    </row>
    <row r="66" s="2" customFormat="1" ht="16.8" customHeight="1">
      <c r="A66" s="42"/>
      <c r="B66" s="48"/>
      <c r="C66" s="323" t="s">
        <v>32</v>
      </c>
      <c r="D66" s="323" t="s">
        <v>1050</v>
      </c>
      <c r="E66" s="20" t="s">
        <v>32</v>
      </c>
      <c r="F66" s="324">
        <v>2.9140000000000001</v>
      </c>
      <c r="G66" s="42"/>
      <c r="H66" s="48"/>
    </row>
    <row r="67" s="2" customFormat="1" ht="16.8" customHeight="1">
      <c r="A67" s="42"/>
      <c r="B67" s="48"/>
      <c r="C67" s="323" t="s">
        <v>32</v>
      </c>
      <c r="D67" s="323" t="s">
        <v>1051</v>
      </c>
      <c r="E67" s="20" t="s">
        <v>32</v>
      </c>
      <c r="F67" s="324">
        <v>0.56000000000000005</v>
      </c>
      <c r="G67" s="42"/>
      <c r="H67" s="48"/>
    </row>
    <row r="68" s="2" customFormat="1" ht="16.8" customHeight="1">
      <c r="A68" s="42"/>
      <c r="B68" s="48"/>
      <c r="C68" s="323" t="s">
        <v>32</v>
      </c>
      <c r="D68" s="323" t="s">
        <v>1052</v>
      </c>
      <c r="E68" s="20" t="s">
        <v>32</v>
      </c>
      <c r="F68" s="324">
        <v>0</v>
      </c>
      <c r="G68" s="42"/>
      <c r="H68" s="48"/>
    </row>
    <row r="69" s="2" customFormat="1" ht="16.8" customHeight="1">
      <c r="A69" s="42"/>
      <c r="B69" s="48"/>
      <c r="C69" s="323" t="s">
        <v>32</v>
      </c>
      <c r="D69" s="323" t="s">
        <v>1053</v>
      </c>
      <c r="E69" s="20" t="s">
        <v>32</v>
      </c>
      <c r="F69" s="324">
        <v>69.176000000000002</v>
      </c>
      <c r="G69" s="42"/>
      <c r="H69" s="48"/>
    </row>
    <row r="70" s="2" customFormat="1" ht="16.8" customHeight="1">
      <c r="A70" s="42"/>
      <c r="B70" s="48"/>
      <c r="C70" s="323" t="s">
        <v>32</v>
      </c>
      <c r="D70" s="323" t="s">
        <v>1051</v>
      </c>
      <c r="E70" s="20" t="s">
        <v>32</v>
      </c>
      <c r="F70" s="324">
        <v>0.56000000000000005</v>
      </c>
      <c r="G70" s="42"/>
      <c r="H70" s="48"/>
    </row>
    <row r="71" s="2" customFormat="1" ht="16.8" customHeight="1">
      <c r="A71" s="42"/>
      <c r="B71" s="48"/>
      <c r="C71" s="323" t="s">
        <v>32</v>
      </c>
      <c r="D71" s="323" t="s">
        <v>1054</v>
      </c>
      <c r="E71" s="20" t="s">
        <v>32</v>
      </c>
      <c r="F71" s="324">
        <v>0</v>
      </c>
      <c r="G71" s="42"/>
      <c r="H71" s="48"/>
    </row>
    <row r="72" s="2" customFormat="1" ht="16.8" customHeight="1">
      <c r="A72" s="42"/>
      <c r="B72" s="48"/>
      <c r="C72" s="323" t="s">
        <v>32</v>
      </c>
      <c r="D72" s="323" t="s">
        <v>1055</v>
      </c>
      <c r="E72" s="20" t="s">
        <v>32</v>
      </c>
      <c r="F72" s="324">
        <v>2.96</v>
      </c>
      <c r="G72" s="42"/>
      <c r="H72" s="48"/>
    </row>
    <row r="73" s="2" customFormat="1" ht="16.8" customHeight="1">
      <c r="A73" s="42"/>
      <c r="B73" s="48"/>
      <c r="C73" s="323" t="s">
        <v>32</v>
      </c>
      <c r="D73" s="323" t="s">
        <v>1056</v>
      </c>
      <c r="E73" s="20" t="s">
        <v>32</v>
      </c>
      <c r="F73" s="324">
        <v>0</v>
      </c>
      <c r="G73" s="42"/>
      <c r="H73" s="48"/>
    </row>
    <row r="74" s="2" customFormat="1" ht="16.8" customHeight="1">
      <c r="A74" s="42"/>
      <c r="B74" s="48"/>
      <c r="C74" s="323" t="s">
        <v>32</v>
      </c>
      <c r="D74" s="323" t="s">
        <v>1057</v>
      </c>
      <c r="E74" s="20" t="s">
        <v>32</v>
      </c>
      <c r="F74" s="324">
        <v>9.1140000000000008</v>
      </c>
      <c r="G74" s="42"/>
      <c r="H74" s="48"/>
    </row>
    <row r="75" s="2" customFormat="1" ht="16.8" customHeight="1">
      <c r="A75" s="42"/>
      <c r="B75" s="48"/>
      <c r="C75" s="323" t="s">
        <v>32</v>
      </c>
      <c r="D75" s="323" t="s">
        <v>1058</v>
      </c>
      <c r="E75" s="20" t="s">
        <v>32</v>
      </c>
      <c r="F75" s="324">
        <v>1.0629999999999999</v>
      </c>
      <c r="G75" s="42"/>
      <c r="H75" s="48"/>
    </row>
    <row r="76" s="2" customFormat="1" ht="16.8" customHeight="1">
      <c r="A76" s="42"/>
      <c r="B76" s="48"/>
      <c r="C76" s="323" t="s">
        <v>32</v>
      </c>
      <c r="D76" s="323" t="s">
        <v>1059</v>
      </c>
      <c r="E76" s="20" t="s">
        <v>32</v>
      </c>
      <c r="F76" s="324">
        <v>4.6079999999999997</v>
      </c>
      <c r="G76" s="42"/>
      <c r="H76" s="48"/>
    </row>
    <row r="77" s="2" customFormat="1" ht="16.8" customHeight="1">
      <c r="A77" s="42"/>
      <c r="B77" s="48"/>
      <c r="C77" s="323" t="s">
        <v>32</v>
      </c>
      <c r="D77" s="323" t="s">
        <v>1060</v>
      </c>
      <c r="E77" s="20" t="s">
        <v>32</v>
      </c>
      <c r="F77" s="324">
        <v>9.8680000000000003</v>
      </c>
      <c r="G77" s="42"/>
      <c r="H77" s="48"/>
    </row>
    <row r="78" s="2" customFormat="1" ht="16.8" customHeight="1">
      <c r="A78" s="42"/>
      <c r="B78" s="48"/>
      <c r="C78" s="323" t="s">
        <v>32</v>
      </c>
      <c r="D78" s="323" t="s">
        <v>1061</v>
      </c>
      <c r="E78" s="20" t="s">
        <v>32</v>
      </c>
      <c r="F78" s="324">
        <v>5.9779999999999998</v>
      </c>
      <c r="G78" s="42"/>
      <c r="H78" s="48"/>
    </row>
    <row r="79" s="2" customFormat="1" ht="16.8" customHeight="1">
      <c r="A79" s="42"/>
      <c r="B79" s="48"/>
      <c r="C79" s="323" t="s">
        <v>117</v>
      </c>
      <c r="D79" s="323" t="s">
        <v>224</v>
      </c>
      <c r="E79" s="20" t="s">
        <v>32</v>
      </c>
      <c r="F79" s="324">
        <v>202.816</v>
      </c>
      <c r="G79" s="42"/>
      <c r="H79" s="48"/>
    </row>
    <row r="80" s="2" customFormat="1" ht="16.8" customHeight="1">
      <c r="A80" s="42"/>
      <c r="B80" s="48"/>
      <c r="C80" s="322" t="s">
        <v>3867</v>
      </c>
      <c r="D80" s="42"/>
      <c r="E80" s="42"/>
      <c r="F80" s="42"/>
      <c r="G80" s="42"/>
      <c r="H80" s="48"/>
    </row>
    <row r="81" s="2" customFormat="1" ht="16.8" customHeight="1">
      <c r="A81" s="42"/>
      <c r="B81" s="48"/>
      <c r="C81" s="323" t="s">
        <v>1037</v>
      </c>
      <c r="D81" s="323" t="s">
        <v>1038</v>
      </c>
      <c r="E81" s="20" t="s">
        <v>112</v>
      </c>
      <c r="F81" s="324">
        <v>202.816</v>
      </c>
      <c r="G81" s="42"/>
      <c r="H81" s="48"/>
    </row>
    <row r="82" s="2" customFormat="1" ht="16.8" customHeight="1">
      <c r="A82" s="42"/>
      <c r="B82" s="48"/>
      <c r="C82" s="323" t="s">
        <v>976</v>
      </c>
      <c r="D82" s="323" t="s">
        <v>977</v>
      </c>
      <c r="E82" s="20" t="s">
        <v>112</v>
      </c>
      <c r="F82" s="324">
        <v>507.24000000000001</v>
      </c>
      <c r="G82" s="42"/>
      <c r="H82" s="48"/>
    </row>
    <row r="83" s="2" customFormat="1" ht="16.8" customHeight="1">
      <c r="A83" s="42"/>
      <c r="B83" s="48"/>
      <c r="C83" s="318" t="s">
        <v>119</v>
      </c>
      <c r="D83" s="319" t="s">
        <v>120</v>
      </c>
      <c r="E83" s="320" t="s">
        <v>104</v>
      </c>
      <c r="F83" s="321">
        <v>60.465000000000003</v>
      </c>
      <c r="G83" s="42"/>
      <c r="H83" s="48"/>
    </row>
    <row r="84" s="2" customFormat="1" ht="16.8" customHeight="1">
      <c r="A84" s="42"/>
      <c r="B84" s="48"/>
      <c r="C84" s="323" t="s">
        <v>32</v>
      </c>
      <c r="D84" s="323" t="s">
        <v>1992</v>
      </c>
      <c r="E84" s="20" t="s">
        <v>32</v>
      </c>
      <c r="F84" s="324">
        <v>0</v>
      </c>
      <c r="G84" s="42"/>
      <c r="H84" s="48"/>
    </row>
    <row r="85" s="2" customFormat="1" ht="16.8" customHeight="1">
      <c r="A85" s="42"/>
      <c r="B85" s="48"/>
      <c r="C85" s="323" t="s">
        <v>32</v>
      </c>
      <c r="D85" s="323" t="s">
        <v>1993</v>
      </c>
      <c r="E85" s="20" t="s">
        <v>32</v>
      </c>
      <c r="F85" s="324">
        <v>60.465000000000003</v>
      </c>
      <c r="G85" s="42"/>
      <c r="H85" s="48"/>
    </row>
    <row r="86" s="2" customFormat="1" ht="16.8" customHeight="1">
      <c r="A86" s="42"/>
      <c r="B86" s="48"/>
      <c r="C86" s="323" t="s">
        <v>119</v>
      </c>
      <c r="D86" s="323" t="s">
        <v>247</v>
      </c>
      <c r="E86" s="20" t="s">
        <v>32</v>
      </c>
      <c r="F86" s="324">
        <v>60.465000000000003</v>
      </c>
      <c r="G86" s="42"/>
      <c r="H86" s="48"/>
    </row>
    <row r="87" s="2" customFormat="1" ht="16.8" customHeight="1">
      <c r="A87" s="42"/>
      <c r="B87" s="48"/>
      <c r="C87" s="322" t="s">
        <v>3867</v>
      </c>
      <c r="D87" s="42"/>
      <c r="E87" s="42"/>
      <c r="F87" s="42"/>
      <c r="G87" s="42"/>
      <c r="H87" s="48"/>
    </row>
    <row r="88" s="2" customFormat="1">
      <c r="A88" s="42"/>
      <c r="B88" s="48"/>
      <c r="C88" s="323" t="s">
        <v>1989</v>
      </c>
      <c r="D88" s="323" t="s">
        <v>1990</v>
      </c>
      <c r="E88" s="20" t="s">
        <v>104</v>
      </c>
      <c r="F88" s="324">
        <v>68.521000000000001</v>
      </c>
      <c r="G88" s="42"/>
      <c r="H88" s="48"/>
    </row>
    <row r="89" s="2" customFormat="1" ht="16.8" customHeight="1">
      <c r="A89" s="42"/>
      <c r="B89" s="48"/>
      <c r="C89" s="323" t="s">
        <v>3047</v>
      </c>
      <c r="D89" s="323" t="s">
        <v>3048</v>
      </c>
      <c r="E89" s="20" t="s">
        <v>112</v>
      </c>
      <c r="F89" s="324">
        <v>1466.6320000000001</v>
      </c>
      <c r="G89" s="42"/>
      <c r="H89" s="48"/>
    </row>
    <row r="90" s="2" customFormat="1" ht="16.8" customHeight="1">
      <c r="A90" s="42"/>
      <c r="B90" s="48"/>
      <c r="C90" s="318" t="s">
        <v>123</v>
      </c>
      <c r="D90" s="319" t="s">
        <v>124</v>
      </c>
      <c r="E90" s="320" t="s">
        <v>104</v>
      </c>
      <c r="F90" s="321">
        <v>8.0559999999999992</v>
      </c>
      <c r="G90" s="42"/>
      <c r="H90" s="48"/>
    </row>
    <row r="91" s="2" customFormat="1" ht="16.8" customHeight="1">
      <c r="A91" s="42"/>
      <c r="B91" s="48"/>
      <c r="C91" s="323" t="s">
        <v>32</v>
      </c>
      <c r="D91" s="323" t="s">
        <v>1994</v>
      </c>
      <c r="E91" s="20" t="s">
        <v>32</v>
      </c>
      <c r="F91" s="324">
        <v>0</v>
      </c>
      <c r="G91" s="42"/>
      <c r="H91" s="48"/>
    </row>
    <row r="92" s="2" customFormat="1" ht="16.8" customHeight="1">
      <c r="A92" s="42"/>
      <c r="B92" s="48"/>
      <c r="C92" s="323" t="s">
        <v>32</v>
      </c>
      <c r="D92" s="323" t="s">
        <v>1995</v>
      </c>
      <c r="E92" s="20" t="s">
        <v>32</v>
      </c>
      <c r="F92" s="324">
        <v>8.0559999999999992</v>
      </c>
      <c r="G92" s="42"/>
      <c r="H92" s="48"/>
    </row>
    <row r="93" s="2" customFormat="1" ht="16.8" customHeight="1">
      <c r="A93" s="42"/>
      <c r="B93" s="48"/>
      <c r="C93" s="323" t="s">
        <v>123</v>
      </c>
      <c r="D93" s="323" t="s">
        <v>247</v>
      </c>
      <c r="E93" s="20" t="s">
        <v>32</v>
      </c>
      <c r="F93" s="324">
        <v>8.0559999999999992</v>
      </c>
      <c r="G93" s="42"/>
      <c r="H93" s="48"/>
    </row>
    <row r="94" s="2" customFormat="1" ht="16.8" customHeight="1">
      <c r="A94" s="42"/>
      <c r="B94" s="48"/>
      <c r="C94" s="322" t="s">
        <v>3867</v>
      </c>
      <c r="D94" s="42"/>
      <c r="E94" s="42"/>
      <c r="F94" s="42"/>
      <c r="G94" s="42"/>
      <c r="H94" s="48"/>
    </row>
    <row r="95" s="2" customFormat="1">
      <c r="A95" s="42"/>
      <c r="B95" s="48"/>
      <c r="C95" s="323" t="s">
        <v>1989</v>
      </c>
      <c r="D95" s="323" t="s">
        <v>1990</v>
      </c>
      <c r="E95" s="20" t="s">
        <v>104</v>
      </c>
      <c r="F95" s="324">
        <v>68.521000000000001</v>
      </c>
      <c r="G95" s="42"/>
      <c r="H95" s="48"/>
    </row>
    <row r="96" s="2" customFormat="1" ht="16.8" customHeight="1">
      <c r="A96" s="42"/>
      <c r="B96" s="48"/>
      <c r="C96" s="323" t="s">
        <v>3047</v>
      </c>
      <c r="D96" s="323" t="s">
        <v>3048</v>
      </c>
      <c r="E96" s="20" t="s">
        <v>112</v>
      </c>
      <c r="F96" s="324">
        <v>1466.6320000000001</v>
      </c>
      <c r="G96" s="42"/>
      <c r="H96" s="48"/>
    </row>
    <row r="97" s="2" customFormat="1" ht="16.8" customHeight="1">
      <c r="A97" s="42"/>
      <c r="B97" s="48"/>
      <c r="C97" s="318" t="s">
        <v>127</v>
      </c>
      <c r="D97" s="319" t="s">
        <v>128</v>
      </c>
      <c r="E97" s="320" t="s">
        <v>104</v>
      </c>
      <c r="F97" s="321">
        <v>4.4000000000000004</v>
      </c>
      <c r="G97" s="42"/>
      <c r="H97" s="48"/>
    </row>
    <row r="98" s="2" customFormat="1" ht="16.8" customHeight="1">
      <c r="A98" s="42"/>
      <c r="B98" s="48"/>
      <c r="C98" s="322" t="s">
        <v>3867</v>
      </c>
      <c r="D98" s="42"/>
      <c r="E98" s="42"/>
      <c r="F98" s="42"/>
      <c r="G98" s="42"/>
      <c r="H98" s="48"/>
    </row>
    <row r="99" s="2" customFormat="1" ht="16.8" customHeight="1">
      <c r="A99" s="42"/>
      <c r="B99" s="48"/>
      <c r="C99" s="323" t="s">
        <v>3047</v>
      </c>
      <c r="D99" s="323" t="s">
        <v>3048</v>
      </c>
      <c r="E99" s="20" t="s">
        <v>112</v>
      </c>
      <c r="F99" s="324">
        <v>1466.6320000000001</v>
      </c>
      <c r="G99" s="42"/>
      <c r="H99" s="48"/>
    </row>
    <row r="100" s="2" customFormat="1" ht="16.8" customHeight="1">
      <c r="A100" s="42"/>
      <c r="B100" s="48"/>
      <c r="C100" s="318" t="s">
        <v>130</v>
      </c>
      <c r="D100" s="319" t="s">
        <v>131</v>
      </c>
      <c r="E100" s="320" t="s">
        <v>112</v>
      </c>
      <c r="F100" s="321">
        <v>106.89</v>
      </c>
      <c r="G100" s="42"/>
      <c r="H100" s="48"/>
    </row>
    <row r="101" s="2" customFormat="1" ht="16.8" customHeight="1">
      <c r="A101" s="42"/>
      <c r="B101" s="48"/>
      <c r="C101" s="323" t="s">
        <v>32</v>
      </c>
      <c r="D101" s="323" t="s">
        <v>2469</v>
      </c>
      <c r="E101" s="20" t="s">
        <v>32</v>
      </c>
      <c r="F101" s="324">
        <v>0</v>
      </c>
      <c r="G101" s="42"/>
      <c r="H101" s="48"/>
    </row>
    <row r="102" s="2" customFormat="1" ht="16.8" customHeight="1">
      <c r="A102" s="42"/>
      <c r="B102" s="48"/>
      <c r="C102" s="323" t="s">
        <v>130</v>
      </c>
      <c r="D102" s="323" t="s">
        <v>2470</v>
      </c>
      <c r="E102" s="20" t="s">
        <v>32</v>
      </c>
      <c r="F102" s="324">
        <v>106.89</v>
      </c>
      <c r="G102" s="42"/>
      <c r="H102" s="48"/>
    </row>
    <row r="103" s="2" customFormat="1" ht="16.8" customHeight="1">
      <c r="A103" s="42"/>
      <c r="B103" s="48"/>
      <c r="C103" s="322" t="s">
        <v>3867</v>
      </c>
      <c r="D103" s="42"/>
      <c r="E103" s="42"/>
      <c r="F103" s="42"/>
      <c r="G103" s="42"/>
      <c r="H103" s="48"/>
    </row>
    <row r="104" s="2" customFormat="1" ht="16.8" customHeight="1">
      <c r="A104" s="42"/>
      <c r="B104" s="48"/>
      <c r="C104" s="323" t="s">
        <v>2461</v>
      </c>
      <c r="D104" s="323" t="s">
        <v>2462</v>
      </c>
      <c r="E104" s="20" t="s">
        <v>112</v>
      </c>
      <c r="F104" s="324">
        <v>397.42000000000002</v>
      </c>
      <c r="G104" s="42"/>
      <c r="H104" s="48"/>
    </row>
    <row r="105" s="2" customFormat="1" ht="16.8" customHeight="1">
      <c r="A105" s="42"/>
      <c r="B105" s="48"/>
      <c r="C105" s="323" t="s">
        <v>2037</v>
      </c>
      <c r="D105" s="323" t="s">
        <v>2038</v>
      </c>
      <c r="E105" s="20" t="s">
        <v>216</v>
      </c>
      <c r="F105" s="324">
        <v>4.4580000000000002</v>
      </c>
      <c r="G105" s="42"/>
      <c r="H105" s="48"/>
    </row>
    <row r="106" s="2" customFormat="1" ht="16.8" customHeight="1">
      <c r="A106" s="42"/>
      <c r="B106" s="48"/>
      <c r="C106" s="318" t="s">
        <v>133</v>
      </c>
      <c r="D106" s="319" t="s">
        <v>134</v>
      </c>
      <c r="E106" s="320" t="s">
        <v>112</v>
      </c>
      <c r="F106" s="321">
        <v>64.870000000000005</v>
      </c>
      <c r="G106" s="42"/>
      <c r="H106" s="48"/>
    </row>
    <row r="107" s="2" customFormat="1" ht="16.8" customHeight="1">
      <c r="A107" s="42"/>
      <c r="B107" s="48"/>
      <c r="C107" s="322" t="s">
        <v>3867</v>
      </c>
      <c r="D107" s="42"/>
      <c r="E107" s="42"/>
      <c r="F107" s="42"/>
      <c r="G107" s="42"/>
      <c r="H107" s="48"/>
    </row>
    <row r="108" s="2" customFormat="1" ht="16.8" customHeight="1">
      <c r="A108" s="42"/>
      <c r="B108" s="48"/>
      <c r="C108" s="323" t="s">
        <v>3047</v>
      </c>
      <c r="D108" s="323" t="s">
        <v>3048</v>
      </c>
      <c r="E108" s="20" t="s">
        <v>112</v>
      </c>
      <c r="F108" s="324">
        <v>1466.6320000000001</v>
      </c>
      <c r="G108" s="42"/>
      <c r="H108" s="48"/>
    </row>
    <row r="109" s="2" customFormat="1" ht="16.8" customHeight="1">
      <c r="A109" s="42"/>
      <c r="B109" s="48"/>
      <c r="C109" s="318" t="s">
        <v>136</v>
      </c>
      <c r="D109" s="319" t="s">
        <v>137</v>
      </c>
      <c r="E109" s="320" t="s">
        <v>112</v>
      </c>
      <c r="F109" s="321">
        <v>35.689999999999998</v>
      </c>
      <c r="G109" s="42"/>
      <c r="H109" s="48"/>
    </row>
    <row r="110" s="2" customFormat="1" ht="16.8" customHeight="1">
      <c r="A110" s="42"/>
      <c r="B110" s="48"/>
      <c r="C110" s="323" t="s">
        <v>32</v>
      </c>
      <c r="D110" s="323" t="s">
        <v>2466</v>
      </c>
      <c r="E110" s="20" t="s">
        <v>32</v>
      </c>
      <c r="F110" s="324">
        <v>0</v>
      </c>
      <c r="G110" s="42"/>
      <c r="H110" s="48"/>
    </row>
    <row r="111" s="2" customFormat="1" ht="16.8" customHeight="1">
      <c r="A111" s="42"/>
      <c r="B111" s="48"/>
      <c r="C111" s="323" t="s">
        <v>32</v>
      </c>
      <c r="D111" s="323" t="s">
        <v>2467</v>
      </c>
      <c r="E111" s="20" t="s">
        <v>32</v>
      </c>
      <c r="F111" s="324">
        <v>0</v>
      </c>
      <c r="G111" s="42"/>
      <c r="H111" s="48"/>
    </row>
    <row r="112" s="2" customFormat="1" ht="16.8" customHeight="1">
      <c r="A112" s="42"/>
      <c r="B112" s="48"/>
      <c r="C112" s="323" t="s">
        <v>136</v>
      </c>
      <c r="D112" s="323" t="s">
        <v>2468</v>
      </c>
      <c r="E112" s="20" t="s">
        <v>32</v>
      </c>
      <c r="F112" s="324">
        <v>35.689999999999998</v>
      </c>
      <c r="G112" s="42"/>
      <c r="H112" s="48"/>
    </row>
    <row r="113" s="2" customFormat="1" ht="16.8" customHeight="1">
      <c r="A113" s="42"/>
      <c r="B113" s="48"/>
      <c r="C113" s="322" t="s">
        <v>3867</v>
      </c>
      <c r="D113" s="42"/>
      <c r="E113" s="42"/>
      <c r="F113" s="42"/>
      <c r="G113" s="42"/>
      <c r="H113" s="48"/>
    </row>
    <row r="114" s="2" customFormat="1" ht="16.8" customHeight="1">
      <c r="A114" s="42"/>
      <c r="B114" s="48"/>
      <c r="C114" s="323" t="s">
        <v>2461</v>
      </c>
      <c r="D114" s="323" t="s">
        <v>2462</v>
      </c>
      <c r="E114" s="20" t="s">
        <v>112</v>
      </c>
      <c r="F114" s="324">
        <v>397.42000000000002</v>
      </c>
      <c r="G114" s="42"/>
      <c r="H114" s="48"/>
    </row>
    <row r="115" s="2" customFormat="1" ht="16.8" customHeight="1">
      <c r="A115" s="42"/>
      <c r="B115" s="48"/>
      <c r="C115" s="323" t="s">
        <v>2037</v>
      </c>
      <c r="D115" s="323" t="s">
        <v>2038</v>
      </c>
      <c r="E115" s="20" t="s">
        <v>216</v>
      </c>
      <c r="F115" s="324">
        <v>4.4580000000000002</v>
      </c>
      <c r="G115" s="42"/>
      <c r="H115" s="48"/>
    </row>
    <row r="116" s="2" customFormat="1" ht="16.8" customHeight="1">
      <c r="A116" s="42"/>
      <c r="B116" s="48"/>
      <c r="C116" s="318" t="s">
        <v>139</v>
      </c>
      <c r="D116" s="319" t="s">
        <v>140</v>
      </c>
      <c r="E116" s="320" t="s">
        <v>112</v>
      </c>
      <c r="F116" s="321">
        <v>254.84</v>
      </c>
      <c r="G116" s="42"/>
      <c r="H116" s="48"/>
    </row>
    <row r="117" s="2" customFormat="1" ht="16.8" customHeight="1">
      <c r="A117" s="42"/>
      <c r="B117" s="48"/>
      <c r="C117" s="323" t="s">
        <v>32</v>
      </c>
      <c r="D117" s="323" t="s">
        <v>2464</v>
      </c>
      <c r="E117" s="20" t="s">
        <v>32</v>
      </c>
      <c r="F117" s="324">
        <v>0</v>
      </c>
      <c r="G117" s="42"/>
      <c r="H117" s="48"/>
    </row>
    <row r="118" s="2" customFormat="1" ht="16.8" customHeight="1">
      <c r="A118" s="42"/>
      <c r="B118" s="48"/>
      <c r="C118" s="323" t="s">
        <v>139</v>
      </c>
      <c r="D118" s="323" t="s">
        <v>2465</v>
      </c>
      <c r="E118" s="20" t="s">
        <v>32</v>
      </c>
      <c r="F118" s="324">
        <v>254.84</v>
      </c>
      <c r="G118" s="42"/>
      <c r="H118" s="48"/>
    </row>
    <row r="119" s="2" customFormat="1" ht="16.8" customHeight="1">
      <c r="A119" s="42"/>
      <c r="B119" s="48"/>
      <c r="C119" s="322" t="s">
        <v>3867</v>
      </c>
      <c r="D119" s="42"/>
      <c r="E119" s="42"/>
      <c r="F119" s="42"/>
      <c r="G119" s="42"/>
      <c r="H119" s="48"/>
    </row>
    <row r="120" s="2" customFormat="1" ht="16.8" customHeight="1">
      <c r="A120" s="42"/>
      <c r="B120" s="48"/>
      <c r="C120" s="323" t="s">
        <v>2461</v>
      </c>
      <c r="D120" s="323" t="s">
        <v>2462</v>
      </c>
      <c r="E120" s="20" t="s">
        <v>112</v>
      </c>
      <c r="F120" s="324">
        <v>397.42000000000002</v>
      </c>
      <c r="G120" s="42"/>
      <c r="H120" s="48"/>
    </row>
    <row r="121" s="2" customFormat="1" ht="16.8" customHeight="1">
      <c r="A121" s="42"/>
      <c r="B121" s="48"/>
      <c r="C121" s="323" t="s">
        <v>3047</v>
      </c>
      <c r="D121" s="323" t="s">
        <v>3048</v>
      </c>
      <c r="E121" s="20" t="s">
        <v>112</v>
      </c>
      <c r="F121" s="324">
        <v>1466.6320000000001</v>
      </c>
      <c r="G121" s="42"/>
      <c r="H121" s="48"/>
    </row>
    <row r="122" s="2" customFormat="1" ht="16.8" customHeight="1">
      <c r="A122" s="42"/>
      <c r="B122" s="48"/>
      <c r="C122" s="323" t="s">
        <v>2037</v>
      </c>
      <c r="D122" s="323" t="s">
        <v>2038</v>
      </c>
      <c r="E122" s="20" t="s">
        <v>216</v>
      </c>
      <c r="F122" s="324">
        <v>4.4580000000000002</v>
      </c>
      <c r="G122" s="42"/>
      <c r="H122" s="48"/>
    </row>
    <row r="123" s="2" customFormat="1" ht="16.8" customHeight="1">
      <c r="A123" s="42"/>
      <c r="B123" s="48"/>
      <c r="C123" s="318" t="s">
        <v>1260</v>
      </c>
      <c r="D123" s="319" t="s">
        <v>1260</v>
      </c>
      <c r="E123" s="320" t="s">
        <v>32</v>
      </c>
      <c r="F123" s="321">
        <v>492.16000000000002</v>
      </c>
      <c r="G123" s="42"/>
      <c r="H123" s="48"/>
    </row>
    <row r="124" s="2" customFormat="1" ht="16.8" customHeight="1">
      <c r="A124" s="42"/>
      <c r="B124" s="48"/>
      <c r="C124" s="323" t="s">
        <v>32</v>
      </c>
      <c r="D124" s="323" t="s">
        <v>1202</v>
      </c>
      <c r="E124" s="20" t="s">
        <v>32</v>
      </c>
      <c r="F124" s="324">
        <v>0</v>
      </c>
      <c r="G124" s="42"/>
      <c r="H124" s="48"/>
    </row>
    <row r="125" s="2" customFormat="1" ht="16.8" customHeight="1">
      <c r="A125" s="42"/>
      <c r="B125" s="48"/>
      <c r="C125" s="323" t="s">
        <v>32</v>
      </c>
      <c r="D125" s="323" t="s">
        <v>1251</v>
      </c>
      <c r="E125" s="20" t="s">
        <v>32</v>
      </c>
      <c r="F125" s="324">
        <v>246.94999999999999</v>
      </c>
      <c r="G125" s="42"/>
      <c r="H125" s="48"/>
    </row>
    <row r="126" s="2" customFormat="1" ht="16.8" customHeight="1">
      <c r="A126" s="42"/>
      <c r="B126" s="48"/>
      <c r="C126" s="323" t="s">
        <v>32</v>
      </c>
      <c r="D126" s="323" t="s">
        <v>1252</v>
      </c>
      <c r="E126" s="20" t="s">
        <v>32</v>
      </c>
      <c r="F126" s="324">
        <v>0</v>
      </c>
      <c r="G126" s="42"/>
      <c r="H126" s="48"/>
    </row>
    <row r="127" s="2" customFormat="1" ht="16.8" customHeight="1">
      <c r="A127" s="42"/>
      <c r="B127" s="48"/>
      <c r="C127" s="323" t="s">
        <v>32</v>
      </c>
      <c r="D127" s="323" t="s">
        <v>1253</v>
      </c>
      <c r="E127" s="20" t="s">
        <v>32</v>
      </c>
      <c r="F127" s="324">
        <v>36.689999999999998</v>
      </c>
      <c r="G127" s="42"/>
      <c r="H127" s="48"/>
    </row>
    <row r="128" s="2" customFormat="1" ht="16.8" customHeight="1">
      <c r="A128" s="42"/>
      <c r="B128" s="48"/>
      <c r="C128" s="323" t="s">
        <v>32</v>
      </c>
      <c r="D128" s="323" t="s">
        <v>1254</v>
      </c>
      <c r="E128" s="20" t="s">
        <v>32</v>
      </c>
      <c r="F128" s="324">
        <v>0</v>
      </c>
      <c r="G128" s="42"/>
      <c r="H128" s="48"/>
    </row>
    <row r="129" s="2" customFormat="1" ht="16.8" customHeight="1">
      <c r="A129" s="42"/>
      <c r="B129" s="48"/>
      <c r="C129" s="323" t="s">
        <v>32</v>
      </c>
      <c r="D129" s="323" t="s">
        <v>1255</v>
      </c>
      <c r="E129" s="20" t="s">
        <v>32</v>
      </c>
      <c r="F129" s="324">
        <v>149.59</v>
      </c>
      <c r="G129" s="42"/>
      <c r="H129" s="48"/>
    </row>
    <row r="130" s="2" customFormat="1" ht="16.8" customHeight="1">
      <c r="A130" s="42"/>
      <c r="B130" s="48"/>
      <c r="C130" s="323" t="s">
        <v>32</v>
      </c>
      <c r="D130" s="323" t="s">
        <v>1256</v>
      </c>
      <c r="E130" s="20" t="s">
        <v>32</v>
      </c>
      <c r="F130" s="324">
        <v>0</v>
      </c>
      <c r="G130" s="42"/>
      <c r="H130" s="48"/>
    </row>
    <row r="131" s="2" customFormat="1" ht="16.8" customHeight="1">
      <c r="A131" s="42"/>
      <c r="B131" s="48"/>
      <c r="C131" s="323" t="s">
        <v>32</v>
      </c>
      <c r="D131" s="323" t="s">
        <v>1257</v>
      </c>
      <c r="E131" s="20" t="s">
        <v>32</v>
      </c>
      <c r="F131" s="324">
        <v>42.18</v>
      </c>
      <c r="G131" s="42"/>
      <c r="H131" s="48"/>
    </row>
    <row r="132" s="2" customFormat="1" ht="16.8" customHeight="1">
      <c r="A132" s="42"/>
      <c r="B132" s="48"/>
      <c r="C132" s="323" t="s">
        <v>32</v>
      </c>
      <c r="D132" s="323" t="s">
        <v>1258</v>
      </c>
      <c r="E132" s="20" t="s">
        <v>32</v>
      </c>
      <c r="F132" s="324">
        <v>0</v>
      </c>
      <c r="G132" s="42"/>
      <c r="H132" s="48"/>
    </row>
    <row r="133" s="2" customFormat="1" ht="16.8" customHeight="1">
      <c r="A133" s="42"/>
      <c r="B133" s="48"/>
      <c r="C133" s="323" t="s">
        <v>32</v>
      </c>
      <c r="D133" s="323" t="s">
        <v>1259</v>
      </c>
      <c r="E133" s="20" t="s">
        <v>32</v>
      </c>
      <c r="F133" s="324">
        <v>16.75</v>
      </c>
      <c r="G133" s="42"/>
      <c r="H133" s="48"/>
    </row>
    <row r="134" s="2" customFormat="1" ht="16.8" customHeight="1">
      <c r="A134" s="42"/>
      <c r="B134" s="48"/>
      <c r="C134" s="323" t="s">
        <v>1260</v>
      </c>
      <c r="D134" s="323" t="s">
        <v>224</v>
      </c>
      <c r="E134" s="20" t="s">
        <v>32</v>
      </c>
      <c r="F134" s="324">
        <v>492.16000000000002</v>
      </c>
      <c r="G134" s="42"/>
      <c r="H134" s="48"/>
    </row>
    <row r="135" s="2" customFormat="1" ht="16.8" customHeight="1">
      <c r="A135" s="42"/>
      <c r="B135" s="48"/>
      <c r="C135" s="318" t="s">
        <v>142</v>
      </c>
      <c r="D135" s="319" t="s">
        <v>143</v>
      </c>
      <c r="E135" s="320" t="s">
        <v>112</v>
      </c>
      <c r="F135" s="321">
        <v>304.42399999999998</v>
      </c>
      <c r="G135" s="42"/>
      <c r="H135" s="48"/>
    </row>
    <row r="136" s="2" customFormat="1" ht="16.8" customHeight="1">
      <c r="A136" s="42"/>
      <c r="B136" s="48"/>
      <c r="C136" s="323" t="s">
        <v>32</v>
      </c>
      <c r="D136" s="323" t="s">
        <v>1042</v>
      </c>
      <c r="E136" s="20" t="s">
        <v>32</v>
      </c>
      <c r="F136" s="324">
        <v>0</v>
      </c>
      <c r="G136" s="42"/>
      <c r="H136" s="48"/>
    </row>
    <row r="137" s="2" customFormat="1" ht="16.8" customHeight="1">
      <c r="A137" s="42"/>
      <c r="B137" s="48"/>
      <c r="C137" s="323" t="s">
        <v>32</v>
      </c>
      <c r="D137" s="323" t="s">
        <v>1110</v>
      </c>
      <c r="E137" s="20" t="s">
        <v>32</v>
      </c>
      <c r="F137" s="324">
        <v>19.530000000000001</v>
      </c>
      <c r="G137" s="42"/>
      <c r="H137" s="48"/>
    </row>
    <row r="138" s="2" customFormat="1" ht="16.8" customHeight="1">
      <c r="A138" s="42"/>
      <c r="B138" s="48"/>
      <c r="C138" s="323" t="s">
        <v>32</v>
      </c>
      <c r="D138" s="323" t="s">
        <v>1111</v>
      </c>
      <c r="E138" s="20" t="s">
        <v>32</v>
      </c>
      <c r="F138" s="324">
        <v>0.84599999999999997</v>
      </c>
      <c r="G138" s="42"/>
      <c r="H138" s="48"/>
    </row>
    <row r="139" s="2" customFormat="1" ht="16.8" customHeight="1">
      <c r="A139" s="42"/>
      <c r="B139" s="48"/>
      <c r="C139" s="323" t="s">
        <v>32</v>
      </c>
      <c r="D139" s="323" t="s">
        <v>1112</v>
      </c>
      <c r="E139" s="20" t="s">
        <v>32</v>
      </c>
      <c r="F139" s="324">
        <v>15.183999999999999</v>
      </c>
      <c r="G139" s="42"/>
      <c r="H139" s="48"/>
    </row>
    <row r="140" s="2" customFormat="1" ht="16.8" customHeight="1">
      <c r="A140" s="42"/>
      <c r="B140" s="48"/>
      <c r="C140" s="323" t="s">
        <v>32</v>
      </c>
      <c r="D140" s="323" t="s">
        <v>1045</v>
      </c>
      <c r="E140" s="20" t="s">
        <v>32</v>
      </c>
      <c r="F140" s="324">
        <v>0</v>
      </c>
      <c r="G140" s="42"/>
      <c r="H140" s="48"/>
    </row>
    <row r="141" s="2" customFormat="1" ht="16.8" customHeight="1">
      <c r="A141" s="42"/>
      <c r="B141" s="48"/>
      <c r="C141" s="323" t="s">
        <v>32</v>
      </c>
      <c r="D141" s="323" t="s">
        <v>1113</v>
      </c>
      <c r="E141" s="20" t="s">
        <v>32</v>
      </c>
      <c r="F141" s="324">
        <v>46.649999999999999</v>
      </c>
      <c r="G141" s="42"/>
      <c r="H141" s="48"/>
    </row>
    <row r="142" s="2" customFormat="1" ht="16.8" customHeight="1">
      <c r="A142" s="42"/>
      <c r="B142" s="48"/>
      <c r="C142" s="323" t="s">
        <v>32</v>
      </c>
      <c r="D142" s="323" t="s">
        <v>1076</v>
      </c>
      <c r="E142" s="20" t="s">
        <v>32</v>
      </c>
      <c r="F142" s="324">
        <v>20.655000000000001</v>
      </c>
      <c r="G142" s="42"/>
      <c r="H142" s="48"/>
    </row>
    <row r="143" s="2" customFormat="1" ht="16.8" customHeight="1">
      <c r="A143" s="42"/>
      <c r="B143" s="48"/>
      <c r="C143" s="323" t="s">
        <v>32</v>
      </c>
      <c r="D143" s="323" t="s">
        <v>1114</v>
      </c>
      <c r="E143" s="20" t="s">
        <v>32</v>
      </c>
      <c r="F143" s="324">
        <v>1.7</v>
      </c>
      <c r="G143" s="42"/>
      <c r="H143" s="48"/>
    </row>
    <row r="144" s="2" customFormat="1" ht="16.8" customHeight="1">
      <c r="A144" s="42"/>
      <c r="B144" s="48"/>
      <c r="C144" s="323" t="s">
        <v>32</v>
      </c>
      <c r="D144" s="323" t="s">
        <v>1115</v>
      </c>
      <c r="E144" s="20" t="s">
        <v>32</v>
      </c>
      <c r="F144" s="324">
        <v>0.46000000000000002</v>
      </c>
      <c r="G144" s="42"/>
      <c r="H144" s="48"/>
    </row>
    <row r="145" s="2" customFormat="1" ht="16.8" customHeight="1">
      <c r="A145" s="42"/>
      <c r="B145" s="48"/>
      <c r="C145" s="323" t="s">
        <v>32</v>
      </c>
      <c r="D145" s="323" t="s">
        <v>1116</v>
      </c>
      <c r="E145" s="20" t="s">
        <v>32</v>
      </c>
      <c r="F145" s="324">
        <v>1.6200000000000001</v>
      </c>
      <c r="G145" s="42"/>
      <c r="H145" s="48"/>
    </row>
    <row r="146" s="2" customFormat="1" ht="16.8" customHeight="1">
      <c r="A146" s="42"/>
      <c r="B146" s="48"/>
      <c r="C146" s="323" t="s">
        <v>32</v>
      </c>
      <c r="D146" s="323" t="s">
        <v>1117</v>
      </c>
      <c r="E146" s="20" t="s">
        <v>32</v>
      </c>
      <c r="F146" s="324">
        <v>0.44</v>
      </c>
      <c r="G146" s="42"/>
      <c r="H146" s="48"/>
    </row>
    <row r="147" s="2" customFormat="1" ht="16.8" customHeight="1">
      <c r="A147" s="42"/>
      <c r="B147" s="48"/>
      <c r="C147" s="323" t="s">
        <v>32</v>
      </c>
      <c r="D147" s="323" t="s">
        <v>1118</v>
      </c>
      <c r="E147" s="20" t="s">
        <v>32</v>
      </c>
      <c r="F147" s="324">
        <v>-9.5030000000000001</v>
      </c>
      <c r="G147" s="42"/>
      <c r="H147" s="48"/>
    </row>
    <row r="148" s="2" customFormat="1" ht="16.8" customHeight="1">
      <c r="A148" s="42"/>
      <c r="B148" s="48"/>
      <c r="C148" s="323" t="s">
        <v>32</v>
      </c>
      <c r="D148" s="323" t="s">
        <v>1119</v>
      </c>
      <c r="E148" s="20" t="s">
        <v>32</v>
      </c>
      <c r="F148" s="324">
        <v>-2.1749999999999998</v>
      </c>
      <c r="G148" s="42"/>
      <c r="H148" s="48"/>
    </row>
    <row r="149" s="2" customFormat="1" ht="16.8" customHeight="1">
      <c r="A149" s="42"/>
      <c r="B149" s="48"/>
      <c r="C149" s="323" t="s">
        <v>32</v>
      </c>
      <c r="D149" s="323" t="s">
        <v>1047</v>
      </c>
      <c r="E149" s="20" t="s">
        <v>32</v>
      </c>
      <c r="F149" s="324">
        <v>0</v>
      </c>
      <c r="G149" s="42"/>
      <c r="H149" s="48"/>
    </row>
    <row r="150" s="2" customFormat="1" ht="16.8" customHeight="1">
      <c r="A150" s="42"/>
      <c r="B150" s="48"/>
      <c r="C150" s="323" t="s">
        <v>32</v>
      </c>
      <c r="D150" s="323" t="s">
        <v>1080</v>
      </c>
      <c r="E150" s="20" t="s">
        <v>32</v>
      </c>
      <c r="F150" s="324">
        <v>33.256</v>
      </c>
      <c r="G150" s="42"/>
      <c r="H150" s="48"/>
    </row>
    <row r="151" s="2" customFormat="1" ht="16.8" customHeight="1">
      <c r="A151" s="42"/>
      <c r="B151" s="48"/>
      <c r="C151" s="323" t="s">
        <v>32</v>
      </c>
      <c r="D151" s="323" t="s">
        <v>1082</v>
      </c>
      <c r="E151" s="20" t="s">
        <v>32</v>
      </c>
      <c r="F151" s="324">
        <v>24.053000000000001</v>
      </c>
      <c r="G151" s="42"/>
      <c r="H151" s="48"/>
    </row>
    <row r="152" s="2" customFormat="1" ht="16.8" customHeight="1">
      <c r="A152" s="42"/>
      <c r="B152" s="48"/>
      <c r="C152" s="323" t="s">
        <v>32</v>
      </c>
      <c r="D152" s="323" t="s">
        <v>1084</v>
      </c>
      <c r="E152" s="20" t="s">
        <v>32</v>
      </c>
      <c r="F152" s="324">
        <v>15.69</v>
      </c>
      <c r="G152" s="42"/>
      <c r="H152" s="48"/>
    </row>
    <row r="153" s="2" customFormat="1" ht="16.8" customHeight="1">
      <c r="A153" s="42"/>
      <c r="B153" s="48"/>
      <c r="C153" s="323" t="s">
        <v>32</v>
      </c>
      <c r="D153" s="323" t="s">
        <v>1120</v>
      </c>
      <c r="E153" s="20" t="s">
        <v>32</v>
      </c>
      <c r="F153" s="324">
        <v>1.52</v>
      </c>
      <c r="G153" s="42"/>
      <c r="H153" s="48"/>
    </row>
    <row r="154" s="2" customFormat="1" ht="16.8" customHeight="1">
      <c r="A154" s="42"/>
      <c r="B154" s="48"/>
      <c r="C154" s="323" t="s">
        <v>32</v>
      </c>
      <c r="D154" s="323" t="s">
        <v>1121</v>
      </c>
      <c r="E154" s="20" t="s">
        <v>32</v>
      </c>
      <c r="F154" s="324">
        <v>-1.0800000000000001</v>
      </c>
      <c r="G154" s="42"/>
      <c r="H154" s="48"/>
    </row>
    <row r="155" s="2" customFormat="1" ht="16.8" customHeight="1">
      <c r="A155" s="42"/>
      <c r="B155" s="48"/>
      <c r="C155" s="323" t="s">
        <v>32</v>
      </c>
      <c r="D155" s="323" t="s">
        <v>1049</v>
      </c>
      <c r="E155" s="20" t="s">
        <v>32</v>
      </c>
      <c r="F155" s="324">
        <v>0</v>
      </c>
      <c r="G155" s="42"/>
      <c r="H155" s="48"/>
    </row>
    <row r="156" s="2" customFormat="1" ht="16.8" customHeight="1">
      <c r="A156" s="42"/>
      <c r="B156" s="48"/>
      <c r="C156" s="323" t="s">
        <v>32</v>
      </c>
      <c r="D156" s="323" t="s">
        <v>1122</v>
      </c>
      <c r="E156" s="20" t="s">
        <v>32</v>
      </c>
      <c r="F156" s="324">
        <v>20.172000000000001</v>
      </c>
      <c r="G156" s="42"/>
      <c r="H156" s="48"/>
    </row>
    <row r="157" s="2" customFormat="1" ht="16.8" customHeight="1">
      <c r="A157" s="42"/>
      <c r="B157" s="48"/>
      <c r="C157" s="323" t="s">
        <v>32</v>
      </c>
      <c r="D157" s="323" t="s">
        <v>1123</v>
      </c>
      <c r="E157" s="20" t="s">
        <v>32</v>
      </c>
      <c r="F157" s="324">
        <v>6.7759999999999998</v>
      </c>
      <c r="G157" s="42"/>
      <c r="H157" s="48"/>
    </row>
    <row r="158" s="2" customFormat="1" ht="16.8" customHeight="1">
      <c r="A158" s="42"/>
      <c r="B158" s="48"/>
      <c r="C158" s="323" t="s">
        <v>32</v>
      </c>
      <c r="D158" s="323" t="s">
        <v>1124</v>
      </c>
      <c r="E158" s="20" t="s">
        <v>32</v>
      </c>
      <c r="F158" s="324">
        <v>-4.827</v>
      </c>
      <c r="G158" s="42"/>
      <c r="H158" s="48"/>
    </row>
    <row r="159" s="2" customFormat="1" ht="16.8" customHeight="1">
      <c r="A159" s="42"/>
      <c r="B159" s="48"/>
      <c r="C159" s="323" t="s">
        <v>32</v>
      </c>
      <c r="D159" s="323" t="s">
        <v>1052</v>
      </c>
      <c r="E159" s="20" t="s">
        <v>32</v>
      </c>
      <c r="F159" s="324">
        <v>0</v>
      </c>
      <c r="G159" s="42"/>
      <c r="H159" s="48"/>
    </row>
    <row r="160" s="2" customFormat="1" ht="16.8" customHeight="1">
      <c r="A160" s="42"/>
      <c r="B160" s="48"/>
      <c r="C160" s="323" t="s">
        <v>32</v>
      </c>
      <c r="D160" s="323" t="s">
        <v>1125</v>
      </c>
      <c r="E160" s="20" t="s">
        <v>32</v>
      </c>
      <c r="F160" s="324">
        <v>33</v>
      </c>
      <c r="G160" s="42"/>
      <c r="H160" s="48"/>
    </row>
    <row r="161" s="2" customFormat="1" ht="16.8" customHeight="1">
      <c r="A161" s="42"/>
      <c r="B161" s="48"/>
      <c r="C161" s="323" t="s">
        <v>32</v>
      </c>
      <c r="D161" s="323" t="s">
        <v>1126</v>
      </c>
      <c r="E161" s="20" t="s">
        <v>32</v>
      </c>
      <c r="F161" s="324">
        <v>30.356999999999999</v>
      </c>
      <c r="G161" s="42"/>
      <c r="H161" s="48"/>
    </row>
    <row r="162" s="2" customFormat="1" ht="16.8" customHeight="1">
      <c r="A162" s="42"/>
      <c r="B162" s="48"/>
      <c r="C162" s="323" t="s">
        <v>32</v>
      </c>
      <c r="D162" s="323" t="s">
        <v>1127</v>
      </c>
      <c r="E162" s="20" t="s">
        <v>32</v>
      </c>
      <c r="F162" s="324">
        <v>7.9379999999999997</v>
      </c>
      <c r="G162" s="42"/>
      <c r="H162" s="48"/>
    </row>
    <row r="163" s="2" customFormat="1" ht="16.8" customHeight="1">
      <c r="A163" s="42"/>
      <c r="B163" s="48"/>
      <c r="C163" s="323" t="s">
        <v>32</v>
      </c>
      <c r="D163" s="323" t="s">
        <v>1128</v>
      </c>
      <c r="E163" s="20" t="s">
        <v>32</v>
      </c>
      <c r="F163" s="324">
        <v>0.90000000000000002</v>
      </c>
      <c r="G163" s="42"/>
      <c r="H163" s="48"/>
    </row>
    <row r="164" s="2" customFormat="1" ht="16.8" customHeight="1">
      <c r="A164" s="42"/>
      <c r="B164" s="48"/>
      <c r="C164" s="323" t="s">
        <v>32</v>
      </c>
      <c r="D164" s="323" t="s">
        <v>1129</v>
      </c>
      <c r="E164" s="20" t="s">
        <v>32</v>
      </c>
      <c r="F164" s="324">
        <v>1.8200000000000001</v>
      </c>
      <c r="G164" s="42"/>
      <c r="H164" s="48"/>
    </row>
    <row r="165" s="2" customFormat="1" ht="16.8" customHeight="1">
      <c r="A165" s="42"/>
      <c r="B165" s="48"/>
      <c r="C165" s="323" t="s">
        <v>32</v>
      </c>
      <c r="D165" s="323" t="s">
        <v>1130</v>
      </c>
      <c r="E165" s="20" t="s">
        <v>32</v>
      </c>
      <c r="F165" s="324">
        <v>1.778</v>
      </c>
      <c r="G165" s="42"/>
      <c r="H165" s="48"/>
    </row>
    <row r="166" s="2" customFormat="1" ht="16.8" customHeight="1">
      <c r="A166" s="42"/>
      <c r="B166" s="48"/>
      <c r="C166" s="323" t="s">
        <v>32</v>
      </c>
      <c r="D166" s="323" t="s">
        <v>1131</v>
      </c>
      <c r="E166" s="20" t="s">
        <v>32</v>
      </c>
      <c r="F166" s="324">
        <v>-11.98</v>
      </c>
      <c r="G166" s="42"/>
      <c r="H166" s="48"/>
    </row>
    <row r="167" s="2" customFormat="1" ht="16.8" customHeight="1">
      <c r="A167" s="42"/>
      <c r="B167" s="48"/>
      <c r="C167" s="323" t="s">
        <v>32</v>
      </c>
      <c r="D167" s="323" t="s">
        <v>1054</v>
      </c>
      <c r="E167" s="20" t="s">
        <v>32</v>
      </c>
      <c r="F167" s="324">
        <v>0</v>
      </c>
      <c r="G167" s="42"/>
      <c r="H167" s="48"/>
    </row>
    <row r="168" s="2" customFormat="1" ht="16.8" customHeight="1">
      <c r="A168" s="42"/>
      <c r="B168" s="48"/>
      <c r="C168" s="323" t="s">
        <v>32</v>
      </c>
      <c r="D168" s="323" t="s">
        <v>1132</v>
      </c>
      <c r="E168" s="20" t="s">
        <v>32</v>
      </c>
      <c r="F168" s="324">
        <v>16.603000000000002</v>
      </c>
      <c r="G168" s="42"/>
      <c r="H168" s="48"/>
    </row>
    <row r="169" s="2" customFormat="1" ht="16.8" customHeight="1">
      <c r="A169" s="42"/>
      <c r="B169" s="48"/>
      <c r="C169" s="323" t="s">
        <v>32</v>
      </c>
      <c r="D169" s="323" t="s">
        <v>1133</v>
      </c>
      <c r="E169" s="20" t="s">
        <v>32</v>
      </c>
      <c r="F169" s="324">
        <v>1.5600000000000001</v>
      </c>
      <c r="G169" s="42"/>
      <c r="H169" s="48"/>
    </row>
    <row r="170" s="2" customFormat="1" ht="16.8" customHeight="1">
      <c r="A170" s="42"/>
      <c r="B170" s="48"/>
      <c r="C170" s="323" t="s">
        <v>32</v>
      </c>
      <c r="D170" s="323" t="s">
        <v>1134</v>
      </c>
      <c r="E170" s="20" t="s">
        <v>32</v>
      </c>
      <c r="F170" s="324">
        <v>-3.0800000000000001</v>
      </c>
      <c r="G170" s="42"/>
      <c r="H170" s="48"/>
    </row>
    <row r="171" s="2" customFormat="1" ht="16.8" customHeight="1">
      <c r="A171" s="42"/>
      <c r="B171" s="48"/>
      <c r="C171" s="323" t="s">
        <v>32</v>
      </c>
      <c r="D171" s="323" t="s">
        <v>1093</v>
      </c>
      <c r="E171" s="20" t="s">
        <v>32</v>
      </c>
      <c r="F171" s="324">
        <v>0</v>
      </c>
      <c r="G171" s="42"/>
      <c r="H171" s="48"/>
    </row>
    <row r="172" s="2" customFormat="1" ht="16.8" customHeight="1">
      <c r="A172" s="42"/>
      <c r="B172" s="48"/>
      <c r="C172" s="323" t="s">
        <v>32</v>
      </c>
      <c r="D172" s="323" t="s">
        <v>1135</v>
      </c>
      <c r="E172" s="20" t="s">
        <v>32</v>
      </c>
      <c r="F172" s="324">
        <v>12.132999999999999</v>
      </c>
      <c r="G172" s="42"/>
      <c r="H172" s="48"/>
    </row>
    <row r="173" s="2" customFormat="1" ht="16.8" customHeight="1">
      <c r="A173" s="42"/>
      <c r="B173" s="48"/>
      <c r="C173" s="323" t="s">
        <v>32</v>
      </c>
      <c r="D173" s="323" t="s">
        <v>1136</v>
      </c>
      <c r="E173" s="20" t="s">
        <v>32</v>
      </c>
      <c r="F173" s="324">
        <v>6.7199999999999998</v>
      </c>
      <c r="G173" s="42"/>
      <c r="H173" s="48"/>
    </row>
    <row r="174" s="2" customFormat="1" ht="16.8" customHeight="1">
      <c r="A174" s="42"/>
      <c r="B174" s="48"/>
      <c r="C174" s="323" t="s">
        <v>32</v>
      </c>
      <c r="D174" s="323" t="s">
        <v>1137</v>
      </c>
      <c r="E174" s="20" t="s">
        <v>32</v>
      </c>
      <c r="F174" s="324">
        <v>8.2279999999999998</v>
      </c>
      <c r="G174" s="42"/>
      <c r="H174" s="48"/>
    </row>
    <row r="175" s="2" customFormat="1" ht="16.8" customHeight="1">
      <c r="A175" s="42"/>
      <c r="B175" s="48"/>
      <c r="C175" s="323" t="s">
        <v>32</v>
      </c>
      <c r="D175" s="323" t="s">
        <v>1138</v>
      </c>
      <c r="E175" s="20" t="s">
        <v>32</v>
      </c>
      <c r="F175" s="324">
        <v>7.4800000000000004</v>
      </c>
      <c r="G175" s="42"/>
      <c r="H175" s="48"/>
    </row>
    <row r="176" s="2" customFormat="1" ht="16.8" customHeight="1">
      <c r="A176" s="42"/>
      <c r="B176" s="48"/>
      <c r="C176" s="323" t="s">
        <v>142</v>
      </c>
      <c r="D176" s="323" t="s">
        <v>224</v>
      </c>
      <c r="E176" s="20" t="s">
        <v>32</v>
      </c>
      <c r="F176" s="324">
        <v>304.42399999999998</v>
      </c>
      <c r="G176" s="42"/>
      <c r="H176" s="48"/>
    </row>
    <row r="177" s="2" customFormat="1" ht="16.8" customHeight="1">
      <c r="A177" s="42"/>
      <c r="B177" s="48"/>
      <c r="C177" s="322" t="s">
        <v>3867</v>
      </c>
      <c r="D177" s="42"/>
      <c r="E177" s="42"/>
      <c r="F177" s="42"/>
      <c r="G177" s="42"/>
      <c r="H177" s="48"/>
    </row>
    <row r="178" s="2" customFormat="1" ht="16.8" customHeight="1">
      <c r="A178" s="42"/>
      <c r="B178" s="48"/>
      <c r="C178" s="323" t="s">
        <v>1106</v>
      </c>
      <c r="D178" s="323" t="s">
        <v>1107</v>
      </c>
      <c r="E178" s="20" t="s">
        <v>112</v>
      </c>
      <c r="F178" s="324">
        <v>304.42399999999998</v>
      </c>
      <c r="G178" s="42"/>
      <c r="H178" s="48"/>
    </row>
    <row r="179" s="2" customFormat="1" ht="16.8" customHeight="1">
      <c r="A179" s="42"/>
      <c r="B179" s="48"/>
      <c r="C179" s="323" t="s">
        <v>976</v>
      </c>
      <c r="D179" s="323" t="s">
        <v>977</v>
      </c>
      <c r="E179" s="20" t="s">
        <v>112</v>
      </c>
      <c r="F179" s="324">
        <v>507.24000000000001</v>
      </c>
      <c r="G179" s="42"/>
      <c r="H179" s="48"/>
    </row>
    <row r="180" s="2" customFormat="1" ht="16.8" customHeight="1">
      <c r="A180" s="42"/>
      <c r="B180" s="48"/>
      <c r="C180" s="318" t="s">
        <v>145</v>
      </c>
      <c r="D180" s="319" t="s">
        <v>146</v>
      </c>
      <c r="E180" s="320" t="s">
        <v>104</v>
      </c>
      <c r="F180" s="321">
        <v>17.629999999999999</v>
      </c>
      <c r="G180" s="42"/>
      <c r="H180" s="48"/>
    </row>
    <row r="181" s="2" customFormat="1" ht="16.8" customHeight="1">
      <c r="A181" s="42"/>
      <c r="B181" s="48"/>
      <c r="C181" s="322" t="s">
        <v>3867</v>
      </c>
      <c r="D181" s="42"/>
      <c r="E181" s="42"/>
      <c r="F181" s="42"/>
      <c r="G181" s="42"/>
      <c r="H181" s="48"/>
    </row>
    <row r="182" s="2" customFormat="1" ht="16.8" customHeight="1">
      <c r="A182" s="42"/>
      <c r="B182" s="48"/>
      <c r="C182" s="323" t="s">
        <v>3047</v>
      </c>
      <c r="D182" s="323" t="s">
        <v>3048</v>
      </c>
      <c r="E182" s="20" t="s">
        <v>112</v>
      </c>
      <c r="F182" s="324">
        <v>1466.6320000000001</v>
      </c>
      <c r="G182" s="42"/>
      <c r="H182" s="48"/>
    </row>
    <row r="183" s="2" customFormat="1" ht="16.8" customHeight="1">
      <c r="A183" s="42"/>
      <c r="B183" s="48"/>
      <c r="C183" s="318" t="s">
        <v>148</v>
      </c>
      <c r="D183" s="319" t="s">
        <v>149</v>
      </c>
      <c r="E183" s="320" t="s">
        <v>112</v>
      </c>
      <c r="F183" s="321">
        <v>16.071000000000002</v>
      </c>
      <c r="G183" s="42"/>
      <c r="H183" s="48"/>
    </row>
    <row r="184" s="2" customFormat="1" ht="16.8" customHeight="1">
      <c r="A184" s="42"/>
      <c r="B184" s="48"/>
      <c r="C184" s="323" t="s">
        <v>32</v>
      </c>
      <c r="D184" s="323" t="s">
        <v>2093</v>
      </c>
      <c r="E184" s="20" t="s">
        <v>32</v>
      </c>
      <c r="F184" s="324">
        <v>0</v>
      </c>
      <c r="G184" s="42"/>
      <c r="H184" s="48"/>
    </row>
    <row r="185" s="2" customFormat="1" ht="16.8" customHeight="1">
      <c r="A185" s="42"/>
      <c r="B185" s="48"/>
      <c r="C185" s="323" t="s">
        <v>32</v>
      </c>
      <c r="D185" s="323" t="s">
        <v>2094</v>
      </c>
      <c r="E185" s="20" t="s">
        <v>32</v>
      </c>
      <c r="F185" s="324">
        <v>16.071000000000002</v>
      </c>
      <c r="G185" s="42"/>
      <c r="H185" s="48"/>
    </row>
    <row r="186" s="2" customFormat="1" ht="16.8" customHeight="1">
      <c r="A186" s="42"/>
      <c r="B186" s="48"/>
      <c r="C186" s="323" t="s">
        <v>148</v>
      </c>
      <c r="D186" s="323" t="s">
        <v>224</v>
      </c>
      <c r="E186" s="20" t="s">
        <v>32</v>
      </c>
      <c r="F186" s="324">
        <v>16.071000000000002</v>
      </c>
      <c r="G186" s="42"/>
      <c r="H186" s="48"/>
    </row>
    <row r="187" s="2" customFormat="1" ht="16.8" customHeight="1">
      <c r="A187" s="42"/>
      <c r="B187" s="48"/>
      <c r="C187" s="322" t="s">
        <v>3867</v>
      </c>
      <c r="D187" s="42"/>
      <c r="E187" s="42"/>
      <c r="F187" s="42"/>
      <c r="G187" s="42"/>
      <c r="H187" s="48"/>
    </row>
    <row r="188" s="2" customFormat="1" ht="16.8" customHeight="1">
      <c r="A188" s="42"/>
      <c r="B188" s="48"/>
      <c r="C188" s="323" t="s">
        <v>2090</v>
      </c>
      <c r="D188" s="323" t="s">
        <v>2091</v>
      </c>
      <c r="E188" s="20" t="s">
        <v>112</v>
      </c>
      <c r="F188" s="324">
        <v>16.071000000000002</v>
      </c>
      <c r="G188" s="42"/>
      <c r="H188" s="48"/>
    </row>
    <row r="189" s="2" customFormat="1" ht="16.8" customHeight="1">
      <c r="A189" s="42"/>
      <c r="B189" s="48"/>
      <c r="C189" s="323" t="s">
        <v>3047</v>
      </c>
      <c r="D189" s="323" t="s">
        <v>3048</v>
      </c>
      <c r="E189" s="20" t="s">
        <v>112</v>
      </c>
      <c r="F189" s="324">
        <v>1466.6320000000001</v>
      </c>
      <c r="G189" s="42"/>
      <c r="H189" s="48"/>
    </row>
    <row r="190" s="2" customFormat="1" ht="16.8" customHeight="1">
      <c r="A190" s="42"/>
      <c r="B190" s="48"/>
      <c r="C190" s="318" t="s">
        <v>1087</v>
      </c>
      <c r="D190" s="319" t="s">
        <v>1087</v>
      </c>
      <c r="E190" s="320" t="s">
        <v>32</v>
      </c>
      <c r="F190" s="321">
        <v>111.889</v>
      </c>
      <c r="G190" s="42"/>
      <c r="H190" s="48"/>
    </row>
    <row r="191" s="2" customFormat="1" ht="16.8" customHeight="1">
      <c r="A191" s="42"/>
      <c r="B191" s="48"/>
      <c r="C191" s="323" t="s">
        <v>32</v>
      </c>
      <c r="D191" s="323" t="s">
        <v>309</v>
      </c>
      <c r="E191" s="20" t="s">
        <v>32</v>
      </c>
      <c r="F191" s="324">
        <v>0</v>
      </c>
      <c r="G191" s="42"/>
      <c r="H191" s="48"/>
    </row>
    <row r="192" s="2" customFormat="1" ht="16.8" customHeight="1">
      <c r="A192" s="42"/>
      <c r="B192" s="48"/>
      <c r="C192" s="323" t="s">
        <v>32</v>
      </c>
      <c r="D192" s="323" t="s">
        <v>574</v>
      </c>
      <c r="E192" s="20" t="s">
        <v>32</v>
      </c>
      <c r="F192" s="324">
        <v>0</v>
      </c>
      <c r="G192" s="42"/>
      <c r="H192" s="48"/>
    </row>
    <row r="193" s="2" customFormat="1" ht="16.8" customHeight="1">
      <c r="A193" s="42"/>
      <c r="B193" s="48"/>
      <c r="C193" s="323" t="s">
        <v>32</v>
      </c>
      <c r="D193" s="323" t="s">
        <v>310</v>
      </c>
      <c r="E193" s="20" t="s">
        <v>32</v>
      </c>
      <c r="F193" s="324">
        <v>0</v>
      </c>
      <c r="G193" s="42"/>
      <c r="H193" s="48"/>
    </row>
    <row r="194" s="2" customFormat="1" ht="16.8" customHeight="1">
      <c r="A194" s="42"/>
      <c r="B194" s="48"/>
      <c r="C194" s="323" t="s">
        <v>32</v>
      </c>
      <c r="D194" s="323" t="s">
        <v>1041</v>
      </c>
      <c r="E194" s="20" t="s">
        <v>32</v>
      </c>
      <c r="F194" s="324">
        <v>0</v>
      </c>
      <c r="G194" s="42"/>
      <c r="H194" s="48"/>
    </row>
    <row r="195" s="2" customFormat="1" ht="16.8" customHeight="1">
      <c r="A195" s="42"/>
      <c r="B195" s="48"/>
      <c r="C195" s="323" t="s">
        <v>32</v>
      </c>
      <c r="D195" s="323" t="s">
        <v>311</v>
      </c>
      <c r="E195" s="20" t="s">
        <v>32</v>
      </c>
      <c r="F195" s="324">
        <v>0</v>
      </c>
      <c r="G195" s="42"/>
      <c r="H195" s="48"/>
    </row>
    <row r="196" s="2" customFormat="1" ht="16.8" customHeight="1">
      <c r="A196" s="42"/>
      <c r="B196" s="48"/>
      <c r="C196" s="323" t="s">
        <v>32</v>
      </c>
      <c r="D196" s="323" t="s">
        <v>1042</v>
      </c>
      <c r="E196" s="20" t="s">
        <v>32</v>
      </c>
      <c r="F196" s="324">
        <v>0</v>
      </c>
      <c r="G196" s="42"/>
      <c r="H196" s="48"/>
    </row>
    <row r="197" s="2" customFormat="1" ht="16.8" customHeight="1">
      <c r="A197" s="42"/>
      <c r="B197" s="48"/>
      <c r="C197" s="323" t="s">
        <v>32</v>
      </c>
      <c r="D197" s="323" t="s">
        <v>1075</v>
      </c>
      <c r="E197" s="20" t="s">
        <v>32</v>
      </c>
      <c r="F197" s="324">
        <v>0</v>
      </c>
      <c r="G197" s="42"/>
      <c r="H197" s="48"/>
    </row>
    <row r="198" s="2" customFormat="1" ht="16.8" customHeight="1">
      <c r="A198" s="42"/>
      <c r="B198" s="48"/>
      <c r="C198" s="323" t="s">
        <v>32</v>
      </c>
      <c r="D198" s="323" t="s">
        <v>1076</v>
      </c>
      <c r="E198" s="20" t="s">
        <v>32</v>
      </c>
      <c r="F198" s="324">
        <v>20.655000000000001</v>
      </c>
      <c r="G198" s="42"/>
      <c r="H198" s="48"/>
    </row>
    <row r="199" s="2" customFormat="1" ht="16.8" customHeight="1">
      <c r="A199" s="42"/>
      <c r="B199" s="48"/>
      <c r="C199" s="323" t="s">
        <v>32</v>
      </c>
      <c r="D199" s="323" t="s">
        <v>1077</v>
      </c>
      <c r="E199" s="20" t="s">
        <v>32</v>
      </c>
      <c r="F199" s="324">
        <v>-1.7350000000000001</v>
      </c>
      <c r="G199" s="42"/>
      <c r="H199" s="48"/>
    </row>
    <row r="200" s="2" customFormat="1" ht="16.8" customHeight="1">
      <c r="A200" s="42"/>
      <c r="B200" s="48"/>
      <c r="C200" s="323" t="s">
        <v>32</v>
      </c>
      <c r="D200" s="323" t="s">
        <v>1045</v>
      </c>
      <c r="E200" s="20" t="s">
        <v>32</v>
      </c>
      <c r="F200" s="324">
        <v>0</v>
      </c>
      <c r="G200" s="42"/>
      <c r="H200" s="48"/>
    </row>
    <row r="201" s="2" customFormat="1" ht="16.8" customHeight="1">
      <c r="A201" s="42"/>
      <c r="B201" s="48"/>
      <c r="C201" s="323" t="s">
        <v>32</v>
      </c>
      <c r="D201" s="323" t="s">
        <v>1075</v>
      </c>
      <c r="E201" s="20" t="s">
        <v>32</v>
      </c>
      <c r="F201" s="324">
        <v>0</v>
      </c>
      <c r="G201" s="42"/>
      <c r="H201" s="48"/>
    </row>
    <row r="202" s="2" customFormat="1" ht="16.8" customHeight="1">
      <c r="A202" s="42"/>
      <c r="B202" s="48"/>
      <c r="C202" s="323" t="s">
        <v>32</v>
      </c>
      <c r="D202" s="323" t="s">
        <v>1078</v>
      </c>
      <c r="E202" s="20" t="s">
        <v>32</v>
      </c>
      <c r="F202" s="324">
        <v>19.530000000000001</v>
      </c>
      <c r="G202" s="42"/>
      <c r="H202" s="48"/>
    </row>
    <row r="203" s="2" customFormat="1" ht="16.8" customHeight="1">
      <c r="A203" s="42"/>
      <c r="B203" s="48"/>
      <c r="C203" s="323" t="s">
        <v>32</v>
      </c>
      <c r="D203" s="323" t="s">
        <v>1047</v>
      </c>
      <c r="E203" s="20" t="s">
        <v>32</v>
      </c>
      <c r="F203" s="324">
        <v>0</v>
      </c>
      <c r="G203" s="42"/>
      <c r="H203" s="48"/>
    </row>
    <row r="204" s="2" customFormat="1" ht="16.8" customHeight="1">
      <c r="A204" s="42"/>
      <c r="B204" s="48"/>
      <c r="C204" s="323" t="s">
        <v>32</v>
      </c>
      <c r="D204" s="323" t="s">
        <v>1079</v>
      </c>
      <c r="E204" s="20" t="s">
        <v>32</v>
      </c>
      <c r="F204" s="324">
        <v>0</v>
      </c>
      <c r="G204" s="42"/>
      <c r="H204" s="48"/>
    </row>
    <row r="205" s="2" customFormat="1" ht="16.8" customHeight="1">
      <c r="A205" s="42"/>
      <c r="B205" s="48"/>
      <c r="C205" s="323" t="s">
        <v>32</v>
      </c>
      <c r="D205" s="323" t="s">
        <v>1080</v>
      </c>
      <c r="E205" s="20" t="s">
        <v>32</v>
      </c>
      <c r="F205" s="324">
        <v>33.256</v>
      </c>
      <c r="G205" s="42"/>
      <c r="H205" s="48"/>
    </row>
    <row r="206" s="2" customFormat="1" ht="16.8" customHeight="1">
      <c r="A206" s="42"/>
      <c r="B206" s="48"/>
      <c r="C206" s="323" t="s">
        <v>32</v>
      </c>
      <c r="D206" s="323" t="s">
        <v>1081</v>
      </c>
      <c r="E206" s="20" t="s">
        <v>32</v>
      </c>
      <c r="F206" s="324">
        <v>0.54500000000000004</v>
      </c>
      <c r="G206" s="42"/>
      <c r="H206" s="48"/>
    </row>
    <row r="207" s="2" customFormat="1" ht="16.8" customHeight="1">
      <c r="A207" s="42"/>
      <c r="B207" s="48"/>
      <c r="C207" s="323" t="s">
        <v>32</v>
      </c>
      <c r="D207" s="323" t="s">
        <v>1075</v>
      </c>
      <c r="E207" s="20" t="s">
        <v>32</v>
      </c>
      <c r="F207" s="324">
        <v>0</v>
      </c>
      <c r="G207" s="42"/>
      <c r="H207" s="48"/>
    </row>
    <row r="208" s="2" customFormat="1" ht="16.8" customHeight="1">
      <c r="A208" s="42"/>
      <c r="B208" s="48"/>
      <c r="C208" s="323" t="s">
        <v>32</v>
      </c>
      <c r="D208" s="323" t="s">
        <v>1082</v>
      </c>
      <c r="E208" s="20" t="s">
        <v>32</v>
      </c>
      <c r="F208" s="324">
        <v>24.053000000000001</v>
      </c>
      <c r="G208" s="42"/>
      <c r="H208" s="48"/>
    </row>
    <row r="209" s="2" customFormat="1" ht="16.8" customHeight="1">
      <c r="A209" s="42"/>
      <c r="B209" s="48"/>
      <c r="C209" s="323" t="s">
        <v>32</v>
      </c>
      <c r="D209" s="323" t="s">
        <v>1083</v>
      </c>
      <c r="E209" s="20" t="s">
        <v>32</v>
      </c>
      <c r="F209" s="324">
        <v>0</v>
      </c>
      <c r="G209" s="42"/>
      <c r="H209" s="48"/>
    </row>
    <row r="210" s="2" customFormat="1" ht="16.8" customHeight="1">
      <c r="A210" s="42"/>
      <c r="B210" s="48"/>
      <c r="C210" s="323" t="s">
        <v>32</v>
      </c>
      <c r="D210" s="323" t="s">
        <v>1084</v>
      </c>
      <c r="E210" s="20" t="s">
        <v>32</v>
      </c>
      <c r="F210" s="324">
        <v>15.69</v>
      </c>
      <c r="G210" s="42"/>
      <c r="H210" s="48"/>
    </row>
    <row r="211" s="2" customFormat="1" ht="16.8" customHeight="1">
      <c r="A211" s="42"/>
      <c r="B211" s="48"/>
      <c r="C211" s="323" t="s">
        <v>32</v>
      </c>
      <c r="D211" s="323" t="s">
        <v>1085</v>
      </c>
      <c r="E211" s="20" t="s">
        <v>32</v>
      </c>
      <c r="F211" s="324">
        <v>0.34499999999999997</v>
      </c>
      <c r="G211" s="42"/>
      <c r="H211" s="48"/>
    </row>
    <row r="212" s="2" customFormat="1" ht="16.8" customHeight="1">
      <c r="A212" s="42"/>
      <c r="B212" s="48"/>
      <c r="C212" s="323" t="s">
        <v>32</v>
      </c>
      <c r="D212" s="323" t="s">
        <v>1086</v>
      </c>
      <c r="E212" s="20" t="s">
        <v>32</v>
      </c>
      <c r="F212" s="324">
        <v>-0.45000000000000001</v>
      </c>
      <c r="G212" s="42"/>
      <c r="H212" s="48"/>
    </row>
    <row r="213" s="2" customFormat="1" ht="16.8" customHeight="1">
      <c r="A213" s="42"/>
      <c r="B213" s="48"/>
      <c r="C213" s="323" t="s">
        <v>1087</v>
      </c>
      <c r="D213" s="323" t="s">
        <v>224</v>
      </c>
      <c r="E213" s="20" t="s">
        <v>32</v>
      </c>
      <c r="F213" s="324">
        <v>111.889</v>
      </c>
      <c r="G213" s="42"/>
      <c r="H213" s="48"/>
    </row>
    <row r="214" s="2" customFormat="1" ht="16.8" customHeight="1">
      <c r="A214" s="42"/>
      <c r="B214" s="48"/>
      <c r="C214" s="318" t="s">
        <v>1859</v>
      </c>
      <c r="D214" s="319" t="s">
        <v>1859</v>
      </c>
      <c r="E214" s="320" t="s">
        <v>32</v>
      </c>
      <c r="F214" s="321">
        <v>66.140000000000001</v>
      </c>
      <c r="G214" s="42"/>
      <c r="H214" s="48"/>
    </row>
    <row r="215" s="2" customFormat="1" ht="16.8" customHeight="1">
      <c r="A215" s="42"/>
      <c r="B215" s="48"/>
      <c r="C215" s="323" t="s">
        <v>32</v>
      </c>
      <c r="D215" s="323" t="s">
        <v>380</v>
      </c>
      <c r="E215" s="20" t="s">
        <v>32</v>
      </c>
      <c r="F215" s="324">
        <v>0</v>
      </c>
      <c r="G215" s="42"/>
      <c r="H215" s="48"/>
    </row>
    <row r="216" s="2" customFormat="1" ht="16.8" customHeight="1">
      <c r="A216" s="42"/>
      <c r="B216" s="48"/>
      <c r="C216" s="323" t="s">
        <v>32</v>
      </c>
      <c r="D216" s="323" t="s">
        <v>562</v>
      </c>
      <c r="E216" s="20" t="s">
        <v>32</v>
      </c>
      <c r="F216" s="324">
        <v>0</v>
      </c>
      <c r="G216" s="42"/>
      <c r="H216" s="48"/>
    </row>
    <row r="217" s="2" customFormat="1" ht="16.8" customHeight="1">
      <c r="A217" s="42"/>
      <c r="B217" s="48"/>
      <c r="C217" s="323" t="s">
        <v>32</v>
      </c>
      <c r="D217" s="323" t="s">
        <v>1561</v>
      </c>
      <c r="E217" s="20" t="s">
        <v>32</v>
      </c>
      <c r="F217" s="324">
        <v>0</v>
      </c>
      <c r="G217" s="42"/>
      <c r="H217" s="48"/>
    </row>
    <row r="218" s="2" customFormat="1" ht="16.8" customHeight="1">
      <c r="A218" s="42"/>
      <c r="B218" s="48"/>
      <c r="C218" s="323" t="s">
        <v>32</v>
      </c>
      <c r="D218" s="323" t="s">
        <v>1855</v>
      </c>
      <c r="E218" s="20" t="s">
        <v>32</v>
      </c>
      <c r="F218" s="324">
        <v>0</v>
      </c>
      <c r="G218" s="42"/>
      <c r="H218" s="48"/>
    </row>
    <row r="219" s="2" customFormat="1" ht="16.8" customHeight="1">
      <c r="A219" s="42"/>
      <c r="B219" s="48"/>
      <c r="C219" s="323" t="s">
        <v>32</v>
      </c>
      <c r="D219" s="323" t="s">
        <v>1856</v>
      </c>
      <c r="E219" s="20" t="s">
        <v>32</v>
      </c>
      <c r="F219" s="324">
        <v>47.259999999999998</v>
      </c>
      <c r="G219" s="42"/>
      <c r="H219" s="48"/>
    </row>
    <row r="220" s="2" customFormat="1" ht="16.8" customHeight="1">
      <c r="A220" s="42"/>
      <c r="B220" s="48"/>
      <c r="C220" s="323" t="s">
        <v>32</v>
      </c>
      <c r="D220" s="323" t="s">
        <v>1857</v>
      </c>
      <c r="E220" s="20" t="s">
        <v>32</v>
      </c>
      <c r="F220" s="324">
        <v>0</v>
      </c>
      <c r="G220" s="42"/>
      <c r="H220" s="48"/>
    </row>
    <row r="221" s="2" customFormat="1" ht="16.8" customHeight="1">
      <c r="A221" s="42"/>
      <c r="B221" s="48"/>
      <c r="C221" s="323" t="s">
        <v>32</v>
      </c>
      <c r="D221" s="323" t="s">
        <v>1858</v>
      </c>
      <c r="E221" s="20" t="s">
        <v>32</v>
      </c>
      <c r="F221" s="324">
        <v>18.879999999999999</v>
      </c>
      <c r="G221" s="42"/>
      <c r="H221" s="48"/>
    </row>
    <row r="222" s="2" customFormat="1" ht="16.8" customHeight="1">
      <c r="A222" s="42"/>
      <c r="B222" s="48"/>
      <c r="C222" s="323" t="s">
        <v>1859</v>
      </c>
      <c r="D222" s="323" t="s">
        <v>247</v>
      </c>
      <c r="E222" s="20" t="s">
        <v>32</v>
      </c>
      <c r="F222" s="324">
        <v>66.140000000000001</v>
      </c>
      <c r="G222" s="42"/>
      <c r="H222" s="48"/>
    </row>
    <row r="223" s="2" customFormat="1" ht="16.8" customHeight="1">
      <c r="A223" s="42"/>
      <c r="B223" s="48"/>
      <c r="C223" s="318" t="s">
        <v>1862</v>
      </c>
      <c r="D223" s="319" t="s">
        <v>1862</v>
      </c>
      <c r="E223" s="320" t="s">
        <v>32</v>
      </c>
      <c r="F223" s="321">
        <v>158.63</v>
      </c>
      <c r="G223" s="42"/>
      <c r="H223" s="48"/>
    </row>
    <row r="224" s="2" customFormat="1" ht="16.8" customHeight="1">
      <c r="A224" s="42"/>
      <c r="B224" s="48"/>
      <c r="C224" s="323" t="s">
        <v>32</v>
      </c>
      <c r="D224" s="323" t="s">
        <v>1860</v>
      </c>
      <c r="E224" s="20" t="s">
        <v>32</v>
      </c>
      <c r="F224" s="324">
        <v>0</v>
      </c>
      <c r="G224" s="42"/>
      <c r="H224" s="48"/>
    </row>
    <row r="225" s="2" customFormat="1" ht="16.8" customHeight="1">
      <c r="A225" s="42"/>
      <c r="B225" s="48"/>
      <c r="C225" s="323" t="s">
        <v>32</v>
      </c>
      <c r="D225" s="323" t="s">
        <v>1861</v>
      </c>
      <c r="E225" s="20" t="s">
        <v>32</v>
      </c>
      <c r="F225" s="324">
        <v>158.63</v>
      </c>
      <c r="G225" s="42"/>
      <c r="H225" s="48"/>
    </row>
    <row r="226" s="2" customFormat="1" ht="16.8" customHeight="1">
      <c r="A226" s="42"/>
      <c r="B226" s="48"/>
      <c r="C226" s="323" t="s">
        <v>1862</v>
      </c>
      <c r="D226" s="323" t="s">
        <v>247</v>
      </c>
      <c r="E226" s="20" t="s">
        <v>32</v>
      </c>
      <c r="F226" s="324">
        <v>158.63</v>
      </c>
      <c r="G226" s="42"/>
      <c r="H226" s="48"/>
    </row>
    <row r="227" s="2" customFormat="1" ht="16.8" customHeight="1">
      <c r="A227" s="42"/>
      <c r="B227" s="48"/>
      <c r="C227" s="318" t="s">
        <v>151</v>
      </c>
      <c r="D227" s="319" t="s">
        <v>152</v>
      </c>
      <c r="E227" s="320" t="s">
        <v>104</v>
      </c>
      <c r="F227" s="321">
        <v>34.200000000000003</v>
      </c>
      <c r="G227" s="42"/>
      <c r="H227" s="48"/>
    </row>
    <row r="228" s="2" customFormat="1" ht="16.8" customHeight="1">
      <c r="A228" s="42"/>
      <c r="B228" s="48"/>
      <c r="C228" s="322" t="s">
        <v>3867</v>
      </c>
      <c r="D228" s="42"/>
      <c r="E228" s="42"/>
      <c r="F228" s="42"/>
      <c r="G228" s="42"/>
      <c r="H228" s="48"/>
    </row>
    <row r="229" s="2" customFormat="1" ht="16.8" customHeight="1">
      <c r="A229" s="42"/>
      <c r="B229" s="48"/>
      <c r="C229" s="323" t="s">
        <v>3047</v>
      </c>
      <c r="D229" s="323" t="s">
        <v>3048</v>
      </c>
      <c r="E229" s="20" t="s">
        <v>112</v>
      </c>
      <c r="F229" s="324">
        <v>1466.6320000000001</v>
      </c>
      <c r="G229" s="42"/>
      <c r="H229" s="48"/>
    </row>
    <row r="230" s="2" customFormat="1" ht="16.8" customHeight="1">
      <c r="A230" s="42"/>
      <c r="B230" s="48"/>
      <c r="C230" s="318" t="s">
        <v>154</v>
      </c>
      <c r="D230" s="319" t="s">
        <v>155</v>
      </c>
      <c r="E230" s="320" t="s">
        <v>104</v>
      </c>
      <c r="F230" s="321">
        <v>12.5</v>
      </c>
      <c r="G230" s="42"/>
      <c r="H230" s="48"/>
    </row>
    <row r="231" s="2" customFormat="1" ht="16.8" customHeight="1">
      <c r="A231" s="42"/>
      <c r="B231" s="48"/>
      <c r="C231" s="322" t="s">
        <v>3867</v>
      </c>
      <c r="D231" s="42"/>
      <c r="E231" s="42"/>
      <c r="F231" s="42"/>
      <c r="G231" s="42"/>
      <c r="H231" s="48"/>
    </row>
    <row r="232" s="2" customFormat="1" ht="16.8" customHeight="1">
      <c r="A232" s="42"/>
      <c r="B232" s="48"/>
      <c r="C232" s="323" t="s">
        <v>3047</v>
      </c>
      <c r="D232" s="323" t="s">
        <v>3048</v>
      </c>
      <c r="E232" s="20" t="s">
        <v>112</v>
      </c>
      <c r="F232" s="324">
        <v>1466.6320000000001</v>
      </c>
      <c r="G232" s="42"/>
      <c r="H232" s="48"/>
    </row>
    <row r="233" s="2" customFormat="1" ht="7.44" customHeight="1">
      <c r="A233" s="42"/>
      <c r="B233" s="163"/>
      <c r="C233" s="164"/>
      <c r="D233" s="164"/>
      <c r="E233" s="164"/>
      <c r="F233" s="164"/>
      <c r="G233" s="164"/>
      <c r="H233" s="48"/>
    </row>
    <row r="234" s="2" customFormat="1">
      <c r="A234" s="42"/>
      <c r="B234" s="42"/>
      <c r="C234" s="42"/>
      <c r="D234" s="42"/>
      <c r="E234" s="42"/>
      <c r="F234" s="42"/>
      <c r="G234" s="42"/>
      <c r="H234" s="42"/>
    </row>
  </sheetData>
  <sheetProtection sheet="1" formatColumns="0" formatRows="0" objects="1" scenarios="1" spinCount="100000" saltValue="HiKiTt/acURIuKpZEwrU2Nt4z5uJWNIiwvA8yIsN7rajohk4kqyC7s0tac2hhavIB71tL3vbhmYsSaQS16+yZA==" hashValue="59JhvzxzJe0yOwl9o8DxkuaYjWfHHOAlHxysS7rEBerHK7W0/HAbcpTtZ1UmKb+54U83DtK5DxwAbrt9DpP+L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5" customWidth="1"/>
    <col min="2" max="2" width="1.667969" style="325" customWidth="1"/>
    <col min="3" max="4" width="5" style="325" customWidth="1"/>
    <col min="5" max="5" width="11.66016" style="325" customWidth="1"/>
    <col min="6" max="6" width="9.160156" style="325" customWidth="1"/>
    <col min="7" max="7" width="5" style="325" customWidth="1"/>
    <col min="8" max="8" width="77.83203" style="325" customWidth="1"/>
    <col min="9" max="10" width="20" style="325" customWidth="1"/>
    <col min="11" max="11" width="1.667969" style="325" customWidth="1"/>
  </cols>
  <sheetData>
    <row r="1" s="1" customFormat="1" ht="37.5" customHeight="1"/>
    <row r="2" s="1" customFormat="1" ht="7.5" customHeight="1">
      <c r="B2" s="326"/>
      <c r="C2" s="327"/>
      <c r="D2" s="327"/>
      <c r="E2" s="327"/>
      <c r="F2" s="327"/>
      <c r="G2" s="327"/>
      <c r="H2" s="327"/>
      <c r="I2" s="327"/>
      <c r="J2" s="327"/>
      <c r="K2" s="328"/>
    </row>
    <row r="3" s="18" customFormat="1" ht="45" customHeight="1">
      <c r="B3" s="329"/>
      <c r="C3" s="330" t="s">
        <v>3871</v>
      </c>
      <c r="D3" s="330"/>
      <c r="E3" s="330"/>
      <c r="F3" s="330"/>
      <c r="G3" s="330"/>
      <c r="H3" s="330"/>
      <c r="I3" s="330"/>
      <c r="J3" s="330"/>
      <c r="K3" s="331"/>
    </row>
    <row r="4" s="1" customFormat="1" ht="25.5" customHeight="1">
      <c r="B4" s="332"/>
      <c r="C4" s="333" t="s">
        <v>3872</v>
      </c>
      <c r="D4" s="333"/>
      <c r="E4" s="333"/>
      <c r="F4" s="333"/>
      <c r="G4" s="333"/>
      <c r="H4" s="333"/>
      <c r="I4" s="333"/>
      <c r="J4" s="333"/>
      <c r="K4" s="334"/>
    </row>
    <row r="5" s="1" customFormat="1" ht="5.25" customHeight="1">
      <c r="B5" s="332"/>
      <c r="C5" s="335"/>
      <c r="D5" s="335"/>
      <c r="E5" s="335"/>
      <c r="F5" s="335"/>
      <c r="G5" s="335"/>
      <c r="H5" s="335"/>
      <c r="I5" s="335"/>
      <c r="J5" s="335"/>
      <c r="K5" s="334"/>
    </row>
    <row r="6" s="1" customFormat="1" ht="15" customHeight="1">
      <c r="B6" s="332"/>
      <c r="C6" s="336" t="s">
        <v>3873</v>
      </c>
      <c r="D6" s="336"/>
      <c r="E6" s="336"/>
      <c r="F6" s="336"/>
      <c r="G6" s="336"/>
      <c r="H6" s="336"/>
      <c r="I6" s="336"/>
      <c r="J6" s="336"/>
      <c r="K6" s="334"/>
    </row>
    <row r="7" s="1" customFormat="1" ht="15" customHeight="1">
      <c r="B7" s="337"/>
      <c r="C7" s="336" t="s">
        <v>3874</v>
      </c>
      <c r="D7" s="336"/>
      <c r="E7" s="336"/>
      <c r="F7" s="336"/>
      <c r="G7" s="336"/>
      <c r="H7" s="336"/>
      <c r="I7" s="336"/>
      <c r="J7" s="336"/>
      <c r="K7" s="334"/>
    </row>
    <row r="8" s="1" customFormat="1" ht="12.75" customHeight="1">
      <c r="B8" s="337"/>
      <c r="C8" s="336"/>
      <c r="D8" s="336"/>
      <c r="E8" s="336"/>
      <c r="F8" s="336"/>
      <c r="G8" s="336"/>
      <c r="H8" s="336"/>
      <c r="I8" s="336"/>
      <c r="J8" s="336"/>
      <c r="K8" s="334"/>
    </row>
    <row r="9" s="1" customFormat="1" ht="15" customHeight="1">
      <c r="B9" s="337"/>
      <c r="C9" s="336" t="s">
        <v>3875</v>
      </c>
      <c r="D9" s="336"/>
      <c r="E9" s="336"/>
      <c r="F9" s="336"/>
      <c r="G9" s="336"/>
      <c r="H9" s="336"/>
      <c r="I9" s="336"/>
      <c r="J9" s="336"/>
      <c r="K9" s="334"/>
    </row>
    <row r="10" s="1" customFormat="1" ht="15" customHeight="1">
      <c r="B10" s="337"/>
      <c r="C10" s="336"/>
      <c r="D10" s="336" t="s">
        <v>3876</v>
      </c>
      <c r="E10" s="336"/>
      <c r="F10" s="336"/>
      <c r="G10" s="336"/>
      <c r="H10" s="336"/>
      <c r="I10" s="336"/>
      <c r="J10" s="336"/>
      <c r="K10" s="334"/>
    </row>
    <row r="11" s="1" customFormat="1" ht="15" customHeight="1">
      <c r="B11" s="337"/>
      <c r="C11" s="338"/>
      <c r="D11" s="336" t="s">
        <v>3877</v>
      </c>
      <c r="E11" s="336"/>
      <c r="F11" s="336"/>
      <c r="G11" s="336"/>
      <c r="H11" s="336"/>
      <c r="I11" s="336"/>
      <c r="J11" s="336"/>
      <c r="K11" s="334"/>
    </row>
    <row r="12" s="1" customFormat="1" ht="15" customHeight="1">
      <c r="B12" s="337"/>
      <c r="C12" s="338"/>
      <c r="D12" s="336"/>
      <c r="E12" s="336"/>
      <c r="F12" s="336"/>
      <c r="G12" s="336"/>
      <c r="H12" s="336"/>
      <c r="I12" s="336"/>
      <c r="J12" s="336"/>
      <c r="K12" s="334"/>
    </row>
    <row r="13" s="1" customFormat="1" ht="15" customHeight="1">
      <c r="B13" s="337"/>
      <c r="C13" s="338"/>
      <c r="D13" s="339" t="s">
        <v>3878</v>
      </c>
      <c r="E13" s="336"/>
      <c r="F13" s="336"/>
      <c r="G13" s="336"/>
      <c r="H13" s="336"/>
      <c r="I13" s="336"/>
      <c r="J13" s="336"/>
      <c r="K13" s="334"/>
    </row>
    <row r="14" s="1" customFormat="1" ht="12.7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4"/>
    </row>
    <row r="15" s="1" customFormat="1" ht="15" customHeight="1">
      <c r="B15" s="337"/>
      <c r="C15" s="338"/>
      <c r="D15" s="336" t="s">
        <v>3879</v>
      </c>
      <c r="E15" s="336"/>
      <c r="F15" s="336"/>
      <c r="G15" s="336"/>
      <c r="H15" s="336"/>
      <c r="I15" s="336"/>
      <c r="J15" s="336"/>
      <c r="K15" s="334"/>
    </row>
    <row r="16" s="1" customFormat="1" ht="15" customHeight="1">
      <c r="B16" s="337"/>
      <c r="C16" s="338"/>
      <c r="D16" s="336" t="s">
        <v>3880</v>
      </c>
      <c r="E16" s="336"/>
      <c r="F16" s="336"/>
      <c r="G16" s="336"/>
      <c r="H16" s="336"/>
      <c r="I16" s="336"/>
      <c r="J16" s="336"/>
      <c r="K16" s="334"/>
    </row>
    <row r="17" s="1" customFormat="1" ht="15" customHeight="1">
      <c r="B17" s="337"/>
      <c r="C17" s="338"/>
      <c r="D17" s="336" t="s">
        <v>3881</v>
      </c>
      <c r="E17" s="336"/>
      <c r="F17" s="336"/>
      <c r="G17" s="336"/>
      <c r="H17" s="336"/>
      <c r="I17" s="336"/>
      <c r="J17" s="336"/>
      <c r="K17" s="334"/>
    </row>
    <row r="18" s="1" customFormat="1" ht="15" customHeight="1">
      <c r="B18" s="337"/>
      <c r="C18" s="338"/>
      <c r="D18" s="338"/>
      <c r="E18" s="340" t="s">
        <v>85</v>
      </c>
      <c r="F18" s="336" t="s">
        <v>3882</v>
      </c>
      <c r="G18" s="336"/>
      <c r="H18" s="336"/>
      <c r="I18" s="336"/>
      <c r="J18" s="336"/>
      <c r="K18" s="334"/>
    </row>
    <row r="19" s="1" customFormat="1" ht="15" customHeight="1">
      <c r="B19" s="337"/>
      <c r="C19" s="338"/>
      <c r="D19" s="338"/>
      <c r="E19" s="340" t="s">
        <v>3883</v>
      </c>
      <c r="F19" s="336" t="s">
        <v>3884</v>
      </c>
      <c r="G19" s="336"/>
      <c r="H19" s="336"/>
      <c r="I19" s="336"/>
      <c r="J19" s="336"/>
      <c r="K19" s="334"/>
    </row>
    <row r="20" s="1" customFormat="1" ht="15" customHeight="1">
      <c r="B20" s="337"/>
      <c r="C20" s="338"/>
      <c r="D20" s="338"/>
      <c r="E20" s="340" t="s">
        <v>3885</v>
      </c>
      <c r="F20" s="336" t="s">
        <v>3886</v>
      </c>
      <c r="G20" s="336"/>
      <c r="H20" s="336"/>
      <c r="I20" s="336"/>
      <c r="J20" s="336"/>
      <c r="K20" s="334"/>
    </row>
    <row r="21" s="1" customFormat="1" ht="15" customHeight="1">
      <c r="B21" s="337"/>
      <c r="C21" s="338"/>
      <c r="D21" s="338"/>
      <c r="E21" s="340" t="s">
        <v>3887</v>
      </c>
      <c r="F21" s="336" t="s">
        <v>3888</v>
      </c>
      <c r="G21" s="336"/>
      <c r="H21" s="336"/>
      <c r="I21" s="336"/>
      <c r="J21" s="336"/>
      <c r="K21" s="334"/>
    </row>
    <row r="22" s="1" customFormat="1" ht="15" customHeight="1">
      <c r="B22" s="337"/>
      <c r="C22" s="338"/>
      <c r="D22" s="338"/>
      <c r="E22" s="340" t="s">
        <v>3889</v>
      </c>
      <c r="F22" s="336" t="s">
        <v>3890</v>
      </c>
      <c r="G22" s="336"/>
      <c r="H22" s="336"/>
      <c r="I22" s="336"/>
      <c r="J22" s="336"/>
      <c r="K22" s="334"/>
    </row>
    <row r="23" s="1" customFormat="1" ht="15" customHeight="1">
      <c r="B23" s="337"/>
      <c r="C23" s="338"/>
      <c r="D23" s="338"/>
      <c r="E23" s="340" t="s">
        <v>3891</v>
      </c>
      <c r="F23" s="336" t="s">
        <v>3892</v>
      </c>
      <c r="G23" s="336"/>
      <c r="H23" s="336"/>
      <c r="I23" s="336"/>
      <c r="J23" s="336"/>
      <c r="K23" s="334"/>
    </row>
    <row r="24" s="1" customFormat="1" ht="12.75" customHeight="1">
      <c r="B24" s="337"/>
      <c r="C24" s="338"/>
      <c r="D24" s="338"/>
      <c r="E24" s="338"/>
      <c r="F24" s="338"/>
      <c r="G24" s="338"/>
      <c r="H24" s="338"/>
      <c r="I24" s="338"/>
      <c r="J24" s="338"/>
      <c r="K24" s="334"/>
    </row>
    <row r="25" s="1" customFormat="1" ht="15" customHeight="1">
      <c r="B25" s="337"/>
      <c r="C25" s="336" t="s">
        <v>3893</v>
      </c>
      <c r="D25" s="336"/>
      <c r="E25" s="336"/>
      <c r="F25" s="336"/>
      <c r="G25" s="336"/>
      <c r="H25" s="336"/>
      <c r="I25" s="336"/>
      <c r="J25" s="336"/>
      <c r="K25" s="334"/>
    </row>
    <row r="26" s="1" customFormat="1" ht="15" customHeight="1">
      <c r="B26" s="337"/>
      <c r="C26" s="336" t="s">
        <v>3894</v>
      </c>
      <c r="D26" s="336"/>
      <c r="E26" s="336"/>
      <c r="F26" s="336"/>
      <c r="G26" s="336"/>
      <c r="H26" s="336"/>
      <c r="I26" s="336"/>
      <c r="J26" s="336"/>
      <c r="K26" s="334"/>
    </row>
    <row r="27" s="1" customFormat="1" ht="15" customHeight="1">
      <c r="B27" s="337"/>
      <c r="C27" s="336"/>
      <c r="D27" s="336" t="s">
        <v>3895</v>
      </c>
      <c r="E27" s="336"/>
      <c r="F27" s="336"/>
      <c r="G27" s="336"/>
      <c r="H27" s="336"/>
      <c r="I27" s="336"/>
      <c r="J27" s="336"/>
      <c r="K27" s="334"/>
    </row>
    <row r="28" s="1" customFormat="1" ht="15" customHeight="1">
      <c r="B28" s="337"/>
      <c r="C28" s="338"/>
      <c r="D28" s="336" t="s">
        <v>3896</v>
      </c>
      <c r="E28" s="336"/>
      <c r="F28" s="336"/>
      <c r="G28" s="336"/>
      <c r="H28" s="336"/>
      <c r="I28" s="336"/>
      <c r="J28" s="336"/>
      <c r="K28" s="334"/>
    </row>
    <row r="29" s="1" customFormat="1" ht="12.75" customHeight="1">
      <c r="B29" s="337"/>
      <c r="C29" s="338"/>
      <c r="D29" s="338"/>
      <c r="E29" s="338"/>
      <c r="F29" s="338"/>
      <c r="G29" s="338"/>
      <c r="H29" s="338"/>
      <c r="I29" s="338"/>
      <c r="J29" s="338"/>
      <c r="K29" s="334"/>
    </row>
    <row r="30" s="1" customFormat="1" ht="15" customHeight="1">
      <c r="B30" s="337"/>
      <c r="C30" s="338"/>
      <c r="D30" s="336" t="s">
        <v>3897</v>
      </c>
      <c r="E30" s="336"/>
      <c r="F30" s="336"/>
      <c r="G30" s="336"/>
      <c r="H30" s="336"/>
      <c r="I30" s="336"/>
      <c r="J30" s="336"/>
      <c r="K30" s="334"/>
    </row>
    <row r="31" s="1" customFormat="1" ht="15" customHeight="1">
      <c r="B31" s="337"/>
      <c r="C31" s="338"/>
      <c r="D31" s="336" t="s">
        <v>3898</v>
      </c>
      <c r="E31" s="336"/>
      <c r="F31" s="336"/>
      <c r="G31" s="336"/>
      <c r="H31" s="336"/>
      <c r="I31" s="336"/>
      <c r="J31" s="336"/>
      <c r="K31" s="334"/>
    </row>
    <row r="32" s="1" customFormat="1" ht="12.75" customHeight="1">
      <c r="B32" s="337"/>
      <c r="C32" s="338"/>
      <c r="D32" s="338"/>
      <c r="E32" s="338"/>
      <c r="F32" s="338"/>
      <c r="G32" s="338"/>
      <c r="H32" s="338"/>
      <c r="I32" s="338"/>
      <c r="J32" s="338"/>
      <c r="K32" s="334"/>
    </row>
    <row r="33" s="1" customFormat="1" ht="15" customHeight="1">
      <c r="B33" s="337"/>
      <c r="C33" s="338"/>
      <c r="D33" s="336" t="s">
        <v>3899</v>
      </c>
      <c r="E33" s="336"/>
      <c r="F33" s="336"/>
      <c r="G33" s="336"/>
      <c r="H33" s="336"/>
      <c r="I33" s="336"/>
      <c r="J33" s="336"/>
      <c r="K33" s="334"/>
    </row>
    <row r="34" s="1" customFormat="1" ht="15" customHeight="1">
      <c r="B34" s="337"/>
      <c r="C34" s="338"/>
      <c r="D34" s="336" t="s">
        <v>3900</v>
      </c>
      <c r="E34" s="336"/>
      <c r="F34" s="336"/>
      <c r="G34" s="336"/>
      <c r="H34" s="336"/>
      <c r="I34" s="336"/>
      <c r="J34" s="336"/>
      <c r="K34" s="334"/>
    </row>
    <row r="35" s="1" customFormat="1" ht="15" customHeight="1">
      <c r="B35" s="337"/>
      <c r="C35" s="338"/>
      <c r="D35" s="336" t="s">
        <v>3901</v>
      </c>
      <c r="E35" s="336"/>
      <c r="F35" s="336"/>
      <c r="G35" s="336"/>
      <c r="H35" s="336"/>
      <c r="I35" s="336"/>
      <c r="J35" s="336"/>
      <c r="K35" s="334"/>
    </row>
    <row r="36" s="1" customFormat="1" ht="15" customHeight="1">
      <c r="B36" s="337"/>
      <c r="C36" s="338"/>
      <c r="D36" s="336"/>
      <c r="E36" s="339" t="s">
        <v>196</v>
      </c>
      <c r="F36" s="336"/>
      <c r="G36" s="336" t="s">
        <v>3902</v>
      </c>
      <c r="H36" s="336"/>
      <c r="I36" s="336"/>
      <c r="J36" s="336"/>
      <c r="K36" s="334"/>
    </row>
    <row r="37" s="1" customFormat="1" ht="30.75" customHeight="1">
      <c r="B37" s="337"/>
      <c r="C37" s="338"/>
      <c r="D37" s="336"/>
      <c r="E37" s="339" t="s">
        <v>3903</v>
      </c>
      <c r="F37" s="336"/>
      <c r="G37" s="336" t="s">
        <v>3904</v>
      </c>
      <c r="H37" s="336"/>
      <c r="I37" s="336"/>
      <c r="J37" s="336"/>
      <c r="K37" s="334"/>
    </row>
    <row r="38" s="1" customFormat="1" ht="15" customHeight="1">
      <c r="B38" s="337"/>
      <c r="C38" s="338"/>
      <c r="D38" s="336"/>
      <c r="E38" s="339" t="s">
        <v>59</v>
      </c>
      <c r="F38" s="336"/>
      <c r="G38" s="336" t="s">
        <v>3905</v>
      </c>
      <c r="H38" s="336"/>
      <c r="I38" s="336"/>
      <c r="J38" s="336"/>
      <c r="K38" s="334"/>
    </row>
    <row r="39" s="1" customFormat="1" ht="15" customHeight="1">
      <c r="B39" s="337"/>
      <c r="C39" s="338"/>
      <c r="D39" s="336"/>
      <c r="E39" s="339" t="s">
        <v>60</v>
      </c>
      <c r="F39" s="336"/>
      <c r="G39" s="336" t="s">
        <v>3906</v>
      </c>
      <c r="H39" s="336"/>
      <c r="I39" s="336"/>
      <c r="J39" s="336"/>
      <c r="K39" s="334"/>
    </row>
    <row r="40" s="1" customFormat="1" ht="15" customHeight="1">
      <c r="B40" s="337"/>
      <c r="C40" s="338"/>
      <c r="D40" s="336"/>
      <c r="E40" s="339" t="s">
        <v>197</v>
      </c>
      <c r="F40" s="336"/>
      <c r="G40" s="336" t="s">
        <v>3907</v>
      </c>
      <c r="H40" s="336"/>
      <c r="I40" s="336"/>
      <c r="J40" s="336"/>
      <c r="K40" s="334"/>
    </row>
    <row r="41" s="1" customFormat="1" ht="15" customHeight="1">
      <c r="B41" s="337"/>
      <c r="C41" s="338"/>
      <c r="D41" s="336"/>
      <c r="E41" s="339" t="s">
        <v>198</v>
      </c>
      <c r="F41" s="336"/>
      <c r="G41" s="336" t="s">
        <v>3908</v>
      </c>
      <c r="H41" s="336"/>
      <c r="I41" s="336"/>
      <c r="J41" s="336"/>
      <c r="K41" s="334"/>
    </row>
    <row r="42" s="1" customFormat="1" ht="15" customHeight="1">
      <c r="B42" s="337"/>
      <c r="C42" s="338"/>
      <c r="D42" s="336"/>
      <c r="E42" s="339" t="s">
        <v>3909</v>
      </c>
      <c r="F42" s="336"/>
      <c r="G42" s="336" t="s">
        <v>3910</v>
      </c>
      <c r="H42" s="336"/>
      <c r="I42" s="336"/>
      <c r="J42" s="336"/>
      <c r="K42" s="334"/>
    </row>
    <row r="43" s="1" customFormat="1" ht="15" customHeight="1">
      <c r="B43" s="337"/>
      <c r="C43" s="338"/>
      <c r="D43" s="336"/>
      <c r="E43" s="339"/>
      <c r="F43" s="336"/>
      <c r="G43" s="336" t="s">
        <v>3911</v>
      </c>
      <c r="H43" s="336"/>
      <c r="I43" s="336"/>
      <c r="J43" s="336"/>
      <c r="K43" s="334"/>
    </row>
    <row r="44" s="1" customFormat="1" ht="15" customHeight="1">
      <c r="B44" s="337"/>
      <c r="C44" s="338"/>
      <c r="D44" s="336"/>
      <c r="E44" s="339" t="s">
        <v>3912</v>
      </c>
      <c r="F44" s="336"/>
      <c r="G44" s="336" t="s">
        <v>3913</v>
      </c>
      <c r="H44" s="336"/>
      <c r="I44" s="336"/>
      <c r="J44" s="336"/>
      <c r="K44" s="334"/>
    </row>
    <row r="45" s="1" customFormat="1" ht="15" customHeight="1">
      <c r="B45" s="337"/>
      <c r="C45" s="338"/>
      <c r="D45" s="336"/>
      <c r="E45" s="339" t="s">
        <v>200</v>
      </c>
      <c r="F45" s="336"/>
      <c r="G45" s="336" t="s">
        <v>3914</v>
      </c>
      <c r="H45" s="336"/>
      <c r="I45" s="336"/>
      <c r="J45" s="336"/>
      <c r="K45" s="334"/>
    </row>
    <row r="46" s="1" customFormat="1" ht="12.75" customHeight="1">
      <c r="B46" s="337"/>
      <c r="C46" s="338"/>
      <c r="D46" s="336"/>
      <c r="E46" s="336"/>
      <c r="F46" s="336"/>
      <c r="G46" s="336"/>
      <c r="H46" s="336"/>
      <c r="I46" s="336"/>
      <c r="J46" s="336"/>
      <c r="K46" s="334"/>
    </row>
    <row r="47" s="1" customFormat="1" ht="15" customHeight="1">
      <c r="B47" s="337"/>
      <c r="C47" s="338"/>
      <c r="D47" s="336" t="s">
        <v>3915</v>
      </c>
      <c r="E47" s="336"/>
      <c r="F47" s="336"/>
      <c r="G47" s="336"/>
      <c r="H47" s="336"/>
      <c r="I47" s="336"/>
      <c r="J47" s="336"/>
      <c r="K47" s="334"/>
    </row>
    <row r="48" s="1" customFormat="1" ht="15" customHeight="1">
      <c r="B48" s="337"/>
      <c r="C48" s="338"/>
      <c r="D48" s="338"/>
      <c r="E48" s="336" t="s">
        <v>3916</v>
      </c>
      <c r="F48" s="336"/>
      <c r="G48" s="336"/>
      <c r="H48" s="336"/>
      <c r="I48" s="336"/>
      <c r="J48" s="336"/>
      <c r="K48" s="334"/>
    </row>
    <row r="49" s="1" customFormat="1" ht="15" customHeight="1">
      <c r="B49" s="337"/>
      <c r="C49" s="338"/>
      <c r="D49" s="338"/>
      <c r="E49" s="336" t="s">
        <v>3917</v>
      </c>
      <c r="F49" s="336"/>
      <c r="G49" s="336"/>
      <c r="H49" s="336"/>
      <c r="I49" s="336"/>
      <c r="J49" s="336"/>
      <c r="K49" s="334"/>
    </row>
    <row r="50" s="1" customFormat="1" ht="15" customHeight="1">
      <c r="B50" s="337"/>
      <c r="C50" s="338"/>
      <c r="D50" s="338"/>
      <c r="E50" s="336" t="s">
        <v>3918</v>
      </c>
      <c r="F50" s="336"/>
      <c r="G50" s="336"/>
      <c r="H50" s="336"/>
      <c r="I50" s="336"/>
      <c r="J50" s="336"/>
      <c r="K50" s="334"/>
    </row>
    <row r="51" s="1" customFormat="1" ht="15" customHeight="1">
      <c r="B51" s="337"/>
      <c r="C51" s="338"/>
      <c r="D51" s="336" t="s">
        <v>3919</v>
      </c>
      <c r="E51" s="336"/>
      <c r="F51" s="336"/>
      <c r="G51" s="336"/>
      <c r="H51" s="336"/>
      <c r="I51" s="336"/>
      <c r="J51" s="336"/>
      <c r="K51" s="334"/>
    </row>
    <row r="52" s="1" customFormat="1" ht="25.5" customHeight="1">
      <c r="B52" s="332"/>
      <c r="C52" s="333" t="s">
        <v>3920</v>
      </c>
      <c r="D52" s="333"/>
      <c r="E52" s="333"/>
      <c r="F52" s="333"/>
      <c r="G52" s="333"/>
      <c r="H52" s="333"/>
      <c r="I52" s="333"/>
      <c r="J52" s="333"/>
      <c r="K52" s="334"/>
    </row>
    <row r="53" s="1" customFormat="1" ht="5.25" customHeight="1">
      <c r="B53" s="332"/>
      <c r="C53" s="335"/>
      <c r="D53" s="335"/>
      <c r="E53" s="335"/>
      <c r="F53" s="335"/>
      <c r="G53" s="335"/>
      <c r="H53" s="335"/>
      <c r="I53" s="335"/>
      <c r="J53" s="335"/>
      <c r="K53" s="334"/>
    </row>
    <row r="54" s="1" customFormat="1" ht="15" customHeight="1">
      <c r="B54" s="332"/>
      <c r="C54" s="336" t="s">
        <v>3921</v>
      </c>
      <c r="D54" s="336"/>
      <c r="E54" s="336"/>
      <c r="F54" s="336"/>
      <c r="G54" s="336"/>
      <c r="H54" s="336"/>
      <c r="I54" s="336"/>
      <c r="J54" s="336"/>
      <c r="K54" s="334"/>
    </row>
    <row r="55" s="1" customFormat="1" ht="15" customHeight="1">
      <c r="B55" s="332"/>
      <c r="C55" s="336" t="s">
        <v>3922</v>
      </c>
      <c r="D55" s="336"/>
      <c r="E55" s="336"/>
      <c r="F55" s="336"/>
      <c r="G55" s="336"/>
      <c r="H55" s="336"/>
      <c r="I55" s="336"/>
      <c r="J55" s="336"/>
      <c r="K55" s="334"/>
    </row>
    <row r="56" s="1" customFormat="1" ht="12.75" customHeight="1">
      <c r="B56" s="332"/>
      <c r="C56" s="336"/>
      <c r="D56" s="336"/>
      <c r="E56" s="336"/>
      <c r="F56" s="336"/>
      <c r="G56" s="336"/>
      <c r="H56" s="336"/>
      <c r="I56" s="336"/>
      <c r="J56" s="336"/>
      <c r="K56" s="334"/>
    </row>
    <row r="57" s="1" customFormat="1" ht="15" customHeight="1">
      <c r="B57" s="332"/>
      <c r="C57" s="336" t="s">
        <v>3923</v>
      </c>
      <c r="D57" s="336"/>
      <c r="E57" s="336"/>
      <c r="F57" s="336"/>
      <c r="G57" s="336"/>
      <c r="H57" s="336"/>
      <c r="I57" s="336"/>
      <c r="J57" s="336"/>
      <c r="K57" s="334"/>
    </row>
    <row r="58" s="1" customFormat="1" ht="15" customHeight="1">
      <c r="B58" s="332"/>
      <c r="C58" s="338"/>
      <c r="D58" s="336" t="s">
        <v>3924</v>
      </c>
      <c r="E58" s="336"/>
      <c r="F58" s="336"/>
      <c r="G58" s="336"/>
      <c r="H58" s="336"/>
      <c r="I58" s="336"/>
      <c r="J58" s="336"/>
      <c r="K58" s="334"/>
    </row>
    <row r="59" s="1" customFormat="1" ht="15" customHeight="1">
      <c r="B59" s="332"/>
      <c r="C59" s="338"/>
      <c r="D59" s="336" t="s">
        <v>3925</v>
      </c>
      <c r="E59" s="336"/>
      <c r="F59" s="336"/>
      <c r="G59" s="336"/>
      <c r="H59" s="336"/>
      <c r="I59" s="336"/>
      <c r="J59" s="336"/>
      <c r="K59" s="334"/>
    </row>
    <row r="60" s="1" customFormat="1" ht="15" customHeight="1">
      <c r="B60" s="332"/>
      <c r="C60" s="338"/>
      <c r="D60" s="336" t="s">
        <v>3926</v>
      </c>
      <c r="E60" s="336"/>
      <c r="F60" s="336"/>
      <c r="G60" s="336"/>
      <c r="H60" s="336"/>
      <c r="I60" s="336"/>
      <c r="J60" s="336"/>
      <c r="K60" s="334"/>
    </row>
    <row r="61" s="1" customFormat="1" ht="15" customHeight="1">
      <c r="B61" s="332"/>
      <c r="C61" s="338"/>
      <c r="D61" s="336" t="s">
        <v>3927</v>
      </c>
      <c r="E61" s="336"/>
      <c r="F61" s="336"/>
      <c r="G61" s="336"/>
      <c r="H61" s="336"/>
      <c r="I61" s="336"/>
      <c r="J61" s="336"/>
      <c r="K61" s="334"/>
    </row>
    <row r="62" s="1" customFormat="1" ht="15" customHeight="1">
      <c r="B62" s="332"/>
      <c r="C62" s="338"/>
      <c r="D62" s="341" t="s">
        <v>3928</v>
      </c>
      <c r="E62" s="341"/>
      <c r="F62" s="341"/>
      <c r="G62" s="341"/>
      <c r="H62" s="341"/>
      <c r="I62" s="341"/>
      <c r="J62" s="341"/>
      <c r="K62" s="334"/>
    </row>
    <row r="63" s="1" customFormat="1" ht="15" customHeight="1">
      <c r="B63" s="332"/>
      <c r="C63" s="338"/>
      <c r="D63" s="336" t="s">
        <v>3929</v>
      </c>
      <c r="E63" s="336"/>
      <c r="F63" s="336"/>
      <c r="G63" s="336"/>
      <c r="H63" s="336"/>
      <c r="I63" s="336"/>
      <c r="J63" s="336"/>
      <c r="K63" s="334"/>
    </row>
    <row r="64" s="1" customFormat="1" ht="12.75" customHeight="1">
      <c r="B64" s="332"/>
      <c r="C64" s="338"/>
      <c r="D64" s="338"/>
      <c r="E64" s="342"/>
      <c r="F64" s="338"/>
      <c r="G64" s="338"/>
      <c r="H64" s="338"/>
      <c r="I64" s="338"/>
      <c r="J64" s="338"/>
      <c r="K64" s="334"/>
    </row>
    <row r="65" s="1" customFormat="1" ht="15" customHeight="1">
      <c r="B65" s="332"/>
      <c r="C65" s="338"/>
      <c r="D65" s="336" t="s">
        <v>3930</v>
      </c>
      <c r="E65" s="336"/>
      <c r="F65" s="336"/>
      <c r="G65" s="336"/>
      <c r="H65" s="336"/>
      <c r="I65" s="336"/>
      <c r="J65" s="336"/>
      <c r="K65" s="334"/>
    </row>
    <row r="66" s="1" customFormat="1" ht="15" customHeight="1">
      <c r="B66" s="332"/>
      <c r="C66" s="338"/>
      <c r="D66" s="341" t="s">
        <v>3931</v>
      </c>
      <c r="E66" s="341"/>
      <c r="F66" s="341"/>
      <c r="G66" s="341"/>
      <c r="H66" s="341"/>
      <c r="I66" s="341"/>
      <c r="J66" s="341"/>
      <c r="K66" s="334"/>
    </row>
    <row r="67" s="1" customFormat="1" ht="15" customHeight="1">
      <c r="B67" s="332"/>
      <c r="C67" s="338"/>
      <c r="D67" s="336" t="s">
        <v>3932</v>
      </c>
      <c r="E67" s="336"/>
      <c r="F67" s="336"/>
      <c r="G67" s="336"/>
      <c r="H67" s="336"/>
      <c r="I67" s="336"/>
      <c r="J67" s="336"/>
      <c r="K67" s="334"/>
    </row>
    <row r="68" s="1" customFormat="1" ht="15" customHeight="1">
      <c r="B68" s="332"/>
      <c r="C68" s="338"/>
      <c r="D68" s="336" t="s">
        <v>3933</v>
      </c>
      <c r="E68" s="336"/>
      <c r="F68" s="336"/>
      <c r="G68" s="336"/>
      <c r="H68" s="336"/>
      <c r="I68" s="336"/>
      <c r="J68" s="336"/>
      <c r="K68" s="334"/>
    </row>
    <row r="69" s="1" customFormat="1" ht="15" customHeight="1">
      <c r="B69" s="332"/>
      <c r="C69" s="338"/>
      <c r="D69" s="336" t="s">
        <v>3934</v>
      </c>
      <c r="E69" s="336"/>
      <c r="F69" s="336"/>
      <c r="G69" s="336"/>
      <c r="H69" s="336"/>
      <c r="I69" s="336"/>
      <c r="J69" s="336"/>
      <c r="K69" s="334"/>
    </row>
    <row r="70" s="1" customFormat="1" ht="15" customHeight="1">
      <c r="B70" s="332"/>
      <c r="C70" s="338"/>
      <c r="D70" s="336" t="s">
        <v>3935</v>
      </c>
      <c r="E70" s="336"/>
      <c r="F70" s="336"/>
      <c r="G70" s="336"/>
      <c r="H70" s="336"/>
      <c r="I70" s="336"/>
      <c r="J70" s="336"/>
      <c r="K70" s="334"/>
    </row>
    <row r="71" s="1" customFormat="1" ht="12.75" customHeight="1">
      <c r="B71" s="343"/>
      <c r="C71" s="344"/>
      <c r="D71" s="344"/>
      <c r="E71" s="344"/>
      <c r="F71" s="344"/>
      <c r="G71" s="344"/>
      <c r="H71" s="344"/>
      <c r="I71" s="344"/>
      <c r="J71" s="344"/>
      <c r="K71" s="345"/>
    </row>
    <row r="72" s="1" customFormat="1" ht="18.75" customHeight="1">
      <c r="B72" s="346"/>
      <c r="C72" s="346"/>
      <c r="D72" s="346"/>
      <c r="E72" s="346"/>
      <c r="F72" s="346"/>
      <c r="G72" s="346"/>
      <c r="H72" s="346"/>
      <c r="I72" s="346"/>
      <c r="J72" s="346"/>
      <c r="K72" s="347"/>
    </row>
    <row r="73" s="1" customFormat="1" ht="18.75" customHeight="1">
      <c r="B73" s="347"/>
      <c r="C73" s="347"/>
      <c r="D73" s="347"/>
      <c r="E73" s="347"/>
      <c r="F73" s="347"/>
      <c r="G73" s="347"/>
      <c r="H73" s="347"/>
      <c r="I73" s="347"/>
      <c r="J73" s="347"/>
      <c r="K73" s="347"/>
    </row>
    <row r="74" s="1" customFormat="1" ht="7.5" customHeight="1">
      <c r="B74" s="348"/>
      <c r="C74" s="349"/>
      <c r="D74" s="349"/>
      <c r="E74" s="349"/>
      <c r="F74" s="349"/>
      <c r="G74" s="349"/>
      <c r="H74" s="349"/>
      <c r="I74" s="349"/>
      <c r="J74" s="349"/>
      <c r="K74" s="350"/>
    </row>
    <row r="75" s="1" customFormat="1" ht="45" customHeight="1">
      <c r="B75" s="351"/>
      <c r="C75" s="352" t="s">
        <v>3936</v>
      </c>
      <c r="D75" s="352"/>
      <c r="E75" s="352"/>
      <c r="F75" s="352"/>
      <c r="G75" s="352"/>
      <c r="H75" s="352"/>
      <c r="I75" s="352"/>
      <c r="J75" s="352"/>
      <c r="K75" s="353"/>
    </row>
    <row r="76" s="1" customFormat="1" ht="17.25" customHeight="1">
      <c r="B76" s="351"/>
      <c r="C76" s="354" t="s">
        <v>3937</v>
      </c>
      <c r="D76" s="354"/>
      <c r="E76" s="354"/>
      <c r="F76" s="354" t="s">
        <v>3938</v>
      </c>
      <c r="G76" s="355"/>
      <c r="H76" s="354" t="s">
        <v>60</v>
      </c>
      <c r="I76" s="354" t="s">
        <v>63</v>
      </c>
      <c r="J76" s="354" t="s">
        <v>3939</v>
      </c>
      <c r="K76" s="353"/>
    </row>
    <row r="77" s="1" customFormat="1" ht="17.25" customHeight="1">
      <c r="B77" s="351"/>
      <c r="C77" s="356" t="s">
        <v>3940</v>
      </c>
      <c r="D77" s="356"/>
      <c r="E77" s="356"/>
      <c r="F77" s="357" t="s">
        <v>3941</v>
      </c>
      <c r="G77" s="358"/>
      <c r="H77" s="356"/>
      <c r="I77" s="356"/>
      <c r="J77" s="356" t="s">
        <v>3942</v>
      </c>
      <c r="K77" s="353"/>
    </row>
    <row r="78" s="1" customFormat="1" ht="5.25" customHeight="1">
      <c r="B78" s="351"/>
      <c r="C78" s="359"/>
      <c r="D78" s="359"/>
      <c r="E78" s="359"/>
      <c r="F78" s="359"/>
      <c r="G78" s="360"/>
      <c r="H78" s="359"/>
      <c r="I78" s="359"/>
      <c r="J78" s="359"/>
      <c r="K78" s="353"/>
    </row>
    <row r="79" s="1" customFormat="1" ht="15" customHeight="1">
      <c r="B79" s="351"/>
      <c r="C79" s="339" t="s">
        <v>59</v>
      </c>
      <c r="D79" s="361"/>
      <c r="E79" s="361"/>
      <c r="F79" s="362" t="s">
        <v>3943</v>
      </c>
      <c r="G79" s="363"/>
      <c r="H79" s="339" t="s">
        <v>3944</v>
      </c>
      <c r="I79" s="339" t="s">
        <v>3945</v>
      </c>
      <c r="J79" s="339">
        <v>20</v>
      </c>
      <c r="K79" s="353"/>
    </row>
    <row r="80" s="1" customFormat="1" ht="15" customHeight="1">
      <c r="B80" s="351"/>
      <c r="C80" s="339" t="s">
        <v>3946</v>
      </c>
      <c r="D80" s="339"/>
      <c r="E80" s="339"/>
      <c r="F80" s="362" t="s">
        <v>3943</v>
      </c>
      <c r="G80" s="363"/>
      <c r="H80" s="339" t="s">
        <v>3947</v>
      </c>
      <c r="I80" s="339" t="s">
        <v>3945</v>
      </c>
      <c r="J80" s="339">
        <v>120</v>
      </c>
      <c r="K80" s="353"/>
    </row>
    <row r="81" s="1" customFormat="1" ht="15" customHeight="1">
      <c r="B81" s="364"/>
      <c r="C81" s="339" t="s">
        <v>3948</v>
      </c>
      <c r="D81" s="339"/>
      <c r="E81" s="339"/>
      <c r="F81" s="362" t="s">
        <v>3949</v>
      </c>
      <c r="G81" s="363"/>
      <c r="H81" s="339" t="s">
        <v>3950</v>
      </c>
      <c r="I81" s="339" t="s">
        <v>3945</v>
      </c>
      <c r="J81" s="339">
        <v>50</v>
      </c>
      <c r="K81" s="353"/>
    </row>
    <row r="82" s="1" customFormat="1" ht="15" customHeight="1">
      <c r="B82" s="364"/>
      <c r="C82" s="339" t="s">
        <v>3951</v>
      </c>
      <c r="D82" s="339"/>
      <c r="E82" s="339"/>
      <c r="F82" s="362" t="s">
        <v>3943</v>
      </c>
      <c r="G82" s="363"/>
      <c r="H82" s="339" t="s">
        <v>3952</v>
      </c>
      <c r="I82" s="339" t="s">
        <v>3953</v>
      </c>
      <c r="J82" s="339"/>
      <c r="K82" s="353"/>
    </row>
    <row r="83" s="1" customFormat="1" ht="15" customHeight="1">
      <c r="B83" s="364"/>
      <c r="C83" s="365" t="s">
        <v>3954</v>
      </c>
      <c r="D83" s="365"/>
      <c r="E83" s="365"/>
      <c r="F83" s="366" t="s">
        <v>3949</v>
      </c>
      <c r="G83" s="365"/>
      <c r="H83" s="365" t="s">
        <v>3955</v>
      </c>
      <c r="I83" s="365" t="s">
        <v>3945</v>
      </c>
      <c r="J83" s="365">
        <v>15</v>
      </c>
      <c r="K83" s="353"/>
    </row>
    <row r="84" s="1" customFormat="1" ht="15" customHeight="1">
      <c r="B84" s="364"/>
      <c r="C84" s="365" t="s">
        <v>3956</v>
      </c>
      <c r="D84" s="365"/>
      <c r="E84" s="365"/>
      <c r="F84" s="366" t="s">
        <v>3949</v>
      </c>
      <c r="G84" s="365"/>
      <c r="H84" s="365" t="s">
        <v>3957</v>
      </c>
      <c r="I84" s="365" t="s">
        <v>3945</v>
      </c>
      <c r="J84" s="365">
        <v>15</v>
      </c>
      <c r="K84" s="353"/>
    </row>
    <row r="85" s="1" customFormat="1" ht="15" customHeight="1">
      <c r="B85" s="364"/>
      <c r="C85" s="365" t="s">
        <v>3958</v>
      </c>
      <c r="D85" s="365"/>
      <c r="E85" s="365"/>
      <c r="F85" s="366" t="s">
        <v>3949</v>
      </c>
      <c r="G85" s="365"/>
      <c r="H85" s="365" t="s">
        <v>3959</v>
      </c>
      <c r="I85" s="365" t="s">
        <v>3945</v>
      </c>
      <c r="J85" s="365">
        <v>20</v>
      </c>
      <c r="K85" s="353"/>
    </row>
    <row r="86" s="1" customFormat="1" ht="15" customHeight="1">
      <c r="B86" s="364"/>
      <c r="C86" s="365" t="s">
        <v>3960</v>
      </c>
      <c r="D86" s="365"/>
      <c r="E86" s="365"/>
      <c r="F86" s="366" t="s">
        <v>3949</v>
      </c>
      <c r="G86" s="365"/>
      <c r="H86" s="365" t="s">
        <v>3961</v>
      </c>
      <c r="I86" s="365" t="s">
        <v>3945</v>
      </c>
      <c r="J86" s="365">
        <v>20</v>
      </c>
      <c r="K86" s="353"/>
    </row>
    <row r="87" s="1" customFormat="1" ht="15" customHeight="1">
      <c r="B87" s="364"/>
      <c r="C87" s="339" t="s">
        <v>3962</v>
      </c>
      <c r="D87" s="339"/>
      <c r="E87" s="339"/>
      <c r="F87" s="362" t="s">
        <v>3949</v>
      </c>
      <c r="G87" s="363"/>
      <c r="H87" s="339" t="s">
        <v>3963</v>
      </c>
      <c r="I87" s="339" t="s">
        <v>3945</v>
      </c>
      <c r="J87" s="339">
        <v>50</v>
      </c>
      <c r="K87" s="353"/>
    </row>
    <row r="88" s="1" customFormat="1" ht="15" customHeight="1">
      <c r="B88" s="364"/>
      <c r="C88" s="339" t="s">
        <v>3964</v>
      </c>
      <c r="D88" s="339"/>
      <c r="E88" s="339"/>
      <c r="F88" s="362" t="s">
        <v>3949</v>
      </c>
      <c r="G88" s="363"/>
      <c r="H88" s="339" t="s">
        <v>3965</v>
      </c>
      <c r="I88" s="339" t="s">
        <v>3945</v>
      </c>
      <c r="J88" s="339">
        <v>20</v>
      </c>
      <c r="K88" s="353"/>
    </row>
    <row r="89" s="1" customFormat="1" ht="15" customHeight="1">
      <c r="B89" s="364"/>
      <c r="C89" s="339" t="s">
        <v>3966</v>
      </c>
      <c r="D89" s="339"/>
      <c r="E89" s="339"/>
      <c r="F89" s="362" t="s">
        <v>3949</v>
      </c>
      <c r="G89" s="363"/>
      <c r="H89" s="339" t="s">
        <v>3967</v>
      </c>
      <c r="I89" s="339" t="s">
        <v>3945</v>
      </c>
      <c r="J89" s="339">
        <v>20</v>
      </c>
      <c r="K89" s="353"/>
    </row>
    <row r="90" s="1" customFormat="1" ht="15" customHeight="1">
      <c r="B90" s="364"/>
      <c r="C90" s="339" t="s">
        <v>3968</v>
      </c>
      <c r="D90" s="339"/>
      <c r="E90" s="339"/>
      <c r="F90" s="362" t="s">
        <v>3949</v>
      </c>
      <c r="G90" s="363"/>
      <c r="H90" s="339" t="s">
        <v>3969</v>
      </c>
      <c r="I90" s="339" t="s">
        <v>3945</v>
      </c>
      <c r="J90" s="339">
        <v>50</v>
      </c>
      <c r="K90" s="353"/>
    </row>
    <row r="91" s="1" customFormat="1" ht="15" customHeight="1">
      <c r="B91" s="364"/>
      <c r="C91" s="339" t="s">
        <v>3970</v>
      </c>
      <c r="D91" s="339"/>
      <c r="E91" s="339"/>
      <c r="F91" s="362" t="s">
        <v>3949</v>
      </c>
      <c r="G91" s="363"/>
      <c r="H91" s="339" t="s">
        <v>3970</v>
      </c>
      <c r="I91" s="339" t="s">
        <v>3945</v>
      </c>
      <c r="J91" s="339">
        <v>50</v>
      </c>
      <c r="K91" s="353"/>
    </row>
    <row r="92" s="1" customFormat="1" ht="15" customHeight="1">
      <c r="B92" s="364"/>
      <c r="C92" s="339" t="s">
        <v>3971</v>
      </c>
      <c r="D92" s="339"/>
      <c r="E92" s="339"/>
      <c r="F92" s="362" t="s">
        <v>3949</v>
      </c>
      <c r="G92" s="363"/>
      <c r="H92" s="339" t="s">
        <v>3972</v>
      </c>
      <c r="I92" s="339" t="s">
        <v>3945</v>
      </c>
      <c r="J92" s="339">
        <v>255</v>
      </c>
      <c r="K92" s="353"/>
    </row>
    <row r="93" s="1" customFormat="1" ht="15" customHeight="1">
      <c r="B93" s="364"/>
      <c r="C93" s="339" t="s">
        <v>3973</v>
      </c>
      <c r="D93" s="339"/>
      <c r="E93" s="339"/>
      <c r="F93" s="362" t="s">
        <v>3943</v>
      </c>
      <c r="G93" s="363"/>
      <c r="H93" s="339" t="s">
        <v>3974</v>
      </c>
      <c r="I93" s="339" t="s">
        <v>3975</v>
      </c>
      <c r="J93" s="339"/>
      <c r="K93" s="353"/>
    </row>
    <row r="94" s="1" customFormat="1" ht="15" customHeight="1">
      <c r="B94" s="364"/>
      <c r="C94" s="339" t="s">
        <v>3976</v>
      </c>
      <c r="D94" s="339"/>
      <c r="E94" s="339"/>
      <c r="F94" s="362" t="s">
        <v>3943</v>
      </c>
      <c r="G94" s="363"/>
      <c r="H94" s="339" t="s">
        <v>3977</v>
      </c>
      <c r="I94" s="339" t="s">
        <v>3978</v>
      </c>
      <c r="J94" s="339"/>
      <c r="K94" s="353"/>
    </row>
    <row r="95" s="1" customFormat="1" ht="15" customHeight="1">
      <c r="B95" s="364"/>
      <c r="C95" s="339" t="s">
        <v>3979</v>
      </c>
      <c r="D95" s="339"/>
      <c r="E95" s="339"/>
      <c r="F95" s="362" t="s">
        <v>3943</v>
      </c>
      <c r="G95" s="363"/>
      <c r="H95" s="339" t="s">
        <v>3979</v>
      </c>
      <c r="I95" s="339" t="s">
        <v>3978</v>
      </c>
      <c r="J95" s="339"/>
      <c r="K95" s="353"/>
    </row>
    <row r="96" s="1" customFormat="1" ht="15" customHeight="1">
      <c r="B96" s="364"/>
      <c r="C96" s="339" t="s">
        <v>44</v>
      </c>
      <c r="D96" s="339"/>
      <c r="E96" s="339"/>
      <c r="F96" s="362" t="s">
        <v>3943</v>
      </c>
      <c r="G96" s="363"/>
      <c r="H96" s="339" t="s">
        <v>3980</v>
      </c>
      <c r="I96" s="339" t="s">
        <v>3978</v>
      </c>
      <c r="J96" s="339"/>
      <c r="K96" s="353"/>
    </row>
    <row r="97" s="1" customFormat="1" ht="15" customHeight="1">
      <c r="B97" s="364"/>
      <c r="C97" s="339" t="s">
        <v>54</v>
      </c>
      <c r="D97" s="339"/>
      <c r="E97" s="339"/>
      <c r="F97" s="362" t="s">
        <v>3943</v>
      </c>
      <c r="G97" s="363"/>
      <c r="H97" s="339" t="s">
        <v>3981</v>
      </c>
      <c r="I97" s="339" t="s">
        <v>3978</v>
      </c>
      <c r="J97" s="339"/>
      <c r="K97" s="353"/>
    </row>
    <row r="98" s="1" customFormat="1" ht="15" customHeight="1">
      <c r="B98" s="367"/>
      <c r="C98" s="368"/>
      <c r="D98" s="368"/>
      <c r="E98" s="368"/>
      <c r="F98" s="368"/>
      <c r="G98" s="368"/>
      <c r="H98" s="368"/>
      <c r="I98" s="368"/>
      <c r="J98" s="368"/>
      <c r="K98" s="369"/>
    </row>
    <row r="99" s="1" customFormat="1" ht="18.75" customHeight="1">
      <c r="B99" s="370"/>
      <c r="C99" s="371"/>
      <c r="D99" s="371"/>
      <c r="E99" s="371"/>
      <c r="F99" s="371"/>
      <c r="G99" s="371"/>
      <c r="H99" s="371"/>
      <c r="I99" s="371"/>
      <c r="J99" s="371"/>
      <c r="K99" s="370"/>
    </row>
    <row r="100" s="1" customFormat="1" ht="18.75" customHeight="1"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</row>
    <row r="101" s="1" customFormat="1" ht="7.5" customHeight="1">
      <c r="B101" s="348"/>
      <c r="C101" s="349"/>
      <c r="D101" s="349"/>
      <c r="E101" s="349"/>
      <c r="F101" s="349"/>
      <c r="G101" s="349"/>
      <c r="H101" s="349"/>
      <c r="I101" s="349"/>
      <c r="J101" s="349"/>
      <c r="K101" s="350"/>
    </row>
    <row r="102" s="1" customFormat="1" ht="45" customHeight="1">
      <c r="B102" s="351"/>
      <c r="C102" s="352" t="s">
        <v>3982</v>
      </c>
      <c r="D102" s="352"/>
      <c r="E102" s="352"/>
      <c r="F102" s="352"/>
      <c r="G102" s="352"/>
      <c r="H102" s="352"/>
      <c r="I102" s="352"/>
      <c r="J102" s="352"/>
      <c r="K102" s="353"/>
    </row>
    <row r="103" s="1" customFormat="1" ht="17.25" customHeight="1">
      <c r="B103" s="351"/>
      <c r="C103" s="354" t="s">
        <v>3937</v>
      </c>
      <c r="D103" s="354"/>
      <c r="E103" s="354"/>
      <c r="F103" s="354" t="s">
        <v>3938</v>
      </c>
      <c r="G103" s="355"/>
      <c r="H103" s="354" t="s">
        <v>60</v>
      </c>
      <c r="I103" s="354" t="s">
        <v>63</v>
      </c>
      <c r="J103" s="354" t="s">
        <v>3939</v>
      </c>
      <c r="K103" s="353"/>
    </row>
    <row r="104" s="1" customFormat="1" ht="17.25" customHeight="1">
      <c r="B104" s="351"/>
      <c r="C104" s="356" t="s">
        <v>3940</v>
      </c>
      <c r="D104" s="356"/>
      <c r="E104" s="356"/>
      <c r="F104" s="357" t="s">
        <v>3941</v>
      </c>
      <c r="G104" s="358"/>
      <c r="H104" s="356"/>
      <c r="I104" s="356"/>
      <c r="J104" s="356" t="s">
        <v>3942</v>
      </c>
      <c r="K104" s="353"/>
    </row>
    <row r="105" s="1" customFormat="1" ht="5.25" customHeight="1">
      <c r="B105" s="351"/>
      <c r="C105" s="354"/>
      <c r="D105" s="354"/>
      <c r="E105" s="354"/>
      <c r="F105" s="354"/>
      <c r="G105" s="372"/>
      <c r="H105" s="354"/>
      <c r="I105" s="354"/>
      <c r="J105" s="354"/>
      <c r="K105" s="353"/>
    </row>
    <row r="106" s="1" customFormat="1" ht="15" customHeight="1">
      <c r="B106" s="351"/>
      <c r="C106" s="339" t="s">
        <v>59</v>
      </c>
      <c r="D106" s="361"/>
      <c r="E106" s="361"/>
      <c r="F106" s="362" t="s">
        <v>3943</v>
      </c>
      <c r="G106" s="339"/>
      <c r="H106" s="339" t="s">
        <v>3983</v>
      </c>
      <c r="I106" s="339" t="s">
        <v>3945</v>
      </c>
      <c r="J106" s="339">
        <v>20</v>
      </c>
      <c r="K106" s="353"/>
    </row>
    <row r="107" s="1" customFormat="1" ht="15" customHeight="1">
      <c r="B107" s="351"/>
      <c r="C107" s="339" t="s">
        <v>3946</v>
      </c>
      <c r="D107" s="339"/>
      <c r="E107" s="339"/>
      <c r="F107" s="362" t="s">
        <v>3943</v>
      </c>
      <c r="G107" s="339"/>
      <c r="H107" s="339" t="s">
        <v>3983</v>
      </c>
      <c r="I107" s="339" t="s">
        <v>3945</v>
      </c>
      <c r="J107" s="339">
        <v>120</v>
      </c>
      <c r="K107" s="353"/>
    </row>
    <row r="108" s="1" customFormat="1" ht="15" customHeight="1">
      <c r="B108" s="364"/>
      <c r="C108" s="339" t="s">
        <v>3948</v>
      </c>
      <c r="D108" s="339"/>
      <c r="E108" s="339"/>
      <c r="F108" s="362" t="s">
        <v>3949</v>
      </c>
      <c r="G108" s="339"/>
      <c r="H108" s="339" t="s">
        <v>3983</v>
      </c>
      <c r="I108" s="339" t="s">
        <v>3945</v>
      </c>
      <c r="J108" s="339">
        <v>50</v>
      </c>
      <c r="K108" s="353"/>
    </row>
    <row r="109" s="1" customFormat="1" ht="15" customHeight="1">
      <c r="B109" s="364"/>
      <c r="C109" s="339" t="s">
        <v>3951</v>
      </c>
      <c r="D109" s="339"/>
      <c r="E109" s="339"/>
      <c r="F109" s="362" t="s">
        <v>3943</v>
      </c>
      <c r="G109" s="339"/>
      <c r="H109" s="339" t="s">
        <v>3983</v>
      </c>
      <c r="I109" s="339" t="s">
        <v>3953</v>
      </c>
      <c r="J109" s="339"/>
      <c r="K109" s="353"/>
    </row>
    <row r="110" s="1" customFormat="1" ht="15" customHeight="1">
      <c r="B110" s="364"/>
      <c r="C110" s="339" t="s">
        <v>3962</v>
      </c>
      <c r="D110" s="339"/>
      <c r="E110" s="339"/>
      <c r="F110" s="362" t="s">
        <v>3949</v>
      </c>
      <c r="G110" s="339"/>
      <c r="H110" s="339" t="s">
        <v>3983</v>
      </c>
      <c r="I110" s="339" t="s">
        <v>3945</v>
      </c>
      <c r="J110" s="339">
        <v>50</v>
      </c>
      <c r="K110" s="353"/>
    </row>
    <row r="111" s="1" customFormat="1" ht="15" customHeight="1">
      <c r="B111" s="364"/>
      <c r="C111" s="339" t="s">
        <v>3970</v>
      </c>
      <c r="D111" s="339"/>
      <c r="E111" s="339"/>
      <c r="F111" s="362" t="s">
        <v>3949</v>
      </c>
      <c r="G111" s="339"/>
      <c r="H111" s="339" t="s">
        <v>3983</v>
      </c>
      <c r="I111" s="339" t="s">
        <v>3945</v>
      </c>
      <c r="J111" s="339">
        <v>50</v>
      </c>
      <c r="K111" s="353"/>
    </row>
    <row r="112" s="1" customFormat="1" ht="15" customHeight="1">
      <c r="B112" s="364"/>
      <c r="C112" s="339" t="s">
        <v>3968</v>
      </c>
      <c r="D112" s="339"/>
      <c r="E112" s="339"/>
      <c r="F112" s="362" t="s">
        <v>3949</v>
      </c>
      <c r="G112" s="339"/>
      <c r="H112" s="339" t="s">
        <v>3983</v>
      </c>
      <c r="I112" s="339" t="s">
        <v>3945</v>
      </c>
      <c r="J112" s="339">
        <v>50</v>
      </c>
      <c r="K112" s="353"/>
    </row>
    <row r="113" s="1" customFormat="1" ht="15" customHeight="1">
      <c r="B113" s="364"/>
      <c r="C113" s="339" t="s">
        <v>59</v>
      </c>
      <c r="D113" s="339"/>
      <c r="E113" s="339"/>
      <c r="F113" s="362" t="s">
        <v>3943</v>
      </c>
      <c r="G113" s="339"/>
      <c r="H113" s="339" t="s">
        <v>3984</v>
      </c>
      <c r="I113" s="339" t="s">
        <v>3945</v>
      </c>
      <c r="J113" s="339">
        <v>20</v>
      </c>
      <c r="K113" s="353"/>
    </row>
    <row r="114" s="1" customFormat="1" ht="15" customHeight="1">
      <c r="B114" s="364"/>
      <c r="C114" s="339" t="s">
        <v>3985</v>
      </c>
      <c r="D114" s="339"/>
      <c r="E114" s="339"/>
      <c r="F114" s="362" t="s">
        <v>3943</v>
      </c>
      <c r="G114" s="339"/>
      <c r="H114" s="339" t="s">
        <v>3986</v>
      </c>
      <c r="I114" s="339" t="s">
        <v>3945</v>
      </c>
      <c r="J114" s="339">
        <v>120</v>
      </c>
      <c r="K114" s="353"/>
    </row>
    <row r="115" s="1" customFormat="1" ht="15" customHeight="1">
      <c r="B115" s="364"/>
      <c r="C115" s="339" t="s">
        <v>44</v>
      </c>
      <c r="D115" s="339"/>
      <c r="E115" s="339"/>
      <c r="F115" s="362" t="s">
        <v>3943</v>
      </c>
      <c r="G115" s="339"/>
      <c r="H115" s="339" t="s">
        <v>3987</v>
      </c>
      <c r="I115" s="339" t="s">
        <v>3978</v>
      </c>
      <c r="J115" s="339"/>
      <c r="K115" s="353"/>
    </row>
    <row r="116" s="1" customFormat="1" ht="15" customHeight="1">
      <c r="B116" s="364"/>
      <c r="C116" s="339" t="s">
        <v>54</v>
      </c>
      <c r="D116" s="339"/>
      <c r="E116" s="339"/>
      <c r="F116" s="362" t="s">
        <v>3943</v>
      </c>
      <c r="G116" s="339"/>
      <c r="H116" s="339" t="s">
        <v>3988</v>
      </c>
      <c r="I116" s="339" t="s">
        <v>3978</v>
      </c>
      <c r="J116" s="339"/>
      <c r="K116" s="353"/>
    </row>
    <row r="117" s="1" customFormat="1" ht="15" customHeight="1">
      <c r="B117" s="364"/>
      <c r="C117" s="339" t="s">
        <v>63</v>
      </c>
      <c r="D117" s="339"/>
      <c r="E117" s="339"/>
      <c r="F117" s="362" t="s">
        <v>3943</v>
      </c>
      <c r="G117" s="339"/>
      <c r="H117" s="339" t="s">
        <v>3989</v>
      </c>
      <c r="I117" s="339" t="s">
        <v>3990</v>
      </c>
      <c r="J117" s="339"/>
      <c r="K117" s="353"/>
    </row>
    <row r="118" s="1" customFormat="1" ht="15" customHeight="1">
      <c r="B118" s="367"/>
      <c r="C118" s="373"/>
      <c r="D118" s="373"/>
      <c r="E118" s="373"/>
      <c r="F118" s="373"/>
      <c r="G118" s="373"/>
      <c r="H118" s="373"/>
      <c r="I118" s="373"/>
      <c r="J118" s="373"/>
      <c r="K118" s="369"/>
    </row>
    <row r="119" s="1" customFormat="1" ht="18.75" customHeight="1">
      <c r="B119" s="374"/>
      <c r="C119" s="375"/>
      <c r="D119" s="375"/>
      <c r="E119" s="375"/>
      <c r="F119" s="376"/>
      <c r="G119" s="375"/>
      <c r="H119" s="375"/>
      <c r="I119" s="375"/>
      <c r="J119" s="375"/>
      <c r="K119" s="374"/>
    </row>
    <row r="120" s="1" customFormat="1" ht="18.75" customHeight="1">
      <c r="B120" s="347"/>
      <c r="C120" s="347"/>
      <c r="D120" s="347"/>
      <c r="E120" s="347"/>
      <c r="F120" s="347"/>
      <c r="G120" s="347"/>
      <c r="H120" s="347"/>
      <c r="I120" s="347"/>
      <c r="J120" s="347"/>
      <c r="K120" s="347"/>
    </row>
    <row r="121" s="1" customFormat="1" ht="7.5" customHeight="1">
      <c r="B121" s="377"/>
      <c r="C121" s="378"/>
      <c r="D121" s="378"/>
      <c r="E121" s="378"/>
      <c r="F121" s="378"/>
      <c r="G121" s="378"/>
      <c r="H121" s="378"/>
      <c r="I121" s="378"/>
      <c r="J121" s="378"/>
      <c r="K121" s="379"/>
    </row>
    <row r="122" s="1" customFormat="1" ht="45" customHeight="1">
      <c r="B122" s="380"/>
      <c r="C122" s="330" t="s">
        <v>3991</v>
      </c>
      <c r="D122" s="330"/>
      <c r="E122" s="330"/>
      <c r="F122" s="330"/>
      <c r="G122" s="330"/>
      <c r="H122" s="330"/>
      <c r="I122" s="330"/>
      <c r="J122" s="330"/>
      <c r="K122" s="381"/>
    </row>
    <row r="123" s="1" customFormat="1" ht="17.25" customHeight="1">
      <c r="B123" s="382"/>
      <c r="C123" s="354" t="s">
        <v>3937</v>
      </c>
      <c r="D123" s="354"/>
      <c r="E123" s="354"/>
      <c r="F123" s="354" t="s">
        <v>3938</v>
      </c>
      <c r="G123" s="355"/>
      <c r="H123" s="354" t="s">
        <v>60</v>
      </c>
      <c r="I123" s="354" t="s">
        <v>63</v>
      </c>
      <c r="J123" s="354" t="s">
        <v>3939</v>
      </c>
      <c r="K123" s="383"/>
    </row>
    <row r="124" s="1" customFormat="1" ht="17.25" customHeight="1">
      <c r="B124" s="382"/>
      <c r="C124" s="356" t="s">
        <v>3940</v>
      </c>
      <c r="D124" s="356"/>
      <c r="E124" s="356"/>
      <c r="F124" s="357" t="s">
        <v>3941</v>
      </c>
      <c r="G124" s="358"/>
      <c r="H124" s="356"/>
      <c r="I124" s="356"/>
      <c r="J124" s="356" t="s">
        <v>3942</v>
      </c>
      <c r="K124" s="383"/>
    </row>
    <row r="125" s="1" customFormat="1" ht="5.25" customHeight="1">
      <c r="B125" s="384"/>
      <c r="C125" s="359"/>
      <c r="D125" s="359"/>
      <c r="E125" s="359"/>
      <c r="F125" s="359"/>
      <c r="G125" s="385"/>
      <c r="H125" s="359"/>
      <c r="I125" s="359"/>
      <c r="J125" s="359"/>
      <c r="K125" s="386"/>
    </row>
    <row r="126" s="1" customFormat="1" ht="15" customHeight="1">
      <c r="B126" s="384"/>
      <c r="C126" s="339" t="s">
        <v>3946</v>
      </c>
      <c r="D126" s="361"/>
      <c r="E126" s="361"/>
      <c r="F126" s="362" t="s">
        <v>3943</v>
      </c>
      <c r="G126" s="339"/>
      <c r="H126" s="339" t="s">
        <v>3983</v>
      </c>
      <c r="I126" s="339" t="s">
        <v>3945</v>
      </c>
      <c r="J126" s="339">
        <v>120</v>
      </c>
      <c r="K126" s="387"/>
    </row>
    <row r="127" s="1" customFormat="1" ht="15" customHeight="1">
      <c r="B127" s="384"/>
      <c r="C127" s="339" t="s">
        <v>3992</v>
      </c>
      <c r="D127" s="339"/>
      <c r="E127" s="339"/>
      <c r="F127" s="362" t="s">
        <v>3943</v>
      </c>
      <c r="G127" s="339"/>
      <c r="H127" s="339" t="s">
        <v>3993</v>
      </c>
      <c r="I127" s="339" t="s">
        <v>3945</v>
      </c>
      <c r="J127" s="339" t="s">
        <v>3994</v>
      </c>
      <c r="K127" s="387"/>
    </row>
    <row r="128" s="1" customFormat="1" ht="15" customHeight="1">
      <c r="B128" s="384"/>
      <c r="C128" s="339" t="s">
        <v>3891</v>
      </c>
      <c r="D128" s="339"/>
      <c r="E128" s="339"/>
      <c r="F128" s="362" t="s">
        <v>3943</v>
      </c>
      <c r="G128" s="339"/>
      <c r="H128" s="339" t="s">
        <v>3995</v>
      </c>
      <c r="I128" s="339" t="s">
        <v>3945</v>
      </c>
      <c r="J128" s="339" t="s">
        <v>3994</v>
      </c>
      <c r="K128" s="387"/>
    </row>
    <row r="129" s="1" customFormat="1" ht="15" customHeight="1">
      <c r="B129" s="384"/>
      <c r="C129" s="339" t="s">
        <v>3954</v>
      </c>
      <c r="D129" s="339"/>
      <c r="E129" s="339"/>
      <c r="F129" s="362" t="s">
        <v>3949</v>
      </c>
      <c r="G129" s="339"/>
      <c r="H129" s="339" t="s">
        <v>3955</v>
      </c>
      <c r="I129" s="339" t="s">
        <v>3945</v>
      </c>
      <c r="J129" s="339">
        <v>15</v>
      </c>
      <c r="K129" s="387"/>
    </row>
    <row r="130" s="1" customFormat="1" ht="15" customHeight="1">
      <c r="B130" s="384"/>
      <c r="C130" s="365" t="s">
        <v>3956</v>
      </c>
      <c r="D130" s="365"/>
      <c r="E130" s="365"/>
      <c r="F130" s="366" t="s">
        <v>3949</v>
      </c>
      <c r="G130" s="365"/>
      <c r="H130" s="365" t="s">
        <v>3957</v>
      </c>
      <c r="I130" s="365" t="s">
        <v>3945</v>
      </c>
      <c r="J130" s="365">
        <v>15</v>
      </c>
      <c r="K130" s="387"/>
    </row>
    <row r="131" s="1" customFormat="1" ht="15" customHeight="1">
      <c r="B131" s="384"/>
      <c r="C131" s="365" t="s">
        <v>3958</v>
      </c>
      <c r="D131" s="365"/>
      <c r="E131" s="365"/>
      <c r="F131" s="366" t="s">
        <v>3949</v>
      </c>
      <c r="G131" s="365"/>
      <c r="H131" s="365" t="s">
        <v>3959</v>
      </c>
      <c r="I131" s="365" t="s">
        <v>3945</v>
      </c>
      <c r="J131" s="365">
        <v>20</v>
      </c>
      <c r="K131" s="387"/>
    </row>
    <row r="132" s="1" customFormat="1" ht="15" customHeight="1">
      <c r="B132" s="384"/>
      <c r="C132" s="365" t="s">
        <v>3960</v>
      </c>
      <c r="D132" s="365"/>
      <c r="E132" s="365"/>
      <c r="F132" s="366" t="s">
        <v>3949</v>
      </c>
      <c r="G132" s="365"/>
      <c r="H132" s="365" t="s">
        <v>3961</v>
      </c>
      <c r="I132" s="365" t="s">
        <v>3945</v>
      </c>
      <c r="J132" s="365">
        <v>20</v>
      </c>
      <c r="K132" s="387"/>
    </row>
    <row r="133" s="1" customFormat="1" ht="15" customHeight="1">
      <c r="B133" s="384"/>
      <c r="C133" s="339" t="s">
        <v>3948</v>
      </c>
      <c r="D133" s="339"/>
      <c r="E133" s="339"/>
      <c r="F133" s="362" t="s">
        <v>3949</v>
      </c>
      <c r="G133" s="339"/>
      <c r="H133" s="339" t="s">
        <v>3983</v>
      </c>
      <c r="I133" s="339" t="s">
        <v>3945</v>
      </c>
      <c r="J133" s="339">
        <v>50</v>
      </c>
      <c r="K133" s="387"/>
    </row>
    <row r="134" s="1" customFormat="1" ht="15" customHeight="1">
      <c r="B134" s="384"/>
      <c r="C134" s="339" t="s">
        <v>3962</v>
      </c>
      <c r="D134" s="339"/>
      <c r="E134" s="339"/>
      <c r="F134" s="362" t="s">
        <v>3949</v>
      </c>
      <c r="G134" s="339"/>
      <c r="H134" s="339" t="s">
        <v>3983</v>
      </c>
      <c r="I134" s="339" t="s">
        <v>3945</v>
      </c>
      <c r="J134" s="339">
        <v>50</v>
      </c>
      <c r="K134" s="387"/>
    </row>
    <row r="135" s="1" customFormat="1" ht="15" customHeight="1">
      <c r="B135" s="384"/>
      <c r="C135" s="339" t="s">
        <v>3968</v>
      </c>
      <c r="D135" s="339"/>
      <c r="E135" s="339"/>
      <c r="F135" s="362" t="s">
        <v>3949</v>
      </c>
      <c r="G135" s="339"/>
      <c r="H135" s="339" t="s">
        <v>3983</v>
      </c>
      <c r="I135" s="339" t="s">
        <v>3945</v>
      </c>
      <c r="J135" s="339">
        <v>50</v>
      </c>
      <c r="K135" s="387"/>
    </row>
    <row r="136" s="1" customFormat="1" ht="15" customHeight="1">
      <c r="B136" s="384"/>
      <c r="C136" s="339" t="s">
        <v>3970</v>
      </c>
      <c r="D136" s="339"/>
      <c r="E136" s="339"/>
      <c r="F136" s="362" t="s">
        <v>3949</v>
      </c>
      <c r="G136" s="339"/>
      <c r="H136" s="339" t="s">
        <v>3983</v>
      </c>
      <c r="I136" s="339" t="s">
        <v>3945</v>
      </c>
      <c r="J136" s="339">
        <v>50</v>
      </c>
      <c r="K136" s="387"/>
    </row>
    <row r="137" s="1" customFormat="1" ht="15" customHeight="1">
      <c r="B137" s="384"/>
      <c r="C137" s="339" t="s">
        <v>3971</v>
      </c>
      <c r="D137" s="339"/>
      <c r="E137" s="339"/>
      <c r="F137" s="362" t="s">
        <v>3949</v>
      </c>
      <c r="G137" s="339"/>
      <c r="H137" s="339" t="s">
        <v>3996</v>
      </c>
      <c r="I137" s="339" t="s">
        <v>3945</v>
      </c>
      <c r="J137" s="339">
        <v>255</v>
      </c>
      <c r="K137" s="387"/>
    </row>
    <row r="138" s="1" customFormat="1" ht="15" customHeight="1">
      <c r="B138" s="384"/>
      <c r="C138" s="339" t="s">
        <v>3973</v>
      </c>
      <c r="D138" s="339"/>
      <c r="E138" s="339"/>
      <c r="F138" s="362" t="s">
        <v>3943</v>
      </c>
      <c r="G138" s="339"/>
      <c r="H138" s="339" t="s">
        <v>3997</v>
      </c>
      <c r="I138" s="339" t="s">
        <v>3975</v>
      </c>
      <c r="J138" s="339"/>
      <c r="K138" s="387"/>
    </row>
    <row r="139" s="1" customFormat="1" ht="15" customHeight="1">
      <c r="B139" s="384"/>
      <c r="C139" s="339" t="s">
        <v>3976</v>
      </c>
      <c r="D139" s="339"/>
      <c r="E139" s="339"/>
      <c r="F139" s="362" t="s">
        <v>3943</v>
      </c>
      <c r="G139" s="339"/>
      <c r="H139" s="339" t="s">
        <v>3998</v>
      </c>
      <c r="I139" s="339" t="s">
        <v>3978</v>
      </c>
      <c r="J139" s="339"/>
      <c r="K139" s="387"/>
    </row>
    <row r="140" s="1" customFormat="1" ht="15" customHeight="1">
      <c r="B140" s="384"/>
      <c r="C140" s="339" t="s">
        <v>3979</v>
      </c>
      <c r="D140" s="339"/>
      <c r="E140" s="339"/>
      <c r="F140" s="362" t="s">
        <v>3943</v>
      </c>
      <c r="G140" s="339"/>
      <c r="H140" s="339" t="s">
        <v>3979</v>
      </c>
      <c r="I140" s="339" t="s">
        <v>3978</v>
      </c>
      <c r="J140" s="339"/>
      <c r="K140" s="387"/>
    </row>
    <row r="141" s="1" customFormat="1" ht="15" customHeight="1">
      <c r="B141" s="384"/>
      <c r="C141" s="339" t="s">
        <v>44</v>
      </c>
      <c r="D141" s="339"/>
      <c r="E141" s="339"/>
      <c r="F141" s="362" t="s">
        <v>3943</v>
      </c>
      <c r="G141" s="339"/>
      <c r="H141" s="339" t="s">
        <v>3999</v>
      </c>
      <c r="I141" s="339" t="s">
        <v>3978</v>
      </c>
      <c r="J141" s="339"/>
      <c r="K141" s="387"/>
    </row>
    <row r="142" s="1" customFormat="1" ht="15" customHeight="1">
      <c r="B142" s="384"/>
      <c r="C142" s="339" t="s">
        <v>4000</v>
      </c>
      <c r="D142" s="339"/>
      <c r="E142" s="339"/>
      <c r="F142" s="362" t="s">
        <v>3943</v>
      </c>
      <c r="G142" s="339"/>
      <c r="H142" s="339" t="s">
        <v>4001</v>
      </c>
      <c r="I142" s="339" t="s">
        <v>3978</v>
      </c>
      <c r="J142" s="339"/>
      <c r="K142" s="387"/>
    </row>
    <row r="143" s="1" customFormat="1" ht="15" customHeight="1">
      <c r="B143" s="388"/>
      <c r="C143" s="389"/>
      <c r="D143" s="389"/>
      <c r="E143" s="389"/>
      <c r="F143" s="389"/>
      <c r="G143" s="389"/>
      <c r="H143" s="389"/>
      <c r="I143" s="389"/>
      <c r="J143" s="389"/>
      <c r="K143" s="390"/>
    </row>
    <row r="144" s="1" customFormat="1" ht="18.75" customHeight="1">
      <c r="B144" s="375"/>
      <c r="C144" s="375"/>
      <c r="D144" s="375"/>
      <c r="E144" s="375"/>
      <c r="F144" s="376"/>
      <c r="G144" s="375"/>
      <c r="H144" s="375"/>
      <c r="I144" s="375"/>
      <c r="J144" s="375"/>
      <c r="K144" s="375"/>
    </row>
    <row r="145" s="1" customFormat="1" ht="18.75" customHeight="1">
      <c r="B145" s="347"/>
      <c r="C145" s="347"/>
      <c r="D145" s="347"/>
      <c r="E145" s="347"/>
      <c r="F145" s="347"/>
      <c r="G145" s="347"/>
      <c r="H145" s="347"/>
      <c r="I145" s="347"/>
      <c r="J145" s="347"/>
      <c r="K145" s="347"/>
    </row>
    <row r="146" s="1" customFormat="1" ht="7.5" customHeight="1">
      <c r="B146" s="348"/>
      <c r="C146" s="349"/>
      <c r="D146" s="349"/>
      <c r="E146" s="349"/>
      <c r="F146" s="349"/>
      <c r="G146" s="349"/>
      <c r="H146" s="349"/>
      <c r="I146" s="349"/>
      <c r="J146" s="349"/>
      <c r="K146" s="350"/>
    </row>
    <row r="147" s="1" customFormat="1" ht="45" customHeight="1">
      <c r="B147" s="351"/>
      <c r="C147" s="352" t="s">
        <v>4002</v>
      </c>
      <c r="D147" s="352"/>
      <c r="E147" s="352"/>
      <c r="F147" s="352"/>
      <c r="G147" s="352"/>
      <c r="H147" s="352"/>
      <c r="I147" s="352"/>
      <c r="J147" s="352"/>
      <c r="K147" s="353"/>
    </row>
    <row r="148" s="1" customFormat="1" ht="17.25" customHeight="1">
      <c r="B148" s="351"/>
      <c r="C148" s="354" t="s">
        <v>3937</v>
      </c>
      <c r="D148" s="354"/>
      <c r="E148" s="354"/>
      <c r="F148" s="354" t="s">
        <v>3938</v>
      </c>
      <c r="G148" s="355"/>
      <c r="H148" s="354" t="s">
        <v>60</v>
      </c>
      <c r="I148" s="354" t="s">
        <v>63</v>
      </c>
      <c r="J148" s="354" t="s">
        <v>3939</v>
      </c>
      <c r="K148" s="353"/>
    </row>
    <row r="149" s="1" customFormat="1" ht="17.25" customHeight="1">
      <c r="B149" s="351"/>
      <c r="C149" s="356" t="s">
        <v>3940</v>
      </c>
      <c r="D149" s="356"/>
      <c r="E149" s="356"/>
      <c r="F149" s="357" t="s">
        <v>3941</v>
      </c>
      <c r="G149" s="358"/>
      <c r="H149" s="356"/>
      <c r="I149" s="356"/>
      <c r="J149" s="356" t="s">
        <v>3942</v>
      </c>
      <c r="K149" s="353"/>
    </row>
    <row r="150" s="1" customFormat="1" ht="5.25" customHeight="1">
      <c r="B150" s="364"/>
      <c r="C150" s="359"/>
      <c r="D150" s="359"/>
      <c r="E150" s="359"/>
      <c r="F150" s="359"/>
      <c r="G150" s="360"/>
      <c r="H150" s="359"/>
      <c r="I150" s="359"/>
      <c r="J150" s="359"/>
      <c r="K150" s="387"/>
    </row>
    <row r="151" s="1" customFormat="1" ht="15" customHeight="1">
      <c r="B151" s="364"/>
      <c r="C151" s="391" t="s">
        <v>3946</v>
      </c>
      <c r="D151" s="339"/>
      <c r="E151" s="339"/>
      <c r="F151" s="392" t="s">
        <v>3943</v>
      </c>
      <c r="G151" s="339"/>
      <c r="H151" s="391" t="s">
        <v>3983</v>
      </c>
      <c r="I151" s="391" t="s">
        <v>3945</v>
      </c>
      <c r="J151" s="391">
        <v>120</v>
      </c>
      <c r="K151" s="387"/>
    </row>
    <row r="152" s="1" customFormat="1" ht="15" customHeight="1">
      <c r="B152" s="364"/>
      <c r="C152" s="391" t="s">
        <v>3992</v>
      </c>
      <c r="D152" s="339"/>
      <c r="E152" s="339"/>
      <c r="F152" s="392" t="s">
        <v>3943</v>
      </c>
      <c r="G152" s="339"/>
      <c r="H152" s="391" t="s">
        <v>4003</v>
      </c>
      <c r="I152" s="391" t="s">
        <v>3945</v>
      </c>
      <c r="J152" s="391" t="s">
        <v>3994</v>
      </c>
      <c r="K152" s="387"/>
    </row>
    <row r="153" s="1" customFormat="1" ht="15" customHeight="1">
      <c r="B153" s="364"/>
      <c r="C153" s="391" t="s">
        <v>3891</v>
      </c>
      <c r="D153" s="339"/>
      <c r="E153" s="339"/>
      <c r="F153" s="392" t="s">
        <v>3943</v>
      </c>
      <c r="G153" s="339"/>
      <c r="H153" s="391" t="s">
        <v>4004</v>
      </c>
      <c r="I153" s="391" t="s">
        <v>3945</v>
      </c>
      <c r="J153" s="391" t="s">
        <v>3994</v>
      </c>
      <c r="K153" s="387"/>
    </row>
    <row r="154" s="1" customFormat="1" ht="15" customHeight="1">
      <c r="B154" s="364"/>
      <c r="C154" s="391" t="s">
        <v>3948</v>
      </c>
      <c r="D154" s="339"/>
      <c r="E154" s="339"/>
      <c r="F154" s="392" t="s">
        <v>3949</v>
      </c>
      <c r="G154" s="339"/>
      <c r="H154" s="391" t="s">
        <v>3983</v>
      </c>
      <c r="I154" s="391" t="s">
        <v>3945</v>
      </c>
      <c r="J154" s="391">
        <v>50</v>
      </c>
      <c r="K154" s="387"/>
    </row>
    <row r="155" s="1" customFormat="1" ht="15" customHeight="1">
      <c r="B155" s="364"/>
      <c r="C155" s="391" t="s">
        <v>3951</v>
      </c>
      <c r="D155" s="339"/>
      <c r="E155" s="339"/>
      <c r="F155" s="392" t="s">
        <v>3943</v>
      </c>
      <c r="G155" s="339"/>
      <c r="H155" s="391" t="s">
        <v>3983</v>
      </c>
      <c r="I155" s="391" t="s">
        <v>3953</v>
      </c>
      <c r="J155" s="391"/>
      <c r="K155" s="387"/>
    </row>
    <row r="156" s="1" customFormat="1" ht="15" customHeight="1">
      <c r="B156" s="364"/>
      <c r="C156" s="391" t="s">
        <v>3962</v>
      </c>
      <c r="D156" s="339"/>
      <c r="E156" s="339"/>
      <c r="F156" s="392" t="s">
        <v>3949</v>
      </c>
      <c r="G156" s="339"/>
      <c r="H156" s="391" t="s">
        <v>3983</v>
      </c>
      <c r="I156" s="391" t="s">
        <v>3945</v>
      </c>
      <c r="J156" s="391">
        <v>50</v>
      </c>
      <c r="K156" s="387"/>
    </row>
    <row r="157" s="1" customFormat="1" ht="15" customHeight="1">
      <c r="B157" s="364"/>
      <c r="C157" s="391" t="s">
        <v>3970</v>
      </c>
      <c r="D157" s="339"/>
      <c r="E157" s="339"/>
      <c r="F157" s="392" t="s">
        <v>3949</v>
      </c>
      <c r="G157" s="339"/>
      <c r="H157" s="391" t="s">
        <v>3983</v>
      </c>
      <c r="I157" s="391" t="s">
        <v>3945</v>
      </c>
      <c r="J157" s="391">
        <v>50</v>
      </c>
      <c r="K157" s="387"/>
    </row>
    <row r="158" s="1" customFormat="1" ht="15" customHeight="1">
      <c r="B158" s="364"/>
      <c r="C158" s="391" t="s">
        <v>3968</v>
      </c>
      <c r="D158" s="339"/>
      <c r="E158" s="339"/>
      <c r="F158" s="392" t="s">
        <v>3949</v>
      </c>
      <c r="G158" s="339"/>
      <c r="H158" s="391" t="s">
        <v>3983</v>
      </c>
      <c r="I158" s="391" t="s">
        <v>3945</v>
      </c>
      <c r="J158" s="391">
        <v>50</v>
      </c>
      <c r="K158" s="387"/>
    </row>
    <row r="159" s="1" customFormat="1" ht="15" customHeight="1">
      <c r="B159" s="364"/>
      <c r="C159" s="391" t="s">
        <v>158</v>
      </c>
      <c r="D159" s="339"/>
      <c r="E159" s="339"/>
      <c r="F159" s="392" t="s">
        <v>3943</v>
      </c>
      <c r="G159" s="339"/>
      <c r="H159" s="391" t="s">
        <v>4005</v>
      </c>
      <c r="I159" s="391" t="s">
        <v>3945</v>
      </c>
      <c r="J159" s="391" t="s">
        <v>4006</v>
      </c>
      <c r="K159" s="387"/>
    </row>
    <row r="160" s="1" customFormat="1" ht="15" customHeight="1">
      <c r="B160" s="364"/>
      <c r="C160" s="391" t="s">
        <v>4007</v>
      </c>
      <c r="D160" s="339"/>
      <c r="E160" s="339"/>
      <c r="F160" s="392" t="s">
        <v>3943</v>
      </c>
      <c r="G160" s="339"/>
      <c r="H160" s="391" t="s">
        <v>4008</v>
      </c>
      <c r="I160" s="391" t="s">
        <v>3978</v>
      </c>
      <c r="J160" s="391"/>
      <c r="K160" s="387"/>
    </row>
    <row r="161" s="1" customFormat="1" ht="15" customHeight="1">
      <c r="B161" s="393"/>
      <c r="C161" s="373"/>
      <c r="D161" s="373"/>
      <c r="E161" s="373"/>
      <c r="F161" s="373"/>
      <c r="G161" s="373"/>
      <c r="H161" s="373"/>
      <c r="I161" s="373"/>
      <c r="J161" s="373"/>
      <c r="K161" s="394"/>
    </row>
    <row r="162" s="1" customFormat="1" ht="18.75" customHeight="1">
      <c r="B162" s="375"/>
      <c r="C162" s="385"/>
      <c r="D162" s="385"/>
      <c r="E162" s="385"/>
      <c r="F162" s="395"/>
      <c r="G162" s="385"/>
      <c r="H162" s="385"/>
      <c r="I162" s="385"/>
      <c r="J162" s="385"/>
      <c r="K162" s="375"/>
    </row>
    <row r="163" s="1" customFormat="1" ht="18.75" customHeight="1">
      <c r="B163" s="347"/>
      <c r="C163" s="347"/>
      <c r="D163" s="347"/>
      <c r="E163" s="347"/>
      <c r="F163" s="347"/>
      <c r="G163" s="347"/>
      <c r="H163" s="347"/>
      <c r="I163" s="347"/>
      <c r="J163" s="347"/>
      <c r="K163" s="347"/>
    </row>
    <row r="164" s="1" customFormat="1" ht="7.5" customHeight="1">
      <c r="B164" s="326"/>
      <c r="C164" s="327"/>
      <c r="D164" s="327"/>
      <c r="E164" s="327"/>
      <c r="F164" s="327"/>
      <c r="G164" s="327"/>
      <c r="H164" s="327"/>
      <c r="I164" s="327"/>
      <c r="J164" s="327"/>
      <c r="K164" s="328"/>
    </row>
    <row r="165" s="1" customFormat="1" ht="45" customHeight="1">
      <c r="B165" s="329"/>
      <c r="C165" s="330" t="s">
        <v>4009</v>
      </c>
      <c r="D165" s="330"/>
      <c r="E165" s="330"/>
      <c r="F165" s="330"/>
      <c r="G165" s="330"/>
      <c r="H165" s="330"/>
      <c r="I165" s="330"/>
      <c r="J165" s="330"/>
      <c r="K165" s="331"/>
    </row>
    <row r="166" s="1" customFormat="1" ht="17.25" customHeight="1">
      <c r="B166" s="329"/>
      <c r="C166" s="354" t="s">
        <v>3937</v>
      </c>
      <c r="D166" s="354"/>
      <c r="E166" s="354"/>
      <c r="F166" s="354" t="s">
        <v>3938</v>
      </c>
      <c r="G166" s="396"/>
      <c r="H166" s="397" t="s">
        <v>60</v>
      </c>
      <c r="I166" s="397" t="s">
        <v>63</v>
      </c>
      <c r="J166" s="354" t="s">
        <v>3939</v>
      </c>
      <c r="K166" s="331"/>
    </row>
    <row r="167" s="1" customFormat="1" ht="17.25" customHeight="1">
      <c r="B167" s="332"/>
      <c r="C167" s="356" t="s">
        <v>3940</v>
      </c>
      <c r="D167" s="356"/>
      <c r="E167" s="356"/>
      <c r="F167" s="357" t="s">
        <v>3941</v>
      </c>
      <c r="G167" s="398"/>
      <c r="H167" s="399"/>
      <c r="I167" s="399"/>
      <c r="J167" s="356" t="s">
        <v>3942</v>
      </c>
      <c r="K167" s="334"/>
    </row>
    <row r="168" s="1" customFormat="1" ht="5.25" customHeight="1">
      <c r="B168" s="364"/>
      <c r="C168" s="359"/>
      <c r="D168" s="359"/>
      <c r="E168" s="359"/>
      <c r="F168" s="359"/>
      <c r="G168" s="360"/>
      <c r="H168" s="359"/>
      <c r="I168" s="359"/>
      <c r="J168" s="359"/>
      <c r="K168" s="387"/>
    </row>
    <row r="169" s="1" customFormat="1" ht="15" customHeight="1">
      <c r="B169" s="364"/>
      <c r="C169" s="339" t="s">
        <v>3946</v>
      </c>
      <c r="D169" s="339"/>
      <c r="E169" s="339"/>
      <c r="F169" s="362" t="s">
        <v>3943</v>
      </c>
      <c r="G169" s="339"/>
      <c r="H169" s="339" t="s">
        <v>3983</v>
      </c>
      <c r="I169" s="339" t="s">
        <v>3945</v>
      </c>
      <c r="J169" s="339">
        <v>120</v>
      </c>
      <c r="K169" s="387"/>
    </row>
    <row r="170" s="1" customFormat="1" ht="15" customHeight="1">
      <c r="B170" s="364"/>
      <c r="C170" s="339" t="s">
        <v>3992</v>
      </c>
      <c r="D170" s="339"/>
      <c r="E170" s="339"/>
      <c r="F170" s="362" t="s">
        <v>3943</v>
      </c>
      <c r="G170" s="339"/>
      <c r="H170" s="339" t="s">
        <v>3993</v>
      </c>
      <c r="I170" s="339" t="s">
        <v>3945</v>
      </c>
      <c r="J170" s="339" t="s">
        <v>3994</v>
      </c>
      <c r="K170" s="387"/>
    </row>
    <row r="171" s="1" customFormat="1" ht="15" customHeight="1">
      <c r="B171" s="364"/>
      <c r="C171" s="339" t="s">
        <v>3891</v>
      </c>
      <c r="D171" s="339"/>
      <c r="E171" s="339"/>
      <c r="F171" s="362" t="s">
        <v>3943</v>
      </c>
      <c r="G171" s="339"/>
      <c r="H171" s="339" t="s">
        <v>4010</v>
      </c>
      <c r="I171" s="339" t="s">
        <v>3945</v>
      </c>
      <c r="J171" s="339" t="s">
        <v>3994</v>
      </c>
      <c r="K171" s="387"/>
    </row>
    <row r="172" s="1" customFormat="1" ht="15" customHeight="1">
      <c r="B172" s="364"/>
      <c r="C172" s="339" t="s">
        <v>3948</v>
      </c>
      <c r="D172" s="339"/>
      <c r="E172" s="339"/>
      <c r="F172" s="362" t="s">
        <v>3949</v>
      </c>
      <c r="G172" s="339"/>
      <c r="H172" s="339" t="s">
        <v>4010</v>
      </c>
      <c r="I172" s="339" t="s">
        <v>3945</v>
      </c>
      <c r="J172" s="339">
        <v>50</v>
      </c>
      <c r="K172" s="387"/>
    </row>
    <row r="173" s="1" customFormat="1" ht="15" customHeight="1">
      <c r="B173" s="364"/>
      <c r="C173" s="339" t="s">
        <v>3951</v>
      </c>
      <c r="D173" s="339"/>
      <c r="E173" s="339"/>
      <c r="F173" s="362" t="s">
        <v>3943</v>
      </c>
      <c r="G173" s="339"/>
      <c r="H173" s="339" t="s">
        <v>4010</v>
      </c>
      <c r="I173" s="339" t="s">
        <v>3953</v>
      </c>
      <c r="J173" s="339"/>
      <c r="K173" s="387"/>
    </row>
    <row r="174" s="1" customFormat="1" ht="15" customHeight="1">
      <c r="B174" s="364"/>
      <c r="C174" s="339" t="s">
        <v>3962</v>
      </c>
      <c r="D174" s="339"/>
      <c r="E174" s="339"/>
      <c r="F174" s="362" t="s">
        <v>3949</v>
      </c>
      <c r="G174" s="339"/>
      <c r="H174" s="339" t="s">
        <v>4010</v>
      </c>
      <c r="I174" s="339" t="s">
        <v>3945</v>
      </c>
      <c r="J174" s="339">
        <v>50</v>
      </c>
      <c r="K174" s="387"/>
    </row>
    <row r="175" s="1" customFormat="1" ht="15" customHeight="1">
      <c r="B175" s="364"/>
      <c r="C175" s="339" t="s">
        <v>3970</v>
      </c>
      <c r="D175" s="339"/>
      <c r="E175" s="339"/>
      <c r="F175" s="362" t="s">
        <v>3949</v>
      </c>
      <c r="G175" s="339"/>
      <c r="H175" s="339" t="s">
        <v>4010</v>
      </c>
      <c r="I175" s="339" t="s">
        <v>3945</v>
      </c>
      <c r="J175" s="339">
        <v>50</v>
      </c>
      <c r="K175" s="387"/>
    </row>
    <row r="176" s="1" customFormat="1" ht="15" customHeight="1">
      <c r="B176" s="364"/>
      <c r="C176" s="339" t="s">
        <v>3968</v>
      </c>
      <c r="D176" s="339"/>
      <c r="E176" s="339"/>
      <c r="F176" s="362" t="s">
        <v>3949</v>
      </c>
      <c r="G176" s="339"/>
      <c r="H176" s="339" t="s">
        <v>4010</v>
      </c>
      <c r="I176" s="339" t="s">
        <v>3945</v>
      </c>
      <c r="J176" s="339">
        <v>50</v>
      </c>
      <c r="K176" s="387"/>
    </row>
    <row r="177" s="1" customFormat="1" ht="15" customHeight="1">
      <c r="B177" s="364"/>
      <c r="C177" s="339" t="s">
        <v>196</v>
      </c>
      <c r="D177" s="339"/>
      <c r="E177" s="339"/>
      <c r="F177" s="362" t="s">
        <v>3943</v>
      </c>
      <c r="G177" s="339"/>
      <c r="H177" s="339" t="s">
        <v>4011</v>
      </c>
      <c r="I177" s="339" t="s">
        <v>4012</v>
      </c>
      <c r="J177" s="339"/>
      <c r="K177" s="387"/>
    </row>
    <row r="178" s="1" customFormat="1" ht="15" customHeight="1">
      <c r="B178" s="364"/>
      <c r="C178" s="339" t="s">
        <v>63</v>
      </c>
      <c r="D178" s="339"/>
      <c r="E178" s="339"/>
      <c r="F178" s="362" t="s">
        <v>3943</v>
      </c>
      <c r="G178" s="339"/>
      <c r="H178" s="339" t="s">
        <v>4013</v>
      </c>
      <c r="I178" s="339" t="s">
        <v>4014</v>
      </c>
      <c r="J178" s="339">
        <v>1</v>
      </c>
      <c r="K178" s="387"/>
    </row>
    <row r="179" s="1" customFormat="1" ht="15" customHeight="1">
      <c r="B179" s="364"/>
      <c r="C179" s="339" t="s">
        <v>59</v>
      </c>
      <c r="D179" s="339"/>
      <c r="E179" s="339"/>
      <c r="F179" s="362" t="s">
        <v>3943</v>
      </c>
      <c r="G179" s="339"/>
      <c r="H179" s="339" t="s">
        <v>4015</v>
      </c>
      <c r="I179" s="339" t="s">
        <v>3945</v>
      </c>
      <c r="J179" s="339">
        <v>20</v>
      </c>
      <c r="K179" s="387"/>
    </row>
    <row r="180" s="1" customFormat="1" ht="15" customHeight="1">
      <c r="B180" s="364"/>
      <c r="C180" s="339" t="s">
        <v>60</v>
      </c>
      <c r="D180" s="339"/>
      <c r="E180" s="339"/>
      <c r="F180" s="362" t="s">
        <v>3943</v>
      </c>
      <c r="G180" s="339"/>
      <c r="H180" s="339" t="s">
        <v>4016</v>
      </c>
      <c r="I180" s="339" t="s">
        <v>3945</v>
      </c>
      <c r="J180" s="339">
        <v>255</v>
      </c>
      <c r="K180" s="387"/>
    </row>
    <row r="181" s="1" customFormat="1" ht="15" customHeight="1">
      <c r="B181" s="364"/>
      <c r="C181" s="339" t="s">
        <v>197</v>
      </c>
      <c r="D181" s="339"/>
      <c r="E181" s="339"/>
      <c r="F181" s="362" t="s">
        <v>3943</v>
      </c>
      <c r="G181" s="339"/>
      <c r="H181" s="339" t="s">
        <v>3907</v>
      </c>
      <c r="I181" s="339" t="s">
        <v>3945</v>
      </c>
      <c r="J181" s="339">
        <v>10</v>
      </c>
      <c r="K181" s="387"/>
    </row>
    <row r="182" s="1" customFormat="1" ht="15" customHeight="1">
      <c r="B182" s="364"/>
      <c r="C182" s="339" t="s">
        <v>198</v>
      </c>
      <c r="D182" s="339"/>
      <c r="E182" s="339"/>
      <c r="F182" s="362" t="s">
        <v>3943</v>
      </c>
      <c r="G182" s="339"/>
      <c r="H182" s="339" t="s">
        <v>4017</v>
      </c>
      <c r="I182" s="339" t="s">
        <v>3978</v>
      </c>
      <c r="J182" s="339"/>
      <c r="K182" s="387"/>
    </row>
    <row r="183" s="1" customFormat="1" ht="15" customHeight="1">
      <c r="B183" s="364"/>
      <c r="C183" s="339" t="s">
        <v>4018</v>
      </c>
      <c r="D183" s="339"/>
      <c r="E183" s="339"/>
      <c r="F183" s="362" t="s">
        <v>3943</v>
      </c>
      <c r="G183" s="339"/>
      <c r="H183" s="339" t="s">
        <v>4019</v>
      </c>
      <c r="I183" s="339" t="s">
        <v>3978</v>
      </c>
      <c r="J183" s="339"/>
      <c r="K183" s="387"/>
    </row>
    <row r="184" s="1" customFormat="1" ht="15" customHeight="1">
      <c r="B184" s="364"/>
      <c r="C184" s="339" t="s">
        <v>4007</v>
      </c>
      <c r="D184" s="339"/>
      <c r="E184" s="339"/>
      <c r="F184" s="362" t="s">
        <v>3943</v>
      </c>
      <c r="G184" s="339"/>
      <c r="H184" s="339" t="s">
        <v>4020</v>
      </c>
      <c r="I184" s="339" t="s">
        <v>3978</v>
      </c>
      <c r="J184" s="339"/>
      <c r="K184" s="387"/>
    </row>
    <row r="185" s="1" customFormat="1" ht="15" customHeight="1">
      <c r="B185" s="364"/>
      <c r="C185" s="339" t="s">
        <v>200</v>
      </c>
      <c r="D185" s="339"/>
      <c r="E185" s="339"/>
      <c r="F185" s="362" t="s">
        <v>3949</v>
      </c>
      <c r="G185" s="339"/>
      <c r="H185" s="339" t="s">
        <v>4021</v>
      </c>
      <c r="I185" s="339" t="s">
        <v>3945</v>
      </c>
      <c r="J185" s="339">
        <v>50</v>
      </c>
      <c r="K185" s="387"/>
    </row>
    <row r="186" s="1" customFormat="1" ht="15" customHeight="1">
      <c r="B186" s="364"/>
      <c r="C186" s="339" t="s">
        <v>4022</v>
      </c>
      <c r="D186" s="339"/>
      <c r="E186" s="339"/>
      <c r="F186" s="362" t="s">
        <v>3949</v>
      </c>
      <c r="G186" s="339"/>
      <c r="H186" s="339" t="s">
        <v>4023</v>
      </c>
      <c r="I186" s="339" t="s">
        <v>4024</v>
      </c>
      <c r="J186" s="339"/>
      <c r="K186" s="387"/>
    </row>
    <row r="187" s="1" customFormat="1" ht="15" customHeight="1">
      <c r="B187" s="364"/>
      <c r="C187" s="339" t="s">
        <v>4025</v>
      </c>
      <c r="D187" s="339"/>
      <c r="E187" s="339"/>
      <c r="F187" s="362" t="s">
        <v>3949</v>
      </c>
      <c r="G187" s="339"/>
      <c r="H187" s="339" t="s">
        <v>4026</v>
      </c>
      <c r="I187" s="339" t="s">
        <v>4024</v>
      </c>
      <c r="J187" s="339"/>
      <c r="K187" s="387"/>
    </row>
    <row r="188" s="1" customFormat="1" ht="15" customHeight="1">
      <c r="B188" s="364"/>
      <c r="C188" s="339" t="s">
        <v>4027</v>
      </c>
      <c r="D188" s="339"/>
      <c r="E188" s="339"/>
      <c r="F188" s="362" t="s">
        <v>3949</v>
      </c>
      <c r="G188" s="339"/>
      <c r="H188" s="339" t="s">
        <v>4028</v>
      </c>
      <c r="I188" s="339" t="s">
        <v>4024</v>
      </c>
      <c r="J188" s="339"/>
      <c r="K188" s="387"/>
    </row>
    <row r="189" s="1" customFormat="1" ht="15" customHeight="1">
      <c r="B189" s="364"/>
      <c r="C189" s="400" t="s">
        <v>4029</v>
      </c>
      <c r="D189" s="339"/>
      <c r="E189" s="339"/>
      <c r="F189" s="362" t="s">
        <v>3949</v>
      </c>
      <c r="G189" s="339"/>
      <c r="H189" s="339" t="s">
        <v>4030</v>
      </c>
      <c r="I189" s="339" t="s">
        <v>4031</v>
      </c>
      <c r="J189" s="401" t="s">
        <v>4032</v>
      </c>
      <c r="K189" s="387"/>
    </row>
    <row r="190" s="1" customFormat="1" ht="15" customHeight="1">
      <c r="B190" s="364"/>
      <c r="C190" s="400" t="s">
        <v>48</v>
      </c>
      <c r="D190" s="339"/>
      <c r="E190" s="339"/>
      <c r="F190" s="362" t="s">
        <v>3943</v>
      </c>
      <c r="G190" s="339"/>
      <c r="H190" s="336" t="s">
        <v>4033</v>
      </c>
      <c r="I190" s="339" t="s">
        <v>4034</v>
      </c>
      <c r="J190" s="339"/>
      <c r="K190" s="387"/>
    </row>
    <row r="191" s="1" customFormat="1" ht="15" customHeight="1">
      <c r="B191" s="364"/>
      <c r="C191" s="400" t="s">
        <v>4035</v>
      </c>
      <c r="D191" s="339"/>
      <c r="E191" s="339"/>
      <c r="F191" s="362" t="s">
        <v>3943</v>
      </c>
      <c r="G191" s="339"/>
      <c r="H191" s="339" t="s">
        <v>4036</v>
      </c>
      <c r="I191" s="339" t="s">
        <v>3978</v>
      </c>
      <c r="J191" s="339"/>
      <c r="K191" s="387"/>
    </row>
    <row r="192" s="1" customFormat="1" ht="15" customHeight="1">
      <c r="B192" s="364"/>
      <c r="C192" s="400" t="s">
        <v>4037</v>
      </c>
      <c r="D192" s="339"/>
      <c r="E192" s="339"/>
      <c r="F192" s="362" t="s">
        <v>3943</v>
      </c>
      <c r="G192" s="339"/>
      <c r="H192" s="339" t="s">
        <v>4038</v>
      </c>
      <c r="I192" s="339" t="s">
        <v>3978</v>
      </c>
      <c r="J192" s="339"/>
      <c r="K192" s="387"/>
    </row>
    <row r="193" s="1" customFormat="1" ht="15" customHeight="1">
      <c r="B193" s="364"/>
      <c r="C193" s="400" t="s">
        <v>4039</v>
      </c>
      <c r="D193" s="339"/>
      <c r="E193" s="339"/>
      <c r="F193" s="362" t="s">
        <v>3949</v>
      </c>
      <c r="G193" s="339"/>
      <c r="H193" s="339" t="s">
        <v>4040</v>
      </c>
      <c r="I193" s="339" t="s">
        <v>3978</v>
      </c>
      <c r="J193" s="339"/>
      <c r="K193" s="387"/>
    </row>
    <row r="194" s="1" customFormat="1" ht="15" customHeight="1">
      <c r="B194" s="393"/>
      <c r="C194" s="402"/>
      <c r="D194" s="373"/>
      <c r="E194" s="373"/>
      <c r="F194" s="373"/>
      <c r="G194" s="373"/>
      <c r="H194" s="373"/>
      <c r="I194" s="373"/>
      <c r="J194" s="373"/>
      <c r="K194" s="394"/>
    </row>
    <row r="195" s="1" customFormat="1" ht="18.75" customHeight="1">
      <c r="B195" s="375"/>
      <c r="C195" s="385"/>
      <c r="D195" s="385"/>
      <c r="E195" s="385"/>
      <c r="F195" s="395"/>
      <c r="G195" s="385"/>
      <c r="H195" s="385"/>
      <c r="I195" s="385"/>
      <c r="J195" s="385"/>
      <c r="K195" s="375"/>
    </row>
    <row r="196" s="1" customFormat="1" ht="18.75" customHeight="1">
      <c r="B196" s="375"/>
      <c r="C196" s="385"/>
      <c r="D196" s="385"/>
      <c r="E196" s="385"/>
      <c r="F196" s="395"/>
      <c r="G196" s="385"/>
      <c r="H196" s="385"/>
      <c r="I196" s="385"/>
      <c r="J196" s="385"/>
      <c r="K196" s="375"/>
    </row>
    <row r="197" s="1" customFormat="1" ht="18.75" customHeight="1"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</row>
    <row r="198" s="1" customFormat="1" ht="13.5">
      <c r="B198" s="326"/>
      <c r="C198" s="327"/>
      <c r="D198" s="327"/>
      <c r="E198" s="327"/>
      <c r="F198" s="327"/>
      <c r="G198" s="327"/>
      <c r="H198" s="327"/>
      <c r="I198" s="327"/>
      <c r="J198" s="327"/>
      <c r="K198" s="328"/>
    </row>
    <row r="199" s="1" customFormat="1" ht="21">
      <c r="B199" s="329"/>
      <c r="C199" s="330" t="s">
        <v>4041</v>
      </c>
      <c r="D199" s="330"/>
      <c r="E199" s="330"/>
      <c r="F199" s="330"/>
      <c r="G199" s="330"/>
      <c r="H199" s="330"/>
      <c r="I199" s="330"/>
      <c r="J199" s="330"/>
      <c r="K199" s="331"/>
    </row>
    <row r="200" s="1" customFormat="1" ht="25.5" customHeight="1">
      <c r="B200" s="329"/>
      <c r="C200" s="403" t="s">
        <v>4042</v>
      </c>
      <c r="D200" s="403"/>
      <c r="E200" s="403"/>
      <c r="F200" s="403" t="s">
        <v>4043</v>
      </c>
      <c r="G200" s="404"/>
      <c r="H200" s="403" t="s">
        <v>4044</v>
      </c>
      <c r="I200" s="403"/>
      <c r="J200" s="403"/>
      <c r="K200" s="331"/>
    </row>
    <row r="201" s="1" customFormat="1" ht="5.25" customHeight="1">
      <c r="B201" s="364"/>
      <c r="C201" s="359"/>
      <c r="D201" s="359"/>
      <c r="E201" s="359"/>
      <c r="F201" s="359"/>
      <c r="G201" s="385"/>
      <c r="H201" s="359"/>
      <c r="I201" s="359"/>
      <c r="J201" s="359"/>
      <c r="K201" s="387"/>
    </row>
    <row r="202" s="1" customFormat="1" ht="15" customHeight="1">
      <c r="B202" s="364"/>
      <c r="C202" s="339" t="s">
        <v>4034</v>
      </c>
      <c r="D202" s="339"/>
      <c r="E202" s="339"/>
      <c r="F202" s="362" t="s">
        <v>49</v>
      </c>
      <c r="G202" s="339"/>
      <c r="H202" s="339" t="s">
        <v>4045</v>
      </c>
      <c r="I202" s="339"/>
      <c r="J202" s="339"/>
      <c r="K202" s="387"/>
    </row>
    <row r="203" s="1" customFormat="1" ht="15" customHeight="1">
      <c r="B203" s="364"/>
      <c r="C203" s="339"/>
      <c r="D203" s="339"/>
      <c r="E203" s="339"/>
      <c r="F203" s="362" t="s">
        <v>50</v>
      </c>
      <c r="G203" s="339"/>
      <c r="H203" s="339" t="s">
        <v>4046</v>
      </c>
      <c r="I203" s="339"/>
      <c r="J203" s="339"/>
      <c r="K203" s="387"/>
    </row>
    <row r="204" s="1" customFormat="1" ht="15" customHeight="1">
      <c r="B204" s="364"/>
      <c r="C204" s="339"/>
      <c r="D204" s="339"/>
      <c r="E204" s="339"/>
      <c r="F204" s="362" t="s">
        <v>53</v>
      </c>
      <c r="G204" s="339"/>
      <c r="H204" s="339" t="s">
        <v>4047</v>
      </c>
      <c r="I204" s="339"/>
      <c r="J204" s="339"/>
      <c r="K204" s="387"/>
    </row>
    <row r="205" s="1" customFormat="1" ht="15" customHeight="1">
      <c r="B205" s="364"/>
      <c r="C205" s="339"/>
      <c r="D205" s="339"/>
      <c r="E205" s="339"/>
      <c r="F205" s="362" t="s">
        <v>51</v>
      </c>
      <c r="G205" s="339"/>
      <c r="H205" s="339" t="s">
        <v>4048</v>
      </c>
      <c r="I205" s="339"/>
      <c r="J205" s="339"/>
      <c r="K205" s="387"/>
    </row>
    <row r="206" s="1" customFormat="1" ht="15" customHeight="1">
      <c r="B206" s="364"/>
      <c r="C206" s="339"/>
      <c r="D206" s="339"/>
      <c r="E206" s="339"/>
      <c r="F206" s="362" t="s">
        <v>52</v>
      </c>
      <c r="G206" s="339"/>
      <c r="H206" s="339" t="s">
        <v>4049</v>
      </c>
      <c r="I206" s="339"/>
      <c r="J206" s="339"/>
      <c r="K206" s="387"/>
    </row>
    <row r="207" s="1" customFormat="1" ht="15" customHeight="1">
      <c r="B207" s="364"/>
      <c r="C207" s="339"/>
      <c r="D207" s="339"/>
      <c r="E207" s="339"/>
      <c r="F207" s="362"/>
      <c r="G207" s="339"/>
      <c r="H207" s="339"/>
      <c r="I207" s="339"/>
      <c r="J207" s="339"/>
      <c r="K207" s="387"/>
    </row>
    <row r="208" s="1" customFormat="1" ht="15" customHeight="1">
      <c r="B208" s="364"/>
      <c r="C208" s="339" t="s">
        <v>3990</v>
      </c>
      <c r="D208" s="339"/>
      <c r="E208" s="339"/>
      <c r="F208" s="362" t="s">
        <v>85</v>
      </c>
      <c r="G208" s="339"/>
      <c r="H208" s="339" t="s">
        <v>4050</v>
      </c>
      <c r="I208" s="339"/>
      <c r="J208" s="339"/>
      <c r="K208" s="387"/>
    </row>
    <row r="209" s="1" customFormat="1" ht="15" customHeight="1">
      <c r="B209" s="364"/>
      <c r="C209" s="339"/>
      <c r="D209" s="339"/>
      <c r="E209" s="339"/>
      <c r="F209" s="362" t="s">
        <v>3885</v>
      </c>
      <c r="G209" s="339"/>
      <c r="H209" s="339" t="s">
        <v>3886</v>
      </c>
      <c r="I209" s="339"/>
      <c r="J209" s="339"/>
      <c r="K209" s="387"/>
    </row>
    <row r="210" s="1" customFormat="1" ht="15" customHeight="1">
      <c r="B210" s="364"/>
      <c r="C210" s="339"/>
      <c r="D210" s="339"/>
      <c r="E210" s="339"/>
      <c r="F210" s="362" t="s">
        <v>3883</v>
      </c>
      <c r="G210" s="339"/>
      <c r="H210" s="339" t="s">
        <v>4051</v>
      </c>
      <c r="I210" s="339"/>
      <c r="J210" s="339"/>
      <c r="K210" s="387"/>
    </row>
    <row r="211" s="1" customFormat="1" ht="15" customHeight="1">
      <c r="B211" s="405"/>
      <c r="C211" s="339"/>
      <c r="D211" s="339"/>
      <c r="E211" s="339"/>
      <c r="F211" s="362" t="s">
        <v>3887</v>
      </c>
      <c r="G211" s="400"/>
      <c r="H211" s="391" t="s">
        <v>3888</v>
      </c>
      <c r="I211" s="391"/>
      <c r="J211" s="391"/>
      <c r="K211" s="406"/>
    </row>
    <row r="212" s="1" customFormat="1" ht="15" customHeight="1">
      <c r="B212" s="405"/>
      <c r="C212" s="339"/>
      <c r="D212" s="339"/>
      <c r="E212" s="339"/>
      <c r="F212" s="362" t="s">
        <v>3889</v>
      </c>
      <c r="G212" s="400"/>
      <c r="H212" s="391" t="s">
        <v>4052</v>
      </c>
      <c r="I212" s="391"/>
      <c r="J212" s="391"/>
      <c r="K212" s="406"/>
    </row>
    <row r="213" s="1" customFormat="1" ht="15" customHeight="1">
      <c r="B213" s="405"/>
      <c r="C213" s="339"/>
      <c r="D213" s="339"/>
      <c r="E213" s="339"/>
      <c r="F213" s="362"/>
      <c r="G213" s="400"/>
      <c r="H213" s="391"/>
      <c r="I213" s="391"/>
      <c r="J213" s="391"/>
      <c r="K213" s="406"/>
    </row>
    <row r="214" s="1" customFormat="1" ht="15" customHeight="1">
      <c r="B214" s="405"/>
      <c r="C214" s="339" t="s">
        <v>4014</v>
      </c>
      <c r="D214" s="339"/>
      <c r="E214" s="339"/>
      <c r="F214" s="362">
        <v>1</v>
      </c>
      <c r="G214" s="400"/>
      <c r="H214" s="391" t="s">
        <v>4053</v>
      </c>
      <c r="I214" s="391"/>
      <c r="J214" s="391"/>
      <c r="K214" s="406"/>
    </row>
    <row r="215" s="1" customFormat="1" ht="15" customHeight="1">
      <c r="B215" s="405"/>
      <c r="C215" s="339"/>
      <c r="D215" s="339"/>
      <c r="E215" s="339"/>
      <c r="F215" s="362">
        <v>2</v>
      </c>
      <c r="G215" s="400"/>
      <c r="H215" s="391" t="s">
        <v>4054</v>
      </c>
      <c r="I215" s="391"/>
      <c r="J215" s="391"/>
      <c r="K215" s="406"/>
    </row>
    <row r="216" s="1" customFormat="1" ht="15" customHeight="1">
      <c r="B216" s="405"/>
      <c r="C216" s="339"/>
      <c r="D216" s="339"/>
      <c r="E216" s="339"/>
      <c r="F216" s="362">
        <v>3</v>
      </c>
      <c r="G216" s="400"/>
      <c r="H216" s="391" t="s">
        <v>4055</v>
      </c>
      <c r="I216" s="391"/>
      <c r="J216" s="391"/>
      <c r="K216" s="406"/>
    </row>
    <row r="217" s="1" customFormat="1" ht="15" customHeight="1">
      <c r="B217" s="405"/>
      <c r="C217" s="339"/>
      <c r="D217" s="339"/>
      <c r="E217" s="339"/>
      <c r="F217" s="362">
        <v>4</v>
      </c>
      <c r="G217" s="400"/>
      <c r="H217" s="391" t="s">
        <v>4056</v>
      </c>
      <c r="I217" s="391"/>
      <c r="J217" s="391"/>
      <c r="K217" s="406"/>
    </row>
    <row r="218" s="1" customFormat="1" ht="12.75" customHeight="1">
      <c r="B218" s="407"/>
      <c r="C218" s="408"/>
      <c r="D218" s="408"/>
      <c r="E218" s="408"/>
      <c r="F218" s="408"/>
      <c r="G218" s="408"/>
      <c r="H218" s="408"/>
      <c r="I218" s="408"/>
      <c r="J218" s="408"/>
      <c r="K218" s="40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DESKTOP-LAEV9IQ\spravce</dc:creator>
  <cp:lastModifiedBy>DESKTOP-LAEV9IQ\spravce</cp:lastModifiedBy>
  <dcterms:created xsi:type="dcterms:W3CDTF">2023-07-24T13:10:23Z</dcterms:created>
  <dcterms:modified xsi:type="dcterms:W3CDTF">2023-07-24T13:11:14Z</dcterms:modified>
</cp:coreProperties>
</file>