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529"/>
  <workbookPr defaultThemeVersion="124226"/>
  <bookViews>
    <workbookView xWindow="65428" yWindow="65428" windowWidth="23256" windowHeight="12456" tabRatio="885" activeTab="0"/>
  </bookViews>
  <sheets>
    <sheet name="Celkem  Nab+Tech" sheetId="49" r:id="rId1"/>
    <sheet name="Nábytek" sheetId="5" r:id="rId2"/>
    <sheet name="Technologie" sheetId="8" r:id="rId3"/>
    <sheet name="C 1.01" sheetId="3" r:id="rId4"/>
    <sheet name="C 1.02" sheetId="39" r:id="rId5"/>
    <sheet name="C 1.03" sheetId="40" r:id="rId6"/>
    <sheet name="C 1.04" sheetId="41" r:id="rId7"/>
    <sheet name="C 1.05" sheetId="42" r:id="rId8"/>
    <sheet name="C 1.06" sheetId="38" r:id="rId9"/>
    <sheet name="C 2.01" sheetId="13" r:id="rId10"/>
    <sheet name="C 3.01" sheetId="14" r:id="rId11"/>
    <sheet name="C 4.01" sheetId="43" r:id="rId12"/>
    <sheet name="C 5.01 Extras" sheetId="28" r:id="rId13"/>
    <sheet name="T 1.01" sheetId="10" r:id="rId14"/>
    <sheet name="T 1.02" sheetId="44" r:id="rId15"/>
    <sheet name="T 1.03" sheetId="45" r:id="rId16"/>
    <sheet name="T 1.04" sheetId="48" r:id="rId17"/>
    <sheet name="T 1.05" sheetId="46" r:id="rId18"/>
    <sheet name="T 1.06" sheetId="47" r:id="rId19"/>
    <sheet name="T 1.07" sheetId="53" r:id="rId20"/>
    <sheet name="T 2.01" sheetId="19" r:id="rId21"/>
    <sheet name="T 2.02" sheetId="51" r:id="rId22"/>
    <sheet name="T 2.03" sheetId="52" r:id="rId23"/>
    <sheet name="T 3.01" sheetId="31" r:id="rId24"/>
    <sheet name="T 4.01" sheetId="11" r:id="rId25"/>
    <sheet name="T 4.02" sheetId="17" r:id="rId26"/>
    <sheet name="T 5.01" sheetId="12" r:id="rId27"/>
    <sheet name="T 5.02" sheetId="22" r:id="rId28"/>
    <sheet name="T 5.03" sheetId="23" r:id="rId29"/>
    <sheet name="T 6.01" sheetId="30" r:id="rId30"/>
    <sheet name="T 6.02" sheetId="50" r:id="rId31"/>
    <sheet name="T 7.01" sheetId="33" r:id="rId32"/>
    <sheet name="T 8.01" sheetId="36" r:id="rId33"/>
    <sheet name="T 9.01" sheetId="34" r:id="rId34"/>
    <sheet name="T 10.01" sheetId="35" r:id="rId35"/>
    <sheet name="T 11.01 Extras" sheetId="29" r:id="rId36"/>
  </sheets>
  <definedNames>
    <definedName name="_xlnm.Print_Area" localSheetId="3">'C 1.01'!$B$2:$K$79</definedName>
    <definedName name="_xlnm.Print_Area" localSheetId="4">'C 1.02'!$B$2:$K$79</definedName>
    <definedName name="_xlnm.Print_Area" localSheetId="5">'C 1.03'!$B$2:$K$92</definedName>
    <definedName name="_xlnm.Print_Area" localSheetId="6">'C 1.04'!$B$2:$K$83</definedName>
    <definedName name="_xlnm.Print_Area" localSheetId="7">'C 1.05'!$B$2:$K$79</definedName>
    <definedName name="_xlnm.Print_Area" localSheetId="8">'C 1.06'!$B$2:$K$82</definedName>
    <definedName name="_xlnm.Print_Area" localSheetId="9">'C 2.01'!$B$2:$K$44</definedName>
    <definedName name="_xlnm.Print_Area" localSheetId="10">'C 3.01'!$B$2:$K$44</definedName>
    <definedName name="_xlnm.Print_Area" localSheetId="11">'C 4.01'!$B$2:$I$15</definedName>
    <definedName name="_xlnm.Print_Area" localSheetId="12">'C 5.01 Extras'!$B$2:$I$34</definedName>
    <definedName name="_xlnm.Print_Area" localSheetId="0">'Celkem  Nab+Tech'!$B$1:$H$12</definedName>
    <definedName name="_xlnm.Print_Area" localSheetId="1">'Nábytek'!$B$2:$I$39</definedName>
    <definedName name="_xlnm.Print_Area" localSheetId="13">'T 1.01'!$B$2:$L$43</definedName>
    <definedName name="_xlnm.Print_Area" localSheetId="14">'T 1.02'!$B$2:$L$38</definedName>
    <definedName name="_xlnm.Print_Area" localSheetId="15">'T 1.03'!$B$2:$L$38</definedName>
    <definedName name="_xlnm.Print_Area" localSheetId="16">'T 1.04'!$B$2:$L$39</definedName>
    <definedName name="_xlnm.Print_Area" localSheetId="17">'T 1.05'!$B$2:$L$40</definedName>
    <definedName name="_xlnm.Print_Area" localSheetId="18">'T 1.06'!$B$2:$L$39</definedName>
    <definedName name="_xlnm.Print_Area" localSheetId="34">'T 10.01'!$B$2:$J$63</definedName>
    <definedName name="_xlnm.Print_Area" localSheetId="35">'T 11.01 Extras'!$B$2:$I$44</definedName>
    <definedName name="_xlnm.Print_Area" localSheetId="20">'T 2.01'!$B$2:$K$43</definedName>
    <definedName name="_xlnm.Print_Area" localSheetId="23">'T 3.01'!$B$2:$I$23</definedName>
    <definedName name="_xlnm.Print_Area" localSheetId="24">'T 4.01'!$B$2:$J$29</definedName>
    <definedName name="_xlnm.Print_Area" localSheetId="25">'T 4.02'!$B$2:$J$29</definedName>
    <definedName name="_xlnm.Print_Area" localSheetId="26">'T 5.01'!$B$2:$J$16</definedName>
    <definedName name="_xlnm.Print_Area" localSheetId="27">'T 5.02'!$B$2:$J$18</definedName>
    <definedName name="_xlnm.Print_Area" localSheetId="28">'T 5.03'!$B$2:$J$19</definedName>
    <definedName name="_xlnm.Print_Area" localSheetId="29">'T 6.01'!$B$2:$I$16</definedName>
    <definedName name="_xlnm.Print_Area" localSheetId="30">'T 6.02'!$B$2:$I$17</definedName>
    <definedName name="_xlnm.Print_Area" localSheetId="31">'T 7.01'!$B$2:$J$15</definedName>
    <definedName name="_xlnm.Print_Area" localSheetId="32">'T 8.01'!$B$2:$I$15</definedName>
    <definedName name="_xlnm.Print_Area" localSheetId="33">'T 9.01'!$B$2:$I$24</definedName>
    <definedName name="_xlnm.Print_Area" localSheetId="2">'Technologie'!$B$2:$H$64</definedName>
    <definedName name="_xlnm.Print_Titles" localSheetId="2">'Technologie'!$2:$7</definedName>
    <definedName name="_xlnm.Print_Titles" localSheetId="3">'C 1.01'!$2:$10</definedName>
    <definedName name="_xlnm.Print_Titles" localSheetId="4">'C 1.02'!$2:$10</definedName>
    <definedName name="_xlnm.Print_Titles" localSheetId="5">'C 1.03'!$2:$10</definedName>
    <definedName name="_xlnm.Print_Titles" localSheetId="6">'C 1.04'!$2:$10</definedName>
    <definedName name="_xlnm.Print_Titles" localSheetId="7">'C 1.05'!$2:$10</definedName>
    <definedName name="_xlnm.Print_Titles" localSheetId="8">'C 1.06'!$2:$10</definedName>
    <definedName name="_xlnm.Print_Titles" localSheetId="29">'T 6.01'!$2:$10</definedName>
    <definedName name="_xlnm.Print_Titles" localSheetId="30">'T 6.02'!$2:$10</definedName>
    <definedName name="_xlnm.Print_Titles" localSheetId="34">'T 10.01'!$2:$10</definedName>
  </definedNames>
  <calcPr calcId="191029"/>
  <extLst/>
</workbook>
</file>

<file path=xl/sharedStrings.xml><?xml version="1.0" encoding="utf-8"?>
<sst xmlns="http://schemas.openxmlformats.org/spreadsheetml/2006/main" count="2655" uniqueCount="1137">
  <si>
    <t>Pos. 1</t>
  </si>
  <si>
    <t>Pos. 2</t>
  </si>
  <si>
    <t>Pos. 3</t>
  </si>
  <si>
    <t>Pos. 4</t>
  </si>
  <si>
    <t>Pos. 5</t>
  </si>
  <si>
    <t>Pos. 1.01</t>
  </si>
  <si>
    <t>Pos. 1.02</t>
  </si>
  <si>
    <t>Pos. 1.03</t>
  </si>
  <si>
    <t>Pos. 1.04</t>
  </si>
  <si>
    <t>Pos. 1.05</t>
  </si>
  <si>
    <t>Pos. 3.01</t>
  </si>
  <si>
    <t>Pos. 2.01</t>
  </si>
  <si>
    <t>Pos. 2.02</t>
  </si>
  <si>
    <t>Pos. 4.01</t>
  </si>
  <si>
    <t>Pos. 1.06</t>
  </si>
  <si>
    <t>Pos. 5.01</t>
  </si>
  <si>
    <t>Pos.</t>
  </si>
  <si>
    <t>Pos. 7</t>
  </si>
  <si>
    <t>Pos. 8</t>
  </si>
  <si>
    <t>Pos. 9</t>
  </si>
  <si>
    <t>Pos. 10</t>
  </si>
  <si>
    <t>Pos. 11</t>
  </si>
  <si>
    <t>Pos. 7.01</t>
  </si>
  <si>
    <t>Pos. 8.01</t>
  </si>
  <si>
    <t>Pos. 9.01</t>
  </si>
  <si>
    <t>Pos. 10.01</t>
  </si>
  <si>
    <t>Pos. 11.01</t>
  </si>
  <si>
    <t>[mm]</t>
  </si>
  <si>
    <t>1.01.44</t>
  </si>
  <si>
    <t>1.01.45</t>
  </si>
  <si>
    <t>1.01.46</t>
  </si>
  <si>
    <t>1.01.47</t>
  </si>
  <si>
    <t>1.01.48</t>
  </si>
  <si>
    <t>1.01.49</t>
  </si>
  <si>
    <t>1.01.50</t>
  </si>
  <si>
    <t>1.01.51</t>
  </si>
  <si>
    <t>1.01.52</t>
  </si>
  <si>
    <t>1.01.53</t>
  </si>
  <si>
    <t>1.01.54</t>
  </si>
  <si>
    <t>1.01.55</t>
  </si>
  <si>
    <t>1.01.56</t>
  </si>
  <si>
    <t>1.01.57</t>
  </si>
  <si>
    <t>1.01.58</t>
  </si>
  <si>
    <t>1.01.01</t>
  </si>
  <si>
    <t>1.01.02</t>
  </si>
  <si>
    <t>1.01.03</t>
  </si>
  <si>
    <t>1.01.04</t>
  </si>
  <si>
    <t>1.01.05</t>
  </si>
  <si>
    <t>1.01.06</t>
  </si>
  <si>
    <t>1.01.07</t>
  </si>
  <si>
    <t>1.01.08</t>
  </si>
  <si>
    <t>1.01.09</t>
  </si>
  <si>
    <t>1.01.10</t>
  </si>
  <si>
    <t>1.01.11</t>
  </si>
  <si>
    <t>1.01.12</t>
  </si>
  <si>
    <t>1.01.13</t>
  </si>
  <si>
    <t>1.01.14</t>
  </si>
  <si>
    <t>1.01.15</t>
  </si>
  <si>
    <t>1.01.16</t>
  </si>
  <si>
    <t>1.01.17</t>
  </si>
  <si>
    <t>1.01.18</t>
  </si>
  <si>
    <t>1.01.19</t>
  </si>
  <si>
    <t>1.01.20</t>
  </si>
  <si>
    <t>1.01.21</t>
  </si>
  <si>
    <t>1.01.22</t>
  </si>
  <si>
    <t>1.01.23</t>
  </si>
  <si>
    <t>1.01.24</t>
  </si>
  <si>
    <t>1.01.25</t>
  </si>
  <si>
    <t>1.01.26</t>
  </si>
  <si>
    <t>1.01.27</t>
  </si>
  <si>
    <t>1.01.28</t>
  </si>
  <si>
    <t>1.01.29</t>
  </si>
  <si>
    <t>1.01.30</t>
  </si>
  <si>
    <t>1.01.31</t>
  </si>
  <si>
    <t>1.01.32</t>
  </si>
  <si>
    <t>1.01.33</t>
  </si>
  <si>
    <t>1.01.34</t>
  </si>
  <si>
    <t>1.01.35</t>
  </si>
  <si>
    <t>1.01.36</t>
  </si>
  <si>
    <t>1.01.37</t>
  </si>
  <si>
    <t>1.01.38</t>
  </si>
  <si>
    <t>1.01.39</t>
  </si>
  <si>
    <t>1.01.40</t>
  </si>
  <si>
    <t>1.01.42</t>
  </si>
  <si>
    <t>1.01.43</t>
  </si>
  <si>
    <t xml:space="preserve">Pos. </t>
  </si>
  <si>
    <t>1250 mm</t>
  </si>
  <si>
    <t>1875 mm</t>
  </si>
  <si>
    <t>2500 mm</t>
  </si>
  <si>
    <t>3750 mm</t>
  </si>
  <si>
    <t>7.01.01</t>
  </si>
  <si>
    <t>8.01.01</t>
  </si>
  <si>
    <t>2.01.01</t>
  </si>
  <si>
    <t>2.01.02</t>
  </si>
  <si>
    <t>2.01.03</t>
  </si>
  <si>
    <t>2.01.04</t>
  </si>
  <si>
    <t>2.01.05</t>
  </si>
  <si>
    <t>2.01.06</t>
  </si>
  <si>
    <t>2.01.07</t>
  </si>
  <si>
    <t>2.01.08</t>
  </si>
  <si>
    <t>2.01.09</t>
  </si>
  <si>
    <t>2.01.10</t>
  </si>
  <si>
    <t>2.01.11</t>
  </si>
  <si>
    <t>2.01.12</t>
  </si>
  <si>
    <t>2.01.13</t>
  </si>
  <si>
    <t>2.01.14</t>
  </si>
  <si>
    <t>2.01.15</t>
  </si>
  <si>
    <t>2.01.16</t>
  </si>
  <si>
    <t>2.01.17</t>
  </si>
  <si>
    <t>2.01.18</t>
  </si>
  <si>
    <t>2.01.19</t>
  </si>
  <si>
    <t>2.01.20</t>
  </si>
  <si>
    <t>2.01.21</t>
  </si>
  <si>
    <t>2.01.22</t>
  </si>
  <si>
    <t>2.01.23</t>
  </si>
  <si>
    <t>2.01.24</t>
  </si>
  <si>
    <t>2.01.25</t>
  </si>
  <si>
    <t>2.01.26</t>
  </si>
  <si>
    <t>2.01.27</t>
  </si>
  <si>
    <t>3.01.01</t>
  </si>
  <si>
    <t>3.01.02</t>
  </si>
  <si>
    <t>3.01.03</t>
  </si>
  <si>
    <t>3.01.04</t>
  </si>
  <si>
    <t>3.01.05</t>
  </si>
  <si>
    <t>3.01.06</t>
  </si>
  <si>
    <t>3.01.07</t>
  </si>
  <si>
    <t>3.01.08</t>
  </si>
  <si>
    <t>3.01.09</t>
  </si>
  <si>
    <t>3.01.10</t>
  </si>
  <si>
    <t>3.01.11</t>
  </si>
  <si>
    <t>3.01.12</t>
  </si>
  <si>
    <t>3.01.13</t>
  </si>
  <si>
    <t>3.01.14</t>
  </si>
  <si>
    <t>3.01.15</t>
  </si>
  <si>
    <t>2100</t>
  </si>
  <si>
    <t>2500</t>
  </si>
  <si>
    <t>6.01.01</t>
  </si>
  <si>
    <t>6.01.02</t>
  </si>
  <si>
    <t>Pos.
C 1.01</t>
  </si>
  <si>
    <t>Pos.
T 1.01</t>
  </si>
  <si>
    <t>Pos.
C 2.01</t>
  </si>
  <si>
    <t>Pos.
T 6.01</t>
  </si>
  <si>
    <t>Pos.
T 8.01</t>
  </si>
  <si>
    <t>Pos.
T 7.01</t>
  </si>
  <si>
    <t>Pos.
C 3.01</t>
  </si>
  <si>
    <t>4.01.01</t>
  </si>
  <si>
    <t>R134a</t>
  </si>
  <si>
    <t>R410A</t>
  </si>
  <si>
    <t>R449A</t>
  </si>
  <si>
    <t>R448A</t>
  </si>
  <si>
    <t>Total Position</t>
  </si>
  <si>
    <t>5.01.01</t>
  </si>
  <si>
    <t>Pos.
C 5.01</t>
  </si>
  <si>
    <t>5.01.02</t>
  </si>
  <si>
    <t>5.01.03</t>
  </si>
  <si>
    <t>5.01.04</t>
  </si>
  <si>
    <t>5.01.05</t>
  </si>
  <si>
    <t>5.01.06</t>
  </si>
  <si>
    <t>5.01.07</t>
  </si>
  <si>
    <t>5.01.08</t>
  </si>
  <si>
    <t>5.01.09</t>
  </si>
  <si>
    <t>5.01.10</t>
  </si>
  <si>
    <t>5.01.11</t>
  </si>
  <si>
    <t>5.01.12</t>
  </si>
  <si>
    <t>5.01.13</t>
  </si>
  <si>
    <t>5.01.14</t>
  </si>
  <si>
    <t>5.01.15</t>
  </si>
  <si>
    <t>5.01.16</t>
  </si>
  <si>
    <t>5.01.17</t>
  </si>
  <si>
    <t>5.01.18</t>
  </si>
  <si>
    <t>5.01.19</t>
  </si>
  <si>
    <t>5.01.20</t>
  </si>
  <si>
    <t>Pos.
T 9.01</t>
  </si>
  <si>
    <t>9.01.01</t>
  </si>
  <si>
    <t>9.01.02</t>
  </si>
  <si>
    <t>9.01.03</t>
  </si>
  <si>
    <t>9.01.04</t>
  </si>
  <si>
    <t>9.01.05</t>
  </si>
  <si>
    <t>9.01.06</t>
  </si>
  <si>
    <t>9.01.07</t>
  </si>
  <si>
    <t>9.01.08</t>
  </si>
  <si>
    <t>Pos.
T 4.01</t>
  </si>
  <si>
    <t>[kg]</t>
  </si>
  <si>
    <t>Pos.
T 10.01</t>
  </si>
  <si>
    <t>10.01.01</t>
  </si>
  <si>
    <t>10.01.02</t>
  </si>
  <si>
    <t>10.01.03</t>
  </si>
  <si>
    <t>10.01.04</t>
  </si>
  <si>
    <t>10.01.05</t>
  </si>
  <si>
    <t>10.01.06</t>
  </si>
  <si>
    <t>10.01.07</t>
  </si>
  <si>
    <t>10.01.08</t>
  </si>
  <si>
    <t>10.01.09</t>
  </si>
  <si>
    <t>10.01.10</t>
  </si>
  <si>
    <t>10.01.11</t>
  </si>
  <si>
    <t>10.01.12</t>
  </si>
  <si>
    <t>10.01.13</t>
  </si>
  <si>
    <t>10.01.14</t>
  </si>
  <si>
    <t>10.01.15</t>
  </si>
  <si>
    <t>10.01.16</t>
  </si>
  <si>
    <t>10.01.17</t>
  </si>
  <si>
    <t>10.01.18</t>
  </si>
  <si>
    <t>10.01.19</t>
  </si>
  <si>
    <t>10.01.20</t>
  </si>
  <si>
    <t>10.01.21</t>
  </si>
  <si>
    <t>10.01.22</t>
  </si>
  <si>
    <t>10.01.23</t>
  </si>
  <si>
    <t>10.01.24</t>
  </si>
  <si>
    <t>10.01.25</t>
  </si>
  <si>
    <t>10.01.26</t>
  </si>
  <si>
    <t>10.01.27</t>
  </si>
  <si>
    <t>10.01.28</t>
  </si>
  <si>
    <t>10.01.29</t>
  </si>
  <si>
    <t>10.01.30</t>
  </si>
  <si>
    <t>10.01.31</t>
  </si>
  <si>
    <t>10.01.32</t>
  </si>
  <si>
    <t>10.01.33</t>
  </si>
  <si>
    <t>10.01.34</t>
  </si>
  <si>
    <t>10.01.35</t>
  </si>
  <si>
    <t>10.01.36</t>
  </si>
  <si>
    <t>10.01.37</t>
  </si>
  <si>
    <t>10.01.38</t>
  </si>
  <si>
    <t>10.01.39</t>
  </si>
  <si>
    <t>10.01.40</t>
  </si>
  <si>
    <t>10.01.41</t>
  </si>
  <si>
    <t>10.01.42</t>
  </si>
  <si>
    <t>10.01.43</t>
  </si>
  <si>
    <t xml:space="preserve">In this item, the hourly rates depending on the legal regulations of the country (normal time, overtime) have to be entered. Maximum extra pay 33% and 66%. </t>
  </si>
  <si>
    <t>kg</t>
  </si>
  <si>
    <t>Liter</t>
  </si>
  <si>
    <t>Pos.
T 11.01</t>
  </si>
  <si>
    <t>Freight costs per truckload up to 14 load meters including all required shipping documents and formalities necessary for the delivery to the point of delivery and for Hungary EKAER documents.</t>
  </si>
  <si>
    <t>w=2500mm, h=50mm</t>
  </si>
  <si>
    <t>w=3750mm, h=50mm</t>
  </si>
  <si>
    <t>Pos.
C 1.06</t>
  </si>
  <si>
    <t>w=2800mm, h=50mm</t>
  </si>
  <si>
    <t>w=1400mm, h=50mm</t>
  </si>
  <si>
    <t>Pos.
C 1.02</t>
  </si>
  <si>
    <t>Pos.
C 1.03</t>
  </si>
  <si>
    <t>Pos.
C 1.04</t>
  </si>
  <si>
    <t>2.02.01</t>
  </si>
  <si>
    <t>2.02.02</t>
  </si>
  <si>
    <t>2.02.03</t>
  </si>
  <si>
    <t>HEAD</t>
  </si>
  <si>
    <t>Pos.
C 4.01</t>
  </si>
  <si>
    <t>Pos. 6</t>
  </si>
  <si>
    <t>1.02.01</t>
  </si>
  <si>
    <t>1.02.02</t>
  </si>
  <si>
    <t>1.02.03</t>
  </si>
  <si>
    <t>1.02.04</t>
  </si>
  <si>
    <t>1.02.05</t>
  </si>
  <si>
    <t>1.02.06</t>
  </si>
  <si>
    <t>1.02.07</t>
  </si>
  <si>
    <t>1.02.08</t>
  </si>
  <si>
    <t>1.02.09</t>
  </si>
  <si>
    <t>1.02.10</t>
  </si>
  <si>
    <t>1.02.11</t>
  </si>
  <si>
    <t>1.02.12</t>
  </si>
  <si>
    <t>1.02.13</t>
  </si>
  <si>
    <t>1.02.14</t>
  </si>
  <si>
    <t>1.02.15</t>
  </si>
  <si>
    <t>1.02.16</t>
  </si>
  <si>
    <t>1.02.17</t>
  </si>
  <si>
    <t>1.02.18</t>
  </si>
  <si>
    <t>1.02.19</t>
  </si>
  <si>
    <t>1.02.20</t>
  </si>
  <si>
    <t>1.02.21</t>
  </si>
  <si>
    <t>1.02.22</t>
  </si>
  <si>
    <t>1.02.23</t>
  </si>
  <si>
    <t>1.02.24</t>
  </si>
  <si>
    <t>1.02.25</t>
  </si>
  <si>
    <t>1.02.26</t>
  </si>
  <si>
    <t>1.02.27</t>
  </si>
  <si>
    <t>1.02.28</t>
  </si>
  <si>
    <t>1.02.29</t>
  </si>
  <si>
    <t>1.02.30</t>
  </si>
  <si>
    <t>1.02.31</t>
  </si>
  <si>
    <t>1.02.32</t>
  </si>
  <si>
    <t>1.02.33</t>
  </si>
  <si>
    <t>1.02.34</t>
  </si>
  <si>
    <t>1.02.35</t>
  </si>
  <si>
    <t>1.02.36</t>
  </si>
  <si>
    <t>1.02.37</t>
  </si>
  <si>
    <t>1.02.38</t>
  </si>
  <si>
    <t>1.02.39</t>
  </si>
  <si>
    <t>1.02.40</t>
  </si>
  <si>
    <t>1.02.41</t>
  </si>
  <si>
    <t>1.02.42</t>
  </si>
  <si>
    <t>1.02.43</t>
  </si>
  <si>
    <t>1.02.44</t>
  </si>
  <si>
    <t>1.02.45</t>
  </si>
  <si>
    <t>1.02.46</t>
  </si>
  <si>
    <t>1.02.48</t>
  </si>
  <si>
    <t>1.02.49</t>
  </si>
  <si>
    <t>1.02.50</t>
  </si>
  <si>
    <t>1.02.51</t>
  </si>
  <si>
    <t>1.02.52</t>
  </si>
  <si>
    <t>1.02.53</t>
  </si>
  <si>
    <t>1.02.54</t>
  </si>
  <si>
    <t>1.02.55</t>
  </si>
  <si>
    <t>1.02.56</t>
  </si>
  <si>
    <t>1.02.57</t>
  </si>
  <si>
    <t>1.02.58</t>
  </si>
  <si>
    <t>1.02.59</t>
  </si>
  <si>
    <t>1.02.60</t>
  </si>
  <si>
    <t>1.02.61</t>
  </si>
  <si>
    <t>1.03.01</t>
  </si>
  <si>
    <t>1.03.02</t>
  </si>
  <si>
    <t>1.03.03</t>
  </si>
  <si>
    <t>1.03.04</t>
  </si>
  <si>
    <t>1.03.14</t>
  </si>
  <si>
    <t>1.03.23</t>
  </si>
  <si>
    <t>1.03.05</t>
  </si>
  <si>
    <t>1.03.06</t>
  </si>
  <si>
    <t>1.03.07</t>
  </si>
  <si>
    <t>1.03.08</t>
  </si>
  <si>
    <t>1.03.09</t>
  </si>
  <si>
    <t>1.03.10</t>
  </si>
  <si>
    <t>1.03.11</t>
  </si>
  <si>
    <t>1.03.12</t>
  </si>
  <si>
    <t>1.03.13</t>
  </si>
  <si>
    <t>1.03.15</t>
  </si>
  <si>
    <t>1.03.16</t>
  </si>
  <si>
    <t>1.03.17</t>
  </si>
  <si>
    <t>1.03.18</t>
  </si>
  <si>
    <t>1.03.19</t>
  </si>
  <si>
    <t>1.03.20</t>
  </si>
  <si>
    <t>1.03.21</t>
  </si>
  <si>
    <t>1.03.22</t>
  </si>
  <si>
    <t>1.03.24</t>
  </si>
  <si>
    <t>1.03.25</t>
  </si>
  <si>
    <t>1.03.26</t>
  </si>
  <si>
    <t>1.03.27</t>
  </si>
  <si>
    <t>1.03.28</t>
  </si>
  <si>
    <t>1.03.29</t>
  </si>
  <si>
    <t>1.03.30</t>
  </si>
  <si>
    <t>1.03.31</t>
  </si>
  <si>
    <t>1.03.32</t>
  </si>
  <si>
    <t>1.03.33</t>
  </si>
  <si>
    <t>1.03.34</t>
  </si>
  <si>
    <t>1.03.35</t>
  </si>
  <si>
    <t>1.03.36</t>
  </si>
  <si>
    <t>1.03.37</t>
  </si>
  <si>
    <t>1.03.38</t>
  </si>
  <si>
    <t>1.03.39</t>
  </si>
  <si>
    <t>1.03.40</t>
  </si>
  <si>
    <t>1.03.41</t>
  </si>
  <si>
    <t>1.03.42</t>
  </si>
  <si>
    <t>1.03.43</t>
  </si>
  <si>
    <t>1.03.44</t>
  </si>
  <si>
    <t>1.03.45</t>
  </si>
  <si>
    <t>1.03.46</t>
  </si>
  <si>
    <t>1.03.47</t>
  </si>
  <si>
    <t>1.03.48</t>
  </si>
  <si>
    <t>1.03.49</t>
  </si>
  <si>
    <t>1.03.50</t>
  </si>
  <si>
    <t>1.03.62</t>
  </si>
  <si>
    <t>1.03.52</t>
  </si>
  <si>
    <t>1.03.53</t>
  </si>
  <si>
    <t>1.03.54</t>
  </si>
  <si>
    <t>1.03.55</t>
  </si>
  <si>
    <t>1.03.56</t>
  </si>
  <si>
    <t>1.03.57</t>
  </si>
  <si>
    <t>1.03.58</t>
  </si>
  <si>
    <t>1.03.59</t>
  </si>
  <si>
    <t>1.03.60</t>
  </si>
  <si>
    <t>1.03.61</t>
  </si>
  <si>
    <t>1.03.63</t>
  </si>
  <si>
    <t>1.03.64</t>
  </si>
  <si>
    <t>1.03.65</t>
  </si>
  <si>
    <t>1.03.66</t>
  </si>
  <si>
    <t>1.03.67</t>
  </si>
  <si>
    <t>1.03.68</t>
  </si>
  <si>
    <t>1.04.01</t>
  </si>
  <si>
    <t>1.04.02</t>
  </si>
  <si>
    <t>1.04.03</t>
  </si>
  <si>
    <t>1.04.04</t>
  </si>
  <si>
    <t>1.04.14</t>
  </si>
  <si>
    <t>1.04.05</t>
  </si>
  <si>
    <t>1.04.06</t>
  </si>
  <si>
    <t>1.04.07</t>
  </si>
  <si>
    <t>1.04.08</t>
  </si>
  <si>
    <t>1.04.09</t>
  </si>
  <si>
    <t>1.04.10</t>
  </si>
  <si>
    <t>1.04.11</t>
  </si>
  <si>
    <t>1.04.12</t>
  </si>
  <si>
    <t>1.04.13</t>
  </si>
  <si>
    <t>1.04.15</t>
  </si>
  <si>
    <t>1.04.16</t>
  </si>
  <si>
    <t>1.04.17</t>
  </si>
  <si>
    <t>1.04.18</t>
  </si>
  <si>
    <t>1.04.19</t>
  </si>
  <si>
    <t>1.04.20</t>
  </si>
  <si>
    <t>1.04.21</t>
  </si>
  <si>
    <t>1.04.22</t>
  </si>
  <si>
    <t>1.04.62</t>
  </si>
  <si>
    <t>1.04.52</t>
  </si>
  <si>
    <t>1.04.53</t>
  </si>
  <si>
    <t>1.04.54</t>
  </si>
  <si>
    <t>1.04.55</t>
  </si>
  <si>
    <t>1.04.56</t>
  </si>
  <si>
    <t>1.04.57</t>
  </si>
  <si>
    <t>1.04.58</t>
  </si>
  <si>
    <t>1.04.59</t>
  </si>
  <si>
    <t>1.04.60</t>
  </si>
  <si>
    <t>1.04.61</t>
  </si>
  <si>
    <t>1.04.63</t>
  </si>
  <si>
    <t>1.04.64</t>
  </si>
  <si>
    <t>1.04.65</t>
  </si>
  <si>
    <t>1.04.23</t>
  </si>
  <si>
    <t>1.04.24</t>
  </si>
  <si>
    <t>1.04.25</t>
  </si>
  <si>
    <t>1.04.26</t>
  </si>
  <si>
    <t>1.04.27</t>
  </si>
  <si>
    <t>1.04.28</t>
  </si>
  <si>
    <t>1.04.29</t>
  </si>
  <si>
    <t>1.04.30</t>
  </si>
  <si>
    <t>1.04.31</t>
  </si>
  <si>
    <t>1.04.32</t>
  </si>
  <si>
    <t>1.04.33</t>
  </si>
  <si>
    <t>1.04.34</t>
  </si>
  <si>
    <t>1.04.35</t>
  </si>
  <si>
    <t>1.04.36</t>
  </si>
  <si>
    <t>1.04.37</t>
  </si>
  <si>
    <t>1.04.38</t>
  </si>
  <si>
    <t>1.04.39</t>
  </si>
  <si>
    <t>1.04.40</t>
  </si>
  <si>
    <t>1.04.41</t>
  </si>
  <si>
    <t>1.04.42</t>
  </si>
  <si>
    <t>1.04.43</t>
  </si>
  <si>
    <t>1.04.44</t>
  </si>
  <si>
    <t>1.04.45</t>
  </si>
  <si>
    <t>1.04.46</t>
  </si>
  <si>
    <t>1.04.47</t>
  </si>
  <si>
    <t>1.04.48</t>
  </si>
  <si>
    <t>1.04.49</t>
  </si>
  <si>
    <t>1.04.50</t>
  </si>
  <si>
    <t>Pos.
C 1.05</t>
  </si>
  <si>
    <t>1.05.01</t>
  </si>
  <si>
    <t>1.05.05</t>
  </si>
  <si>
    <t>1.05.14</t>
  </si>
  <si>
    <t>1.05.23</t>
  </si>
  <si>
    <t>1.05.47</t>
  </si>
  <si>
    <t>1.05.58</t>
  </si>
  <si>
    <t>1.05.59</t>
  </si>
  <si>
    <t>1.05.60</t>
  </si>
  <si>
    <t>1.05.48</t>
  </si>
  <si>
    <t>1.05.49</t>
  </si>
  <si>
    <t>1.05.50</t>
  </si>
  <si>
    <t>1.05.51</t>
  </si>
  <si>
    <t>1.05.52</t>
  </si>
  <si>
    <t>1.05.53</t>
  </si>
  <si>
    <t>1.05.54</t>
  </si>
  <si>
    <t>1.05.56</t>
  </si>
  <si>
    <t>1.05.57</t>
  </si>
  <si>
    <t>1.05.24</t>
  </si>
  <si>
    <t>1.05.25</t>
  </si>
  <si>
    <t>1.05.26</t>
  </si>
  <si>
    <t>1.05.27</t>
  </si>
  <si>
    <t>1.05.28</t>
  </si>
  <si>
    <t>1.05.29</t>
  </si>
  <si>
    <t>1.05.30</t>
  </si>
  <si>
    <t>1.05.31</t>
  </si>
  <si>
    <t>1.05.32</t>
  </si>
  <si>
    <t>1.05.33</t>
  </si>
  <si>
    <t>1.05.34</t>
  </si>
  <si>
    <t>1.05.35</t>
  </si>
  <si>
    <t>1.05.36</t>
  </si>
  <si>
    <t>1.05.37</t>
  </si>
  <si>
    <t>1.05.38</t>
  </si>
  <si>
    <t>1.05.39</t>
  </si>
  <si>
    <t>1.05.40</t>
  </si>
  <si>
    <t>1.05.41</t>
  </si>
  <si>
    <t>1.05.42</t>
  </si>
  <si>
    <t>1.05.43</t>
  </si>
  <si>
    <t>1.05.44</t>
  </si>
  <si>
    <t>1.05.45</t>
  </si>
  <si>
    <t>1.05.46</t>
  </si>
  <si>
    <t>1.05.15</t>
  </si>
  <si>
    <t>1.05.16</t>
  </si>
  <si>
    <t>1.05.17</t>
  </si>
  <si>
    <t>1.05.18</t>
  </si>
  <si>
    <t>1.05.19</t>
  </si>
  <si>
    <t>1.05.20</t>
  </si>
  <si>
    <t>1.05.21</t>
  </si>
  <si>
    <t>1.05.22</t>
  </si>
  <si>
    <t>1.05.06</t>
  </si>
  <si>
    <t>1.05.07</t>
  </si>
  <si>
    <t>1.05.08</t>
  </si>
  <si>
    <t>1.05.09</t>
  </si>
  <si>
    <t>1.05.10</t>
  </si>
  <si>
    <t>1.05.11</t>
  </si>
  <si>
    <t>1.05.12</t>
  </si>
  <si>
    <t>1.05.13</t>
  </si>
  <si>
    <t>1.05.02</t>
  </si>
  <si>
    <t>1.05.03</t>
  </si>
  <si>
    <t>1.05.04</t>
  </si>
  <si>
    <t>1.06.41</t>
  </si>
  <si>
    <t>1.06.23</t>
  </si>
  <si>
    <t>1.06.24</t>
  </si>
  <si>
    <t>1.06.25</t>
  </si>
  <si>
    <t>1.06.26</t>
  </si>
  <si>
    <t>1.06.27</t>
  </si>
  <si>
    <t>1.06.28</t>
  </si>
  <si>
    <t>1.06.29</t>
  </si>
  <si>
    <t>1.06.30</t>
  </si>
  <si>
    <t>1.06.31</t>
  </si>
  <si>
    <t>1.06.32</t>
  </si>
  <si>
    <t>1.06.38</t>
  </si>
  <si>
    <t>1.06.39</t>
  </si>
  <si>
    <t>1.06.40</t>
  </si>
  <si>
    <t>1.06.42</t>
  </si>
  <si>
    <t>1.06.43</t>
  </si>
  <si>
    <t>1.06.44</t>
  </si>
  <si>
    <t>1.06.45</t>
  </si>
  <si>
    <t>1.06.46</t>
  </si>
  <si>
    <t>1.06.47</t>
  </si>
  <si>
    <t>1.06.48</t>
  </si>
  <si>
    <t>1.06.49</t>
  </si>
  <si>
    <t>1.06.50</t>
  </si>
  <si>
    <t>1.06.51</t>
  </si>
  <si>
    <t>1.06.14</t>
  </si>
  <si>
    <t>1.06.05</t>
  </si>
  <si>
    <t>1.06.01</t>
  </si>
  <si>
    <t>1.06.02</t>
  </si>
  <si>
    <t>1.06.03</t>
  </si>
  <si>
    <t>1.06.04</t>
  </si>
  <si>
    <t>1.06.06</t>
  </si>
  <si>
    <t>1.06.07</t>
  </si>
  <si>
    <t>1.06.08</t>
  </si>
  <si>
    <t>1.06.09</t>
  </si>
  <si>
    <t>1.06.10</t>
  </si>
  <si>
    <t>1.06.11</t>
  </si>
  <si>
    <t>1.06.12</t>
  </si>
  <si>
    <t>1.06.13</t>
  </si>
  <si>
    <t>1.06.15</t>
  </si>
  <si>
    <t>1.06.16</t>
  </si>
  <si>
    <t>1.06.17</t>
  </si>
  <si>
    <t>1.06.18</t>
  </si>
  <si>
    <t>1.06.19</t>
  </si>
  <si>
    <t>1.06.20</t>
  </si>
  <si>
    <t>1.06.21</t>
  </si>
  <si>
    <t>1.06.22</t>
  </si>
  <si>
    <t>2.02.04</t>
  </si>
  <si>
    <t>2.02.09</t>
  </si>
  <si>
    <t>2.02.16</t>
  </si>
  <si>
    <t>2.02.17</t>
  </si>
  <si>
    <t>2.02.18</t>
  </si>
  <si>
    <t>2.02.20</t>
  </si>
  <si>
    <t>2.02.21</t>
  </si>
  <si>
    <t>2.02.22</t>
  </si>
  <si>
    <t>2.02.15</t>
  </si>
  <si>
    <t>2.02.10</t>
  </si>
  <si>
    <t>2.02.11</t>
  </si>
  <si>
    <t>2.02.12</t>
  </si>
  <si>
    <t>2.02.13</t>
  </si>
  <si>
    <t>2.02.05</t>
  </si>
  <si>
    <t>2.02.06</t>
  </si>
  <si>
    <t>2.02.07</t>
  </si>
  <si>
    <t>2.02.08</t>
  </si>
  <si>
    <t>Pos.
T 3.01</t>
  </si>
  <si>
    <t>Pos.
T 2.01</t>
  </si>
  <si>
    <t>Pos. 4.02</t>
  </si>
  <si>
    <t>4.02.01</t>
  </si>
  <si>
    <t>Pos.
T 4.02</t>
  </si>
  <si>
    <t>Pos. 5.02</t>
  </si>
  <si>
    <t>Pos. 5.03</t>
  </si>
  <si>
    <t>5.03.01</t>
  </si>
  <si>
    <t>Pos.
T 5.03</t>
  </si>
  <si>
    <t>5.03.02</t>
  </si>
  <si>
    <t>5.02.01</t>
  </si>
  <si>
    <t>Pos.
T 5.02</t>
  </si>
  <si>
    <t>5.02.02</t>
  </si>
  <si>
    <t>Pos.
T 5.01</t>
  </si>
  <si>
    <t>Pos. 6.01</t>
  </si>
  <si>
    <t>Pos. 6.02</t>
  </si>
  <si>
    <t>11.01.30</t>
  </si>
  <si>
    <t>11.01.1</t>
  </si>
  <si>
    <t>11.01.2</t>
  </si>
  <si>
    <t>11.01.3</t>
  </si>
  <si>
    <t>11.01.4</t>
  </si>
  <si>
    <t>11.01.5</t>
  </si>
  <si>
    <t>11.01.6</t>
  </si>
  <si>
    <t>11.01.7</t>
  </si>
  <si>
    <t>11.01.8</t>
  </si>
  <si>
    <t>11.01.9</t>
  </si>
  <si>
    <t>11.01.10</t>
  </si>
  <si>
    <t>11.01.11</t>
  </si>
  <si>
    <t>11.01.12</t>
  </si>
  <si>
    <t>11.01.13</t>
  </si>
  <si>
    <t>11.01.14</t>
  </si>
  <si>
    <t>11.01.15</t>
  </si>
  <si>
    <t>11.01.16</t>
  </si>
  <si>
    <t>11.01.17</t>
  </si>
  <si>
    <t>11.01.18</t>
  </si>
  <si>
    <t>11.01.19</t>
  </si>
  <si>
    <t>11.01.20</t>
  </si>
  <si>
    <t>11.01.21</t>
  </si>
  <si>
    <t>11.01.22</t>
  </si>
  <si>
    <t>11.01.23</t>
  </si>
  <si>
    <t>11.01.24</t>
  </si>
  <si>
    <t>11.01.25</t>
  </si>
  <si>
    <t>11.01.26</t>
  </si>
  <si>
    <t>11.01.27</t>
  </si>
  <si>
    <t>11.01.28</t>
  </si>
  <si>
    <t>11.01.29</t>
  </si>
  <si>
    <t>10.01.44</t>
  </si>
  <si>
    <t>10.01.45</t>
  </si>
  <si>
    <t>10.01.46</t>
  </si>
  <si>
    <t>10.01.47</t>
  </si>
  <si>
    <t>Pos.
T 1.04</t>
  </si>
  <si>
    <t>Pos.
T 1.03</t>
  </si>
  <si>
    <t>Pos.
T 1.02</t>
  </si>
  <si>
    <t>Pos.
T 1.05</t>
  </si>
  <si>
    <t>Pos.
T 1.06</t>
  </si>
  <si>
    <t>Pos.
T 6.02</t>
  </si>
  <si>
    <t>6.02.01</t>
  </si>
  <si>
    <t>6.02.02</t>
  </si>
  <si>
    <t>6.02.03</t>
  </si>
  <si>
    <t>priceticket strip for handrail selfadhesive 40 mm transparent</t>
  </si>
  <si>
    <t>3.01.17</t>
  </si>
  <si>
    <t>3.01.18</t>
  </si>
  <si>
    <t>3.01.19</t>
  </si>
  <si>
    <t>3.01.16</t>
  </si>
  <si>
    <t>1.06.52</t>
  </si>
  <si>
    <t>1.06.53</t>
  </si>
  <si>
    <t>1.06.55</t>
  </si>
  <si>
    <t>1.06.56</t>
  </si>
  <si>
    <t>1.06.57</t>
  </si>
  <si>
    <t>1.06.58</t>
  </si>
  <si>
    <t>1.06.59</t>
  </si>
  <si>
    <t>1.06.60</t>
  </si>
  <si>
    <t>1.06.61</t>
  </si>
  <si>
    <t>1.06.62</t>
  </si>
  <si>
    <t>1.06.63</t>
  </si>
  <si>
    <t>1.06.64</t>
  </si>
  <si>
    <t>1.06.65</t>
  </si>
  <si>
    <t>1.06.66</t>
  </si>
  <si>
    <t>1.06.67</t>
  </si>
  <si>
    <t>3.01.20</t>
  </si>
  <si>
    <t>1.06.68</t>
  </si>
  <si>
    <t>1.06.69</t>
  </si>
  <si>
    <t>R744 (CO2)</t>
  </si>
  <si>
    <t>M insulation 19 mm</t>
  </si>
  <si>
    <t xml:space="preserve">MAKRO Cash &amp; Carry CR </t>
  </si>
  <si>
    <t>Firma</t>
  </si>
  <si>
    <t>Projekt</t>
  </si>
  <si>
    <t>Datum nabídky</t>
  </si>
  <si>
    <t>Název</t>
  </si>
  <si>
    <t>Počet ks</t>
  </si>
  <si>
    <t>Cena celkem</t>
  </si>
  <si>
    <t>Materiál</t>
  </si>
  <si>
    <t>Montáž</t>
  </si>
  <si>
    <t>CELKEM [Kč]</t>
  </si>
  <si>
    <t>XY</t>
  </si>
  <si>
    <t>Cenové shrnutí</t>
  </si>
  <si>
    <t>CELKEM za nábytek</t>
  </si>
  <si>
    <t>CELKEM za technologii</t>
  </si>
  <si>
    <t>Chladicí nábytek  – cenové shrnutí</t>
  </si>
  <si>
    <t>Pozice</t>
  </si>
  <si>
    <t>Popis</t>
  </si>
  <si>
    <t>z toho</t>
  </si>
  <si>
    <t>Technologie chlazení – cenové shrnutí</t>
  </si>
  <si>
    <t>Chladicí regály O+Z</t>
  </si>
  <si>
    <t>Chladicí regály Maso</t>
  </si>
  <si>
    <t>Chladicí regály Ryby</t>
  </si>
  <si>
    <t>Chladicí regály Zákusky a pečivo</t>
  </si>
  <si>
    <t>Kontejnerové chladicí regály</t>
  </si>
  <si>
    <t>Mrazicí skříně s dveřmi</t>
  </si>
  <si>
    <t>Mrazicí nábytek bez agregátu</t>
  </si>
  <si>
    <t>Celkem</t>
  </si>
  <si>
    <t>Chladicí nábytek</t>
  </si>
  <si>
    <t>Celkem nábytek</t>
  </si>
  <si>
    <t>Doprava nábytku</t>
  </si>
  <si>
    <t>Cena dopravy</t>
  </si>
  <si>
    <t>Extra položky pro nábytek</t>
  </si>
  <si>
    <t>Extra položky</t>
  </si>
  <si>
    <t>Extra pložky pro technologii</t>
  </si>
  <si>
    <t>Technologie pro chladicí a mrazicí boxy</t>
  </si>
  <si>
    <t>Chladicí boxy mléko (teploty +2 až +6 °C)</t>
  </si>
  <si>
    <t>Chladicí boxy maso (teploty 0/+2°C)</t>
  </si>
  <si>
    <t>Chladicí boxy O+Z (teploty +4/+6 °C)</t>
  </si>
  <si>
    <t>Chladicí boxy ryby (teploty 0/+2°C)</t>
  </si>
  <si>
    <t>Mrazicí boxy</t>
  </si>
  <si>
    <t>Chlazené přípravny, chodby a místnosti (+12/+14 °C)</t>
  </si>
  <si>
    <t>Chladivo</t>
  </si>
  <si>
    <t>Chladicí potrubí</t>
  </si>
  <si>
    <t>Potrubí pro chladicí (MT) a klimatizační (HT) okruhy</t>
  </si>
  <si>
    <t>Izolace pro potrubí</t>
  </si>
  <si>
    <t>H-izolace 13mm</t>
  </si>
  <si>
    <t>M-Izolace 19 mm</t>
  </si>
  <si>
    <t>T-Izolace 32 mm</t>
  </si>
  <si>
    <t>Elektro rozvaděče, kabely a montáž</t>
  </si>
  <si>
    <t>Elektro rozvaděče a příslušenství</t>
  </si>
  <si>
    <t>Elektro kabely a montáž elektro</t>
  </si>
  <si>
    <t>Monitorovací a řídící systém pro chlazení</t>
  </si>
  <si>
    <t>Doprava pro technologii</t>
  </si>
  <si>
    <t>Vícepráce, jeřáby a kontejnery</t>
  </si>
  <si>
    <t xml:space="preserve">Demontáž &amp; Likvidace staré technologie chlazení a nábytku </t>
  </si>
  <si>
    <t xml:space="preserve">Výrobce :   </t>
  </si>
  <si>
    <t xml:space="preserve">Typ :   </t>
  </si>
  <si>
    <t>Typ</t>
  </si>
  <si>
    <t>Poznámka</t>
  </si>
  <si>
    <t>Délka</t>
  </si>
  <si>
    <t>Cena</t>
  </si>
  <si>
    <t>[Kč]</t>
  </si>
  <si>
    <t>Nábytek - Standardní provedení:</t>
  </si>
  <si>
    <t>chladicí regál 1.25 x 2.25 m</t>
  </si>
  <si>
    <t>chladicí regál 1.87 x 2.25 m</t>
  </si>
  <si>
    <t>chladicí regál 2.5 x 2.25 m</t>
  </si>
  <si>
    <t>chladicí regál 3.75 x 2.25 m</t>
  </si>
  <si>
    <t>Bočnice a dělící stěny</t>
  </si>
  <si>
    <t>Bočnice zrcadlová levá</t>
  </si>
  <si>
    <t>Bočnice zrcadlová pravá</t>
  </si>
  <si>
    <t xml:space="preserve">Bočnice prosklenná (2/3) levá vč. bočních krytů pro police </t>
  </si>
  <si>
    <t xml:space="preserve">Bočnice prosklenná (2/3) pravá vč. bočních krytů pro police </t>
  </si>
  <si>
    <t>Bočnice pro čelní modul levá prosklenná (2/3) vč. bočních krytů pro police</t>
  </si>
  <si>
    <t>Bočnice pro čelní modul pravá prosklenná (2/3) vč. bočních krytů pro police</t>
  </si>
  <si>
    <t>zrcadlo i pro zadní stěnu</t>
  </si>
  <si>
    <t>Izolovaná mezistěna plná</t>
  </si>
  <si>
    <t>Izolovaná mezistěna plně prosklenná</t>
  </si>
  <si>
    <t>Dělič plexi (min.4 mm) přes vnitřní interier nábytku</t>
  </si>
  <si>
    <t xml:space="preserve">noční roleta bez motoru 1.25m </t>
  </si>
  <si>
    <t xml:space="preserve">noční roleta bez motoru 1.87m </t>
  </si>
  <si>
    <t xml:space="preserve">noční roleta bez motoru 2.5m </t>
  </si>
  <si>
    <t xml:space="preserve">noční roleta bez motoru 3.75m </t>
  </si>
  <si>
    <t>El. Motor pro roletu</t>
  </si>
  <si>
    <t>LED osvětlení pro rampu</t>
  </si>
  <si>
    <t>Police (zadej cenu pro celou 1 řadu polic) a příslušenství :</t>
  </si>
  <si>
    <t xml:space="preserve">Police L=1250 mm, D=500 mm vč. konzolí a držáků pro cenovkou lištu </t>
  </si>
  <si>
    <t>nerezová police</t>
  </si>
  <si>
    <t xml:space="preserve">Police L=1875 mm, D=500 mm vč. konzolí a držáků pro cenovkou lištu </t>
  </si>
  <si>
    <t xml:space="preserve">Police L=2500 mm, D=500 mm vč. konzolí a držáků pro cenovkou lištu </t>
  </si>
  <si>
    <t xml:space="preserve">Police L=3750 mm, D=500 mm vč. konzolí a držáků pro cenovkou lištu </t>
  </si>
  <si>
    <r>
      <t xml:space="preserve">LED osvětlení pro polici </t>
    </r>
    <r>
      <rPr>
        <sz val="10"/>
        <color theme="1"/>
        <rFont val="Calibri"/>
        <family val="2"/>
        <scheme val="minor"/>
      </rPr>
      <t>1250 mm</t>
    </r>
  </si>
  <si>
    <t>LED osvětlení pro polici  1875 mm</t>
  </si>
  <si>
    <t>LED osvětlení pro polici  2500 mm</t>
  </si>
  <si>
    <t>LED osvětlení pro polici  3750 mm</t>
  </si>
  <si>
    <t>cena za LED pro 1 řadu polic</t>
  </si>
  <si>
    <t>Plexi zarážka</t>
  </si>
  <si>
    <t>L=1250mm, h=50mm</t>
  </si>
  <si>
    <t>L=1875mm, h=50mm</t>
  </si>
  <si>
    <t>L=2500mm, h=50mm</t>
  </si>
  <si>
    <t>L=3750mm, h=50mm</t>
  </si>
  <si>
    <t>cenovková lišta 1250 x40 mm transparent</t>
  </si>
  <si>
    <t>cenovková lišta 1875 x40 mm transparent</t>
  </si>
  <si>
    <t>cenovková lišta do handrail samolepící 40 mm transparent</t>
  </si>
  <si>
    <t>Prosklenné dveře</t>
  </si>
  <si>
    <t>pantové</t>
  </si>
  <si>
    <t>pro modul</t>
  </si>
  <si>
    <t>Elektrorozvaděč s řízením a příslušenství</t>
  </si>
  <si>
    <t>Výrobce</t>
  </si>
  <si>
    <t>EEV s příslušenstvím</t>
  </si>
  <si>
    <t>Tlakové čidlo</t>
  </si>
  <si>
    <t>řídící elektronický regulátor s EEV modulem a příslušenstvím</t>
  </si>
  <si>
    <t>Displej teplotní</t>
  </si>
  <si>
    <t xml:space="preserve">Elekrorozvaděč pro 1 modul </t>
  </si>
  <si>
    <t>Sada kulových uzavíracích ventilů pro 1 modul (pro kapalinové a sací potrubí)</t>
  </si>
  <si>
    <t>spojovací sada</t>
  </si>
  <si>
    <t xml:space="preserve">Poznámky: </t>
  </si>
  <si>
    <t>pro polici</t>
  </si>
  <si>
    <t>zrcadlo interní horní vč. držáků</t>
  </si>
  <si>
    <t>boční kryt pro zrcadlo</t>
  </si>
  <si>
    <t xml:space="preserve">Nastavitelný spodní rošt 625 mm s čelní zarážkou potažený plastem, barva bílá </t>
  </si>
  <si>
    <t>Popis požadavků : verze M1, teplota 0/+2°C, klima kat. 3, EC motory ventilátorů , EEV vč. všech teplotních a tlakových čidel, el. rozvaděč vč. řízení a displejem pro každý modul nábytku, uzavírací kulové ventily pro sací a kapalinové potrubí</t>
  </si>
  <si>
    <t>Popis požadavků : verze M2, teplota +2/+6°C, klima kat. 3, EC motory ventilátorů , EEV vč. všech teplotních a tlakových čidel, el. rozvaděč vč. řízení a displejem pro každý modul nábytku, uzavírací kulové ventily pro sací a kapalinové potrubí</t>
  </si>
  <si>
    <t>Motorové a ruční noční rolety/ osvětlení</t>
  </si>
  <si>
    <t>LED osvětlení pro polici 1250 mm</t>
  </si>
  <si>
    <t>elektrické odtávání</t>
  </si>
  <si>
    <t>teplá bílá</t>
  </si>
  <si>
    <t>červená</t>
  </si>
  <si>
    <t>Popis požadavků : verze M2, teplota +4/+6°C, klima kat. 3, EC mototy ventilátorů , EEV vč. všech teplotních a tlakových čidel, el. rozvaděč vč. řízení a displejem pro každý modul nábytku, uzavírací kulové ventily pro sací a kapalinové potrubí</t>
  </si>
  <si>
    <t>Izolovaná mezistěna plná, zrcadlo na jedné straně</t>
  </si>
  <si>
    <t>Izolovaná mezistěna plná oboustranně ozrcadlenná</t>
  </si>
  <si>
    <t>Popis požadavků : verze M2, teplota +4/+6°C, klima kat. 3, EC motory ventilátorů , EEV vč. všech teplotních a tlakových čidel, el. rozvaděč vč. řízení a displejem pro každý modul nábytku, uzavírací kulové ventily pro sací a kapalinové potrubí</t>
  </si>
  <si>
    <t>LED osvětlení teplé bílé v rampě, cenovkové lišty H 40 mm transparentní</t>
  </si>
  <si>
    <t>kontejnerový regál 1.40 x 2.25 m</t>
  </si>
  <si>
    <t>kontejnerový regál 1.87 x 2.25 m</t>
  </si>
  <si>
    <t>kontejnerový regál 2.00 x 2.25 m</t>
  </si>
  <si>
    <t>kontejnerový regál 2.20 x 2.25 m</t>
  </si>
  <si>
    <t>kontejnerový regál 2.50 x 2.25 m</t>
  </si>
  <si>
    <t>kontejnerový regál 3.75 x 2.25 m</t>
  </si>
  <si>
    <t xml:space="preserve">noční roleta bez motoru </t>
  </si>
  <si>
    <t xml:space="preserve">Police L=2200 mm, D=600 mm vč. konzolí a držáků pro cenovkou lištu </t>
  </si>
  <si>
    <t xml:space="preserve">Police L=2500 mm, D=600 mm vč. konzolí a držáků pro cenovkou lištu </t>
  </si>
  <si>
    <t xml:space="preserve">Police L=2800 mm, D=600 mm vč. konzolí a držáků pro cenovkou lištu </t>
  </si>
  <si>
    <t xml:space="preserve">Police L=3750 mm, D=600 mm vč. konzolí a držáků pro cenovkou lištu </t>
  </si>
  <si>
    <r>
      <t xml:space="preserve">LED osvětlení pro polici </t>
    </r>
    <r>
      <rPr>
        <sz val="10"/>
        <color theme="1"/>
        <rFont val="Calibri"/>
        <family val="2"/>
        <scheme val="minor"/>
      </rPr>
      <t>1400 mm</t>
    </r>
  </si>
  <si>
    <t>LED osvětlení pro polici  2200 mm</t>
  </si>
  <si>
    <t>LED osvětlení pro polici  2800 mm</t>
  </si>
  <si>
    <t xml:space="preserve">Police L=1400 mm, D=600 mm vč. konzolí a držáků pro cenovkou lištu </t>
  </si>
  <si>
    <t>cenovková lišta 1400 x40 mm transparent</t>
  </si>
  <si>
    <t>cenovková lišta pro handrail samolepící 40 mm transparentní</t>
  </si>
  <si>
    <t>Popis požadavků : verze L1, teplota -22/-24°C, klima kat. 3, EC mototy ventilátorů , EEV vč. všech teplotních a tlakových čidel, el. rozvaděč vč. řízení a s displejem pro každý modul nábytku, uzavírací kulové ventily pro sací a kapalinové potrubí</t>
  </si>
  <si>
    <t xml:space="preserve">5 řad drátěnných polic hl. 600 mm s držáky pro cenovkové lišty TEGO (max. zatížení 160 kg/m2), cenovkové lišty H 40 mm transparentní </t>
  </si>
  <si>
    <t>hloubka: cca 1000 mm</t>
  </si>
  <si>
    <t>3-dvéře</t>
  </si>
  <si>
    <t>4-dvéře</t>
  </si>
  <si>
    <t>5-dveří</t>
  </si>
  <si>
    <t>Mrazicí skříň 3-dvéřová, 2.35 x 2.25 m</t>
  </si>
  <si>
    <t>Mrazicí skříň 4-dvéřová, 3.13 x 2.25 m</t>
  </si>
  <si>
    <t>Mrazicí skříň 5-dvéřová, 3.90 x 2.25 m</t>
  </si>
  <si>
    <t xml:space="preserve">Bočnice prosklenná (2/3) levá </t>
  </si>
  <si>
    <t>Bočnice prosklenná (2/3) pravá</t>
  </si>
  <si>
    <t>Bočnice plná izolovaná  levá</t>
  </si>
  <si>
    <t>Bočnice plná izolovaná  pravá</t>
  </si>
  <si>
    <t>Dělič plexi (min.2 mm) přes vnitřní interier nábytku</t>
  </si>
  <si>
    <t>Police a příslušenství:</t>
  </si>
  <si>
    <t>Drátěnný košík do spodní police , bílý plastovaný</t>
  </si>
  <si>
    <t xml:space="preserve">Drátěnná police 600 mm (bílá, plaastovaná) vč. držáků pro cenovou lištu TEGO </t>
  </si>
  <si>
    <t>cenovková lišta TEGO 40 mm pro polici</t>
  </si>
  <si>
    <t>cca. 780x600 mm</t>
  </si>
  <si>
    <t>cca. 800x550 mm</t>
  </si>
  <si>
    <t>Dveře konstrukce "Everclear" (bez vyhřívání dveří) - cena za dveře</t>
  </si>
  <si>
    <t>LED osvětlení vertikální - barva studená bílá</t>
  </si>
  <si>
    <t>relé pro vyhřívání rámu dveří a skel dveří pro 1 modul</t>
  </si>
  <si>
    <t>LED osvětlení vertikální - studená bílá v rámu dveří, izolované pantové prosklenné dveře (panty vlevo), relé pro vyhřívání rámu dveří a skel dveří, elektrické odtávání výparníku</t>
  </si>
  <si>
    <t>Příslušenství:</t>
  </si>
  <si>
    <t>Drátěnný dělič, bílý plastovaný</t>
  </si>
  <si>
    <t>cenovková lišta 40 mm transparentní</t>
  </si>
  <si>
    <t>držák pro 2 cenovkové lišty H40 mm ve středu nábytku</t>
  </si>
  <si>
    <t>cena za 1 m</t>
  </si>
  <si>
    <t>odvod kondenzátu z nábytku do zaústění v podlaze</t>
  </si>
  <si>
    <t>Standardní provedení:</t>
  </si>
  <si>
    <t>mrazicí ostrůvek s posuvnými prosklennými víky a se zabudovaným agregátem</t>
  </si>
  <si>
    <t>drátěnný košík, bílý plastovaný</t>
  </si>
  <si>
    <t>Externí LED středové osvětlení bílé teplé vč. držáku na dvojitou cenovkovou lištu</t>
  </si>
  <si>
    <t>Poznámka:</t>
  </si>
  <si>
    <t>náklady na dopravu kamionem do 14m ložné plochy vč. všech dokumentů a formalit potřebných pro dodání do místa vykládky</t>
  </si>
  <si>
    <t xml:space="preserve">náklady na dopravu kamionem do 14m ložné plochy           </t>
  </si>
  <si>
    <t xml:space="preserve">Výrobce:   </t>
  </si>
  <si>
    <r>
      <rPr>
        <u val="single"/>
        <sz val="10"/>
        <color theme="1"/>
        <rFont val="Calibri"/>
        <family val="2"/>
        <scheme val="minor"/>
      </rPr>
      <t>Delta T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&lt;=8K,</t>
    </r>
    <r>
      <rPr>
        <u val="single"/>
        <sz val="10"/>
        <color theme="1"/>
        <rFont val="Calibri"/>
        <family val="2"/>
        <scheme val="minor"/>
      </rPr>
      <t xml:space="preserve"> Lamely :</t>
    </r>
    <r>
      <rPr>
        <b/>
        <sz val="10"/>
        <color theme="1"/>
        <rFont val="Calibri"/>
        <family val="2"/>
        <scheme val="minor"/>
      </rPr>
      <t xml:space="preserve"> &gt;= 7 mm</t>
    </r>
  </si>
  <si>
    <t>výparník s elektrickým odtáváním, ventilátory výparníku s EC motory, vyhřívání odpadu</t>
  </si>
  <si>
    <t>Název chladicího boxu, č. pozice, rozměry</t>
  </si>
  <si>
    <t>výparníku</t>
  </si>
  <si>
    <t>Skutečný</t>
  </si>
  <si>
    <t>Nástěnný elektrorozvaděč bez řízení</t>
  </si>
  <si>
    <t>řídící elektronický regulátor s EEV modulem a příslušenstvím pro 1 výparník</t>
  </si>
  <si>
    <t>řídící elektronický regulátor s EEV modulem a příslušenstvím pro 2 výparníky</t>
  </si>
  <si>
    <t>Teplotní čidla (pro výstupní vzduch a odtávací čidlo pro výparník)</t>
  </si>
  <si>
    <t>Teplotní čidla (pro výstupní a vstupní vzduch a odtávací čidlo pro výparník)</t>
  </si>
  <si>
    <t>prostorové teplotní čidlo</t>
  </si>
  <si>
    <t>Sada kulových uzavíracích ventilů pro 1 výparník (pro kapalinové a sací potrubí)</t>
  </si>
  <si>
    <t>potrubí pro odvod kondenzátu z výparníku do zaústění vč. izolace</t>
  </si>
  <si>
    <t>Vypínač pozice</t>
  </si>
  <si>
    <t>elektrické vyhřívání odpadu</t>
  </si>
  <si>
    <r>
      <rPr>
        <u val="single"/>
        <sz val="10"/>
        <color theme="1"/>
        <rFont val="Calibri"/>
        <family val="2"/>
        <scheme val="minor"/>
      </rPr>
      <t>Delta T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&lt;=8K,</t>
    </r>
    <r>
      <rPr>
        <u val="single"/>
        <sz val="10"/>
        <color theme="1"/>
        <rFont val="Calibri"/>
        <family val="2"/>
        <scheme val="minor"/>
      </rPr>
      <t xml:space="preserve"> Lamely :</t>
    </r>
    <r>
      <rPr>
        <b/>
        <sz val="10"/>
        <color theme="1"/>
        <rFont val="Calibri"/>
        <family val="2"/>
        <scheme val="minor"/>
      </rPr>
      <t xml:space="preserve"> &gt;= 6 mm</t>
    </r>
  </si>
  <si>
    <t>výparník bez elektrického odtávání, ventilátory výparníku s EC motory</t>
  </si>
  <si>
    <t>EEV vč. všech teplotních a tlakových čidel, el. rozvaděč vč. řízení a teplotním displejem, uzavírací kulové ventily pro sací a kapalinové potrubí pro každý výparník</t>
  </si>
  <si>
    <t>Dveřní kontakt pro zapnutí světla či vypnutí ventilátoru výparníku</t>
  </si>
  <si>
    <r>
      <rPr>
        <u val="single"/>
        <sz val="10"/>
        <color theme="1"/>
        <rFont val="Calibri"/>
        <family val="2"/>
        <scheme val="minor"/>
      </rPr>
      <t>Delta T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&lt;=6K,</t>
    </r>
    <r>
      <rPr>
        <u val="single"/>
        <sz val="10"/>
        <color theme="1"/>
        <rFont val="Calibri"/>
        <family val="2"/>
        <scheme val="minor"/>
      </rPr>
      <t xml:space="preserve"> Lamely :</t>
    </r>
    <r>
      <rPr>
        <b/>
        <sz val="10"/>
        <color theme="1"/>
        <rFont val="Calibri"/>
        <family val="2"/>
        <scheme val="minor"/>
      </rPr>
      <t xml:space="preserve"> &gt;= 6 mm</t>
    </r>
  </si>
  <si>
    <t>čidlo pro přítomnost člověka</t>
  </si>
  <si>
    <t>Popis : výparníky a technologie pro chlazené přípravny a chodby a místnosti pro prostorové teploty +12/+14 °C</t>
  </si>
  <si>
    <t xml:space="preserve">Popis : výparníky a technologie pro chladicí boxy pro maso pro prostorové teploty 0/+2°C </t>
  </si>
  <si>
    <t>Popis : výparníky a technologie pro chladicí boxy pro mléčné produkty pro prostorové teploty +2/+4/+6 °C</t>
  </si>
  <si>
    <t>Popis : výparníky a technologie pro chladicí boxy pro ovoce a zeleninu pro prostorové teploty +4/+6 °C</t>
  </si>
  <si>
    <t xml:space="preserve">Popis : výparníky a technologie pro chladicí boxy pro ryby pro prostorové teploty 0/+2°C </t>
  </si>
  <si>
    <t xml:space="preserve">Popis : výparníky a technologie pro mrazicí boxy pro prostorové teploty -20/-22/-24 °C </t>
  </si>
  <si>
    <t>ventilátory kondenzátorů s EC motory řízené frekvenčním měničem</t>
  </si>
  <si>
    <t>chladicí výkon (kW)</t>
  </si>
  <si>
    <t>Modbus rozhraní for externí datové připojení a vzdálený přístup</t>
  </si>
  <si>
    <t>Požadavek: použité chladivo musí mít GWP&lt;2500</t>
  </si>
  <si>
    <t>Náplň</t>
  </si>
  <si>
    <t>cena za 1 kg</t>
  </si>
  <si>
    <t>Potrubí pro mrazicí okruhy (LT)</t>
  </si>
  <si>
    <t>potrubí pro chladicí (MT) a klimatizační (HT) okruhy</t>
  </si>
  <si>
    <t>Požadavky : měděné chladivové potrubí podle DIN 8905/59752 a EN12735-1</t>
  </si>
  <si>
    <t>Požadavky : potrubní sítě musí mít izolováno sací i kapalinové potrubí.</t>
  </si>
  <si>
    <t>Síla izolace pro kapalinové potrubí které je podchlazené musí být min. 13-15.5 mm (H).</t>
  </si>
  <si>
    <t xml:space="preserve">izolace H - 13mm </t>
  </si>
  <si>
    <t>venkovní ochrana tepelné izolace proti UV záření a mechanická ochrana (proti poškození)</t>
  </si>
  <si>
    <t>T izolace 32 mm</t>
  </si>
  <si>
    <t>rozměr</t>
  </si>
  <si>
    <t>Typ a název</t>
  </si>
  <si>
    <t xml:space="preserve">Požadavky a poznámky: </t>
  </si>
  <si>
    <t>Ovládací a alarmový panel pro managera prodejny (TV room)</t>
  </si>
  <si>
    <t>PVC žlaby</t>
  </si>
  <si>
    <t xml:space="preserve">plechové žlaby a lávky pro potrubí a elektrokabeláž vč. montážního a spojovacího materiálu </t>
  </si>
  <si>
    <t>Cena izolace je vč. spojovacího materiálu a závěsného materiálu (izolované puky).</t>
  </si>
  <si>
    <t>Monitorovací a řídící systém vč. alarmových modulů, modulu pro sledování entalpie, komunikačních gateway, modbus modulů pro zásuvkový mrazicíc nábytek, modulů pro optimalizaci sacího tlaku pro každy chladicí okruh</t>
  </si>
  <si>
    <t xml:space="preserve">Měření spotřeby elektrické energie pro chladicí  a mrazicí nábytek, chladírny, mrazírny a klimatizované místnosti, ohřev TUV, popř. i pro výrobníky ledu, apod. </t>
  </si>
  <si>
    <t>Požadavky :</t>
  </si>
  <si>
    <t>odpojení nábytku ke znovupoužití</t>
  </si>
  <si>
    <t xml:space="preserve">požadavky : Demontáž bude časově předcházet dodávce a montáži nové technologie.
</t>
  </si>
  <si>
    <t>jednotka</t>
  </si>
  <si>
    <t>Požadavky : všechny montážní práce jsou kalkulovány v denní pracovní době (bez přesčasových či nočních hodin)</t>
  </si>
  <si>
    <t>Extra platba 33% pro Po-Pá  19.00 – 21.00 , So 7.00 – 14.00</t>
  </si>
  <si>
    <t>Extra platba 66% pro Po-Pá 0.00 – 7.00, 21.00 – 0.00, So 14.00 – 0.00, Ne &amp; svátky 0.00 – 24.00</t>
  </si>
  <si>
    <t>Výkazy na všechny extra práce musí být potvrzeny odpovědnou osobou zadavatele.</t>
  </si>
  <si>
    <t>Po-Pá 7.00 - 19.00</t>
  </si>
  <si>
    <t>Elektrická vysokozdvižná plošina do výšky 12 m [cena za den]</t>
  </si>
  <si>
    <t>Elektrická vysokozdvižná plošina do výšky 7 m [cena za den]</t>
  </si>
  <si>
    <t>Venkovní kontejner pro uskladnění materiálu [cen za den]</t>
  </si>
  <si>
    <t>Jeřáb přes 12m výšky - cena /hod.</t>
  </si>
  <si>
    <t>Jeřáb do 12m výšky - cena /hod.</t>
  </si>
  <si>
    <t>Extra platba 66% pro Po-Pá 0.00 – 7.00, 21.00 – 0.00, So 14.00 – 0.00, Ne &amp; svátky 0.00 – 24.00.</t>
  </si>
  <si>
    <t>Stávající technologie chlazení v celém rozsahu, tedy strojní část, kondenzátory, výparníky, distribuční nábytek, potrubní  a elektro rozvody, systém monitorování atd. bude zdemontována.</t>
  </si>
  <si>
    <t>Jednotlivé demontované části technologie budou buď ekologicky zlikvidovány (vč. protokolu o likvidaci) nebo vyčištěny, uzavřeny a jako náhradní díly použity k dalšímu budoucímu servisu pro jiné provozovny METRO.</t>
  </si>
  <si>
    <t>odsátí chladiva z 1 okruhu</t>
  </si>
  <si>
    <t>okruh</t>
  </si>
  <si>
    <t xml:space="preserve"> odpojení nábytku k lividaci</t>
  </si>
  <si>
    <t>Demontáž nábytku k lividaci</t>
  </si>
  <si>
    <t>demontáž nábytku ke znovupoužití</t>
  </si>
  <si>
    <t xml:space="preserve">Vypnutí a odpojení chladicího systému </t>
  </si>
  <si>
    <t>chladicí okruh</t>
  </si>
  <si>
    <t>Předvyčištění nábytku na místě před odvozem</t>
  </si>
  <si>
    <t>Vystěhování do 3 ks nábytku</t>
  </si>
  <si>
    <t>Vystěhování do 8 ks nábytku</t>
  </si>
  <si>
    <t>Vystěhování od 9 ks nábytku a více</t>
  </si>
  <si>
    <t>Ekologická likvidace do 3 ks nábytku</t>
  </si>
  <si>
    <t>Ekologická likvidace do 8 ks nábytku</t>
  </si>
  <si>
    <t>Ekologická likvidace od 9 ks nábytku a více</t>
  </si>
  <si>
    <t>odvoz k ekologické likvidaci do 3 ks nábytku</t>
  </si>
  <si>
    <t>odvoz k ekologické likvidaci do 8 ks nábytku</t>
  </si>
  <si>
    <t>odvoz k ekologické likvidaci od 9 ks nábytku a více</t>
  </si>
  <si>
    <t>odvoz k opravě, vyčištění a znovupoužití do 3 ks nábytku</t>
  </si>
  <si>
    <t>odvoz k opravě, vyčištění a znovupoužití do 8 ks nábytku</t>
  </si>
  <si>
    <t>odvoz k opravě, vyčištění a znovupoužití od 9 ks nábytku a více</t>
  </si>
  <si>
    <t>ks</t>
  </si>
  <si>
    <t>Demontáž a uzavření potrubí 2 m/modul nábytku</t>
  </si>
  <si>
    <t>V případě častečné demontáže potrubí a elektro bude stanovena adekvátní procentuální část.</t>
  </si>
  <si>
    <t xml:space="preserve">Demontáž a likvidace potrubní sítě </t>
  </si>
  <si>
    <t>do 250 kg</t>
  </si>
  <si>
    <t>do 500 kg</t>
  </si>
  <si>
    <t>nad 500 kg</t>
  </si>
  <si>
    <t>Demontáž potrubí (Cu potrubí, izolace, závěsy, lávky, apod.) a elektrokabeláže</t>
  </si>
  <si>
    <t>Demontáž a likvidace elektrokabeláže</t>
  </si>
  <si>
    <t>Sdružená kompresorová jednotka - Demontáž a vystěhování ke znovupoužití</t>
  </si>
  <si>
    <t>likvidace oleje z chladicích zařízení</t>
  </si>
  <si>
    <t>Sdružená kompresorová jednotka - doprava a odvoz k likvidaci</t>
  </si>
  <si>
    <t>Kondenzátor - Demontáž a vystěhování ke znovupoužití</t>
  </si>
  <si>
    <t>kondenzátor - vyčištění</t>
  </si>
  <si>
    <t>Kondenzátor - doprava a odvoz k likvidaci</t>
  </si>
  <si>
    <t>Elektrorozvaděč - Demontáž a vystěhování ke znovupoužití</t>
  </si>
  <si>
    <t>Elektrorozvaděč - doprava a odvoz k likvidaci</t>
  </si>
  <si>
    <t>Jeřáb pro vystěhování 1 kondenzátoru</t>
  </si>
  <si>
    <t>Jeřáb pro vystěhování 2 kondenzátorů</t>
  </si>
  <si>
    <t>Ekologická likvidace zásuvkového nábytku (plug-in) - bez dopravy</t>
  </si>
  <si>
    <t>Sdružená kompresorová jednotka - Demontáž, vystěhování a likvidace</t>
  </si>
  <si>
    <t>Kondenzátor - Demontáž, vystěhování, likvidace</t>
  </si>
  <si>
    <t>Elektrorozvaděč - Demontáž, vystěhování a likvidace</t>
  </si>
  <si>
    <t>KCHJ - Demontáž, vystěhování a likvidace</t>
  </si>
  <si>
    <t>KCHJ - Demontáž a vystěhování ke znovupoužití</t>
  </si>
  <si>
    <t>KCHJ - doprava a odvoz k likvidaci</t>
  </si>
  <si>
    <t>Výparník - Demontáž, vystěhování a likvidace</t>
  </si>
  <si>
    <t>Výparník - Demontáž a vystěhování ke znovupoužití</t>
  </si>
  <si>
    <t>Výparník - doprava</t>
  </si>
  <si>
    <t xml:space="preserve">řídící elektronický regulátor s EEV modulem a příslušenstvím </t>
  </si>
  <si>
    <t xml:space="preserve">V ceně potrubí je požadována i cena fitinek (T-kusů, oblouků, sifonů) a spojovacího materiálu  </t>
  </si>
  <si>
    <t>Pos.
T 2.02</t>
  </si>
  <si>
    <t xml:space="preserve">Venkovní KCHJ pro delivery, výrobníky ledu a akvaria </t>
  </si>
  <si>
    <t>Venkovní KCHJ pro chladicí (MT), mrazicí (LT ) a klimatizační (HT) okruhy</t>
  </si>
  <si>
    <t xml:space="preserve">Cena chladicí jednotky je včetně všech agregátů, výměníků, sběračů a regulátorů apod. </t>
  </si>
  <si>
    <t xml:space="preserve"> </t>
  </si>
  <si>
    <t>Pos. 1.07</t>
  </si>
  <si>
    <t>Delivery</t>
  </si>
  <si>
    <t>Pos. 2.03</t>
  </si>
  <si>
    <t>Výrobníky ledu a příslušenství</t>
  </si>
  <si>
    <t>Kompresorové chladicí jednotky a výrobníky ledu</t>
  </si>
  <si>
    <t>Pos.
T 1.07</t>
  </si>
  <si>
    <t>Popis : výparníky a technologie pro delivery - mrazicí a chladicí boxy, chlazený příjem</t>
  </si>
  <si>
    <t>Pos.
T 2.03</t>
  </si>
  <si>
    <t>výkon (kg/den)</t>
  </si>
  <si>
    <t>Výrobník šupinkového ledu</t>
  </si>
  <si>
    <t>Výrobník 350 kg/den</t>
  </si>
  <si>
    <t>Výrobník 800 kg/den</t>
  </si>
  <si>
    <t>Výrobník 1.500 kg/den</t>
  </si>
  <si>
    <t>Příslušenství pro výrobníky ledu</t>
  </si>
  <si>
    <t>Pojízdný zásobník na led 200 kg</t>
  </si>
  <si>
    <t>10.01.48</t>
  </si>
  <si>
    <t>Výrobník ledu - demontáž a likvidace</t>
  </si>
  <si>
    <t>Poznámky :</t>
  </si>
  <si>
    <t>1.07.01</t>
  </si>
  <si>
    <t>1.07.02</t>
  </si>
  <si>
    <t>1.07.03</t>
  </si>
  <si>
    <t>1.07.04</t>
  </si>
  <si>
    <t>1.07.05</t>
  </si>
  <si>
    <t>1.07.06</t>
  </si>
  <si>
    <t>1.07.07</t>
  </si>
  <si>
    <t>1.07.11</t>
  </si>
  <si>
    <t>1.07.12</t>
  </si>
  <si>
    <t>1.07.13</t>
  </si>
  <si>
    <t>1.07.14</t>
  </si>
  <si>
    <t>1.07.15</t>
  </si>
  <si>
    <t>1.07.16</t>
  </si>
  <si>
    <t>1.07.17</t>
  </si>
  <si>
    <t>1.07.18</t>
  </si>
  <si>
    <t>1.07.19</t>
  </si>
  <si>
    <t>1.07.20</t>
  </si>
  <si>
    <t>1.07.21</t>
  </si>
  <si>
    <t>1.07.22</t>
  </si>
  <si>
    <t>1.07.08</t>
  </si>
  <si>
    <t>1.07.09</t>
  </si>
  <si>
    <t>1.07.10</t>
  </si>
  <si>
    <t>2.02.19</t>
  </si>
  <si>
    <t>2.03.01</t>
  </si>
  <si>
    <t>2.03.02</t>
  </si>
  <si>
    <t>2.03.03</t>
  </si>
  <si>
    <t>2.03.04</t>
  </si>
  <si>
    <t>2.03.05</t>
  </si>
  <si>
    <t>2.03.06</t>
  </si>
  <si>
    <t>2.03.07</t>
  </si>
  <si>
    <t>2.03.08</t>
  </si>
  <si>
    <t>2.03.09</t>
  </si>
  <si>
    <t>2.03.10</t>
  </si>
  <si>
    <t>2.03.11</t>
  </si>
  <si>
    <t>2.03.12</t>
  </si>
  <si>
    <t>2.03.13</t>
  </si>
  <si>
    <t>2.03.14</t>
  </si>
  <si>
    <t>2.03.15</t>
  </si>
  <si>
    <t>2.03.16</t>
  </si>
  <si>
    <t>2.03.17</t>
  </si>
  <si>
    <t>2.03.18</t>
  </si>
  <si>
    <t>2.03.19</t>
  </si>
  <si>
    <t>2.03.20</t>
  </si>
  <si>
    <t>vnitřní osvětlení LED vpředu a vzadu, bezúdržbový (samočistící) kondenzátor s EC ventilátorem</t>
  </si>
  <si>
    <t>vnitřní osvětlení LED přední a zadní - barva studená bílá (5700K)</t>
  </si>
  <si>
    <t>sada s těsnící podlahovou lištou  - z čela i z boků</t>
  </si>
  <si>
    <t xml:space="preserve">sada s těsnící podlahovou lištou </t>
  </si>
  <si>
    <t>klima kat. 3, hloubka 980-998 mm, výška 800 - 920 mm, chladivo R290, frekvenčně řízený kompresor, automatické odtávání horkými parami, externí barva RAL 7016, interní barva bílá</t>
  </si>
  <si>
    <t xml:space="preserve">ochranné plastové nárazníky, těsnící podlahová lišta, integrovaný vnitřní drátěnný systém pro děliče a spodní rošty </t>
  </si>
  <si>
    <t>elektronický regulátor s možností napojení (MODBUS) na monitorovací systém (teploty, alarmy)</t>
  </si>
  <si>
    <t>Chladicí / Mrazicí nábytek s agregátem</t>
  </si>
  <si>
    <t>Chladicí/Mrazicí ostrůvky s agregátem</t>
  </si>
  <si>
    <t>čelní modul</t>
  </si>
  <si>
    <t>přepínatelný chladicí/mrazicí ostrůvek a se zabudovaným agregátem</t>
  </si>
  <si>
    <t>přepínatelný chladicí/mrazicí ostrůvek se zabudovaným agregátem</t>
  </si>
  <si>
    <t>Popis : mrazicí ostrůvek s posuvnými prosklennými víky a se zabudovaným agregátem (230 V) , teplota -18/-23°C, čelní moduly a některé moduly dle specifikace přepínatelné na teploty 0/+2°C nebo -18/-23°C</t>
  </si>
  <si>
    <t>barva externí RAL 7016, interní RAL 9010, výška přední části nábytku H300 mm</t>
  </si>
  <si>
    <t>barva externí RAL 7016, interní RAL 9010, výška přední části nábytku H300 mm, hloubka cca 1,0 m</t>
  </si>
  <si>
    <t xml:space="preserve">Demontáž &amp; ekologická likvidace staré technologie chlazení a nábytku </t>
  </si>
  <si>
    <t>nerezová konzole 1250 mm na háky</t>
  </si>
  <si>
    <t xml:space="preserve">nerezové háky </t>
  </si>
  <si>
    <t>nerezová konzole 1875 mm na háky</t>
  </si>
  <si>
    <r>
      <t xml:space="preserve">4 řady </t>
    </r>
    <r>
      <rPr>
        <b/>
        <sz val="10"/>
        <color theme="1"/>
        <rFont val="Calibri"/>
        <family val="2"/>
        <scheme val="minor"/>
      </rPr>
      <t xml:space="preserve">nerezových </t>
    </r>
    <r>
      <rPr>
        <sz val="10"/>
        <color theme="1"/>
        <rFont val="Calibri"/>
        <family val="2"/>
        <scheme val="minor"/>
      </rPr>
      <t>polic 500 mm, zesílené police pro max. zatížení polic a spodní výložné police 220 kg/m2</t>
    </r>
  </si>
  <si>
    <t>3 řady nerezových polic 500 mm, zesílené police pro max. zatížení polic a spodní výložné police 220 kg/m2</t>
  </si>
  <si>
    <t xml:space="preserve"> 4 řady nerezových polic 500 mm, zesílené police pro max. zatížení polic a spodní výložné police 220 kg/m2</t>
  </si>
  <si>
    <t>Chladicí kondenzační jednotky - MT (To -10°C)</t>
  </si>
  <si>
    <t>Mrazicí kondenzační jednotky - LT (To -35°C)</t>
  </si>
  <si>
    <t>Chladicí kondenzační jednotky - HT (To +2°C)</t>
  </si>
  <si>
    <t>KCHJ pro výrobníky ledu (To -20°C/Tok.+40°)</t>
  </si>
  <si>
    <t>KCHJ pro akvária (To -10°C/Tok.+32°)</t>
  </si>
  <si>
    <t>Chladicí</t>
  </si>
  <si>
    <t xml:space="preserve">výkon (W)
</t>
  </si>
  <si>
    <t>výparník s ochranným lakováním, elektrickým odtáváním, ventilátory výparníku s EC motory, vyhřívání odpadu</t>
  </si>
  <si>
    <t>výparník (s elektrickým odtáváním pro MB), ventilátory výparníku s EC motory, vyhřívání odpadu pro MB</t>
  </si>
  <si>
    <t>1. kompresor jednotky řízený invertorem, vypařovací teplota nastavitelná podle aktuálních potřeb a pro denní/noční režim</t>
  </si>
  <si>
    <r>
      <rPr>
        <b/>
        <sz val="10"/>
        <color indexed="8"/>
        <rFont val="Calibri"/>
        <family val="2"/>
        <scheme val="minor"/>
      </rPr>
      <t>Požadavky :</t>
    </r>
    <r>
      <rPr>
        <sz val="10"/>
        <color indexed="8"/>
        <rFont val="Calibri"/>
        <family val="2"/>
        <scheme val="minor"/>
      </rPr>
      <t xml:space="preserve"> výrobník šupinkového ledu pro prezentaci čerstvých ryb s oddělenou kondenzační jednotkou vč. ovládacího panelu</t>
    </r>
  </si>
  <si>
    <t xml:space="preserve">Zápůjčka 30 m zásuvkových přístěnných chladicích regálů po dobu výměny přístěnných chladících regálů </t>
  </si>
  <si>
    <t>Zápůjčka 30 m zásuvkových mrazicích van po dobu výměny mrazících van</t>
  </si>
  <si>
    <t>Teplotní čidlo pro sledování přehřátí na sání a řízení EEV</t>
  </si>
  <si>
    <t>Cena chladicí jednotky je včetně všech komponent a výměníků, sběračů, elektro rozvaděče vč. hlavního vypínače</t>
  </si>
  <si>
    <r>
      <rPr>
        <b/>
        <sz val="10"/>
        <color indexed="8"/>
        <rFont val="Calibri"/>
        <family val="2"/>
        <scheme val="minor"/>
      </rPr>
      <t>Požadavky :</t>
    </r>
    <r>
      <rPr>
        <sz val="10"/>
        <color indexed="8"/>
        <rFont val="Calibri"/>
        <family val="2"/>
        <scheme val="minor"/>
      </rPr>
      <t xml:space="preserve"> venkovní sdružené kompresorové jednotky s kondenzátory pro MT, LT and HT chladicí okruhy s chladivem GWP&lt;2500, dimenzovány pro použití v teplotách okolí +40°C</t>
    </r>
  </si>
  <si>
    <t xml:space="preserve">V ceně potrubí je požadována i cena fitinek (T-kusů, oblouků, sifonů, atd.) a spojovacího materiálu  </t>
  </si>
  <si>
    <t>Požadavky : potrubní sítě musí mít izolováno sací i kapalinové potrubí (pokud je podchlazovaná kapalina).</t>
  </si>
  <si>
    <t>Síla izolace pro mrazicí sací potrubí je požadována 19-25mm (M) nebo 32 mm (T) a pro chladicí sací potrubí 13-15.5mm (H).</t>
  </si>
  <si>
    <t>Elektro rozvaděče pro kondenzační a kompresorové jednotky, chladicí a mrazicí nábytek, chladírny, mrazírny a klimatizované místnosti.</t>
  </si>
  <si>
    <t xml:space="preserve">KCHJ pro delivery </t>
  </si>
  <si>
    <r>
      <rPr>
        <b/>
        <sz val="10"/>
        <color indexed="8"/>
        <rFont val="Calibri"/>
        <family val="2"/>
        <scheme val="minor"/>
      </rPr>
      <t>Požadavky :</t>
    </r>
    <r>
      <rPr>
        <sz val="10"/>
        <color indexed="8"/>
        <rFont val="Calibri"/>
        <family val="2"/>
        <scheme val="minor"/>
      </rPr>
      <t xml:space="preserve"> venkovní kondenzační chladicí jednotky, chladivo s GWP&lt;2500, dimenzované pro teplotu okolí +40°C </t>
    </r>
  </si>
  <si>
    <t>Přívodní kabely k centrálním elektro rozvaděčům technologie chlazení nejsou předmětem dodávky dodavatele technologie chlazení.</t>
  </si>
  <si>
    <t>V cenové nabídce budou použity pouze bezhalogenové kabely a vodiče.</t>
  </si>
  <si>
    <t>Bezhalogenové elektro kabely pro nábytek, kondenzační a kompresorové jednotky, výparníky a elektrorozvaděče</t>
  </si>
  <si>
    <t>KCHJ pro chladicí boxy</t>
  </si>
  <si>
    <t xml:space="preserve">KCHJ pro mrazicí boxy </t>
  </si>
  <si>
    <t>KCHJ pro příjem (+8°C)</t>
  </si>
  <si>
    <t>Chladicí regály Mléko a Nápoje</t>
  </si>
  <si>
    <t>LED osvětlení teplé bílé v rampě, pantové prosklenné dveře s LED vertikálním osvětlením, cenovkové lišty H 40 mm transparentní</t>
  </si>
  <si>
    <t>Prosklenné dveře s LED vertikálním osvětlením</t>
  </si>
  <si>
    <t>Head modul</t>
  </si>
  <si>
    <t>barva externí RAL 7016, interní RAL 9010, výška přední části nábytku H300 mm, hloubka min.0,94-max. 1,0 m, hloubka spodní výložné police cca 710 mm</t>
  </si>
  <si>
    <t>chladicí regál čelní modul délka max.2,255, H2.25 m</t>
  </si>
  <si>
    <t>1.01.41</t>
  </si>
  <si>
    <t>LED osvětlení teplé bílé v rampě, bez prosklenných dveří, cenovkové lišty H 40 mm transparentní</t>
  </si>
  <si>
    <t>barva externí RAL 7016, interní RAL 9010, výška přední části nábytku H300 mm,hloubka min.0,94-max. 1,0 m, hloubka spodní výložné police cca 710 mm</t>
  </si>
  <si>
    <t>1.01.59</t>
  </si>
  <si>
    <t>1.03.51</t>
  </si>
  <si>
    <t>1.03.69</t>
  </si>
  <si>
    <t>LED osvětlení červené v rampě, pantové prosklenné dveře s LED vertikálním osvětlením, cenovkové lišty H 40 mm transparentní</t>
  </si>
  <si>
    <t>lakovaný výparník, 4 řady nerezových polic 500 mm, max. zatížení polic a spodní výložné police 160 kg/m2</t>
  </si>
  <si>
    <t>HEAD modul</t>
  </si>
  <si>
    <t xml:space="preserve">Police L=HEAD modul, D=500 mm vč. konzolí a držáků pro cenovkou lištu </t>
  </si>
  <si>
    <t>1.01.60</t>
  </si>
  <si>
    <t>chladicí regál čelní modul délka max.2,255 m, H2.25 m</t>
  </si>
  <si>
    <t>cenovková lišta HEAD modulx40 mm transparent</t>
  </si>
  <si>
    <t>cenovková lišta Head modul x40 mm transparent</t>
  </si>
  <si>
    <t>Head modul, h=50mm</t>
  </si>
  <si>
    <t>Plexi zarážka pro polici</t>
  </si>
  <si>
    <t>1.03.70</t>
  </si>
  <si>
    <t>1.03.71</t>
  </si>
  <si>
    <t>1.03.72</t>
  </si>
  <si>
    <t>1.03.73</t>
  </si>
  <si>
    <t>1.05.55</t>
  </si>
  <si>
    <t>kontejnerový regál 2.80 x 2.25 m</t>
  </si>
  <si>
    <r>
      <t xml:space="preserve">3 řady </t>
    </r>
    <r>
      <rPr>
        <b/>
        <sz val="10"/>
        <color theme="1"/>
        <rFont val="Calibri"/>
        <family val="2"/>
        <scheme val="minor"/>
      </rPr>
      <t xml:space="preserve">nerezových </t>
    </r>
    <r>
      <rPr>
        <sz val="10"/>
        <color theme="1"/>
        <rFont val="Calibri"/>
        <family val="2"/>
        <scheme val="minor"/>
      </rPr>
      <t>polic 600 mm, zesílené police pro max. zatížení 220 kg/m2</t>
    </r>
  </si>
  <si>
    <t>V ceně bude zahrnuto uskladnění odsátého recyklovaného chladiva a vytipovaných demontovaných dílů pro potřeby Makro po dobu 3 let !!!</t>
  </si>
  <si>
    <t>Vyčištění odsátého chladiva a jeho recyklace, popř. likvidace a uskladnění</t>
  </si>
  <si>
    <t>XX.XX.2023</t>
  </si>
  <si>
    <t xml:space="preserve">BUS kabel  5m pro mrazicí vany </t>
  </si>
  <si>
    <t xml:space="preserve">Fixing Bracket pro mrazicí vany </t>
  </si>
  <si>
    <t xml:space="preserve">Position rails modul 210 pro mrazicí vany </t>
  </si>
  <si>
    <t xml:space="preserve">Position rails modul 250 pro mrazicí vany </t>
  </si>
  <si>
    <t>Elektrorozvaděče pro kondenzační jednotky,chladicí a mrazicí nábytek,chladírny,mrazírny a klimatizované místnosti</t>
  </si>
  <si>
    <t>Makro Karlovy Vary - remodelling chlazení</t>
  </si>
  <si>
    <t>posuvné</t>
  </si>
  <si>
    <t>3.01.21</t>
  </si>
  <si>
    <t>3.01.22</t>
  </si>
  <si>
    <t>3.01.23</t>
  </si>
  <si>
    <t>3.01.24</t>
  </si>
  <si>
    <t xml:space="preserve">Position rails modul 175 pro mrazicí vany </t>
  </si>
  <si>
    <t>m.č.1040 - prodej maso</t>
  </si>
  <si>
    <t>m.č.1041 - maso balené</t>
  </si>
  <si>
    <t>m.č.1043 - drůbež</t>
  </si>
  <si>
    <t>m.č.1046 - vratky</t>
  </si>
  <si>
    <t>m.č. 1057 - prodej mleko</t>
  </si>
  <si>
    <t>m.č. 1050 - CHB mleko</t>
  </si>
  <si>
    <t>m.č.1102 - CHB ovoce a zelenina (1 výparník)</t>
  </si>
  <si>
    <t>m.č.1089 - CHB ryby s výrobníky ledu</t>
  </si>
  <si>
    <t>m.č.1090 - CHB ryby</t>
  </si>
  <si>
    <t>m.č.1097 - CHB ryby</t>
  </si>
  <si>
    <t>m.č.1098 - CHB ryby</t>
  </si>
  <si>
    <t>m.č.1045 - MB centrál (2 výparníky)</t>
  </si>
  <si>
    <t>m.č. 1042 - příjem na rampě maso</t>
  </si>
  <si>
    <t>m.č. 1042 - chodba maso</t>
  </si>
  <si>
    <t>m.č. 1047 - etiketování masa</t>
  </si>
  <si>
    <t>m.č. 1048 - etiketování mopro-syry</t>
  </si>
  <si>
    <t>m.č. 1086 - prodej ryby</t>
  </si>
  <si>
    <t>m.č. 1087 - příjem ryby (chodba)</t>
  </si>
  <si>
    <t>m.č. 1087/2 - příjem ryby (chodba)</t>
  </si>
  <si>
    <t>m.č. 1088 - etiketování ryby</t>
  </si>
  <si>
    <t>m.č. 1100 - prodej ovoce + zelenina</t>
  </si>
  <si>
    <t>m.č. 1101 - chodba příjem O+Z</t>
  </si>
  <si>
    <t>m.č. 1095 - rampa příjem O+Z a ryby</t>
  </si>
  <si>
    <t>m.č.1054 - mrazicí box delivery</t>
  </si>
  <si>
    <t>m.č.1052 - konsolidace a pikování</t>
  </si>
  <si>
    <t>m.č.1140 - rampa expedice a příjem delivery</t>
  </si>
  <si>
    <t>m.č. - 2. rampa expedice a příjem delivery</t>
  </si>
  <si>
    <t>KCHJ pro výrobník ledu 1500 kg ledu /24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</si>
</sst>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0.0"/>
    <numFmt numFmtId="165" formatCode="#,##0.00\ &quot;Kč&quot;"/>
    <numFmt numFmtId="168" formatCode="_-* #,##0.00\ &quot;Kč&quot;_-;\-* #,##0.00\ &quot;Kč&quot;_-;_-* &quot;-&quot;??\ &quot;Kč&quot;_-;_-@_-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4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4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Arial"/>
      <family val="2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Arial"/>
      <family val="2"/>
    </font>
    <font>
      <b/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/>
      <bottom style="thin"/>
      <diagonal style="thin"/>
    </border>
    <border>
      <left/>
      <right style="thin"/>
      <top style="medium"/>
      <bottom style="medium"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/>
    <xf numFmtId="0" fontId="4" fillId="0" borderId="0" xfId="0" applyFont="1"/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6" fillId="0" borderId="8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5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5" xfId="0" applyFont="1" applyBorder="1"/>
    <xf numFmtId="0" fontId="7" fillId="0" borderId="0" xfId="0" applyFont="1"/>
    <xf numFmtId="0" fontId="5" fillId="2" borderId="12" xfId="0" applyFont="1" applyFill="1" applyBorder="1"/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2" fillId="3" borderId="12" xfId="0" applyFont="1" applyFill="1" applyBorder="1"/>
    <xf numFmtId="0" fontId="5" fillId="3" borderId="12" xfId="0" applyFont="1" applyFill="1" applyBorder="1"/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/>
    </xf>
    <xf numFmtId="0" fontId="2" fillId="4" borderId="16" xfId="0" applyFont="1" applyFill="1" applyBorder="1" applyAlignment="1">
      <alignment horizontal="center" vertical="center"/>
    </xf>
    <xf numFmtId="4" fontId="10" fillId="0" borderId="17" xfId="0" applyNumberFormat="1" applyFont="1" applyBorder="1" applyAlignment="1" applyProtection="1">
      <alignment horizontal="center"/>
      <protection hidden="1"/>
    </xf>
    <xf numFmtId="4" fontId="9" fillId="5" borderId="18" xfId="0" applyNumberFormat="1" applyFont="1" applyFill="1" applyBorder="1" applyProtection="1">
      <protection hidden="1" locked="0"/>
    </xf>
    <xf numFmtId="4" fontId="10" fillId="0" borderId="18" xfId="0" applyNumberFormat="1" applyFont="1" applyBorder="1" applyAlignment="1" applyProtection="1">
      <alignment horizontal="center"/>
      <protection hidden="1"/>
    </xf>
    <xf numFmtId="49" fontId="0" fillId="0" borderId="3" xfId="0" applyNumberFormat="1" applyBorder="1"/>
    <xf numFmtId="49" fontId="8" fillId="0" borderId="3" xfId="0" applyNumberFormat="1" applyFont="1" applyBorder="1" applyProtection="1">
      <protection hidden="1"/>
    </xf>
    <xf numFmtId="49" fontId="8" fillId="0" borderId="3" xfId="0" applyNumberFormat="1" applyFont="1" applyBorder="1" applyAlignment="1" applyProtection="1">
      <alignment horizontal="center"/>
      <protection hidden="1"/>
    </xf>
    <xf numFmtId="4" fontId="11" fillId="0" borderId="3" xfId="0" applyNumberFormat="1" applyFont="1" applyBorder="1" applyProtection="1">
      <protection hidden="1"/>
    </xf>
    <xf numFmtId="4" fontId="10" fillId="0" borderId="3" xfId="0" applyNumberFormat="1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4" fontId="9" fillId="0" borderId="3" xfId="0" applyNumberFormat="1" applyFont="1" applyBorder="1" applyProtection="1">
      <protection hidden="1"/>
    </xf>
    <xf numFmtId="49" fontId="0" fillId="0" borderId="0" xfId="0" applyNumberFormat="1"/>
    <xf numFmtId="4" fontId="9" fillId="0" borderId="19" xfId="0" applyNumberFormat="1" applyFont="1" applyBorder="1" applyProtection="1">
      <protection hidden="1"/>
    </xf>
    <xf numFmtId="4" fontId="14" fillId="0" borderId="19" xfId="0" applyNumberFormat="1" applyFont="1" applyBorder="1" applyProtection="1">
      <protection hidden="1"/>
    </xf>
    <xf numFmtId="0" fontId="13" fillId="5" borderId="19" xfId="0" applyFont="1" applyFill="1" applyBorder="1" applyAlignment="1" applyProtection="1">
      <alignment horizontal="center" vertical="center"/>
      <protection hidden="1" locked="0"/>
    </xf>
    <xf numFmtId="0" fontId="9" fillId="5" borderId="19" xfId="0" applyFont="1" applyFill="1" applyBorder="1" applyAlignment="1" applyProtection="1">
      <alignment horizontal="center" vertical="center"/>
      <protection hidden="1" locked="0"/>
    </xf>
    <xf numFmtId="4" fontId="9" fillId="0" borderId="20" xfId="0" applyNumberFormat="1" applyFont="1" applyBorder="1" applyAlignment="1" applyProtection="1">
      <alignment horizontal="center" vertical="center"/>
      <protection hidden="1"/>
    </xf>
    <xf numFmtId="4" fontId="9" fillId="0" borderId="21" xfId="0" applyNumberFormat="1" applyFont="1" applyBorder="1" applyAlignment="1" applyProtection="1">
      <alignment horizontal="center" vertical="center"/>
      <protection hidden="1"/>
    </xf>
    <xf numFmtId="0" fontId="12" fillId="6" borderId="3" xfId="0" applyFont="1" applyFill="1" applyBorder="1" applyProtection="1">
      <protection hidden="1"/>
    </xf>
    <xf numFmtId="0" fontId="0" fillId="0" borderId="22" xfId="0" applyBorder="1" applyProtection="1">
      <protection hidden="1"/>
    </xf>
    <xf numFmtId="0" fontId="0" fillId="0" borderId="22" xfId="0" applyBorder="1" applyAlignment="1" applyProtection="1">
      <alignment horizontal="left"/>
      <protection hidden="1"/>
    </xf>
    <xf numFmtId="4" fontId="9" fillId="0" borderId="22" xfId="0" applyNumberFormat="1" applyFont="1" applyBorder="1" applyAlignment="1" applyProtection="1">
      <alignment horizontal="center" vertical="center"/>
      <protection hidden="1"/>
    </xf>
    <xf numFmtId="4" fontId="14" fillId="0" borderId="22" xfId="0" applyNumberFormat="1" applyFont="1" applyBorder="1" applyAlignment="1" applyProtection="1">
      <alignment horizontal="center" vertical="center"/>
      <protection hidden="1"/>
    </xf>
    <xf numFmtId="0" fontId="9" fillId="7" borderId="22" xfId="0" applyFont="1" applyFill="1" applyBorder="1" applyAlignment="1" applyProtection="1">
      <alignment horizontal="center" vertical="center"/>
      <protection hidden="1" locked="0"/>
    </xf>
    <xf numFmtId="0" fontId="8" fillId="0" borderId="22" xfId="0" applyFont="1" applyBorder="1" applyAlignment="1" applyProtection="1">
      <alignment horizontal="center"/>
      <protection hidden="1"/>
    </xf>
    <xf numFmtId="0" fontId="0" fillId="4" borderId="23" xfId="0" applyFill="1" applyBorder="1"/>
    <xf numFmtId="0" fontId="0" fillId="4" borderId="24" xfId="0" applyFill="1" applyBorder="1"/>
    <xf numFmtId="49" fontId="9" fillId="0" borderId="25" xfId="0" applyNumberFormat="1" applyFont="1" applyBorder="1" applyAlignment="1" applyProtection="1">
      <alignment horizontal="center"/>
      <protection hidden="1"/>
    </xf>
    <xf numFmtId="0" fontId="9" fillId="0" borderId="26" xfId="0" applyFont="1" applyBorder="1" applyProtection="1">
      <protection hidden="1"/>
    </xf>
    <xf numFmtId="1" fontId="9" fillId="0" borderId="26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/>
    <xf numFmtId="49" fontId="9" fillId="0" borderId="27" xfId="0" applyNumberFormat="1" applyFont="1" applyBorder="1" applyAlignment="1" applyProtection="1">
      <alignment horizontal="center"/>
      <protection hidden="1"/>
    </xf>
    <xf numFmtId="49" fontId="9" fillId="0" borderId="28" xfId="0" applyNumberFormat="1" applyFont="1" applyBorder="1" applyProtection="1">
      <protection hidden="1"/>
    </xf>
    <xf numFmtId="49" fontId="9" fillId="0" borderId="29" xfId="0" applyNumberFormat="1" applyFont="1" applyBorder="1" applyProtection="1">
      <protection hidden="1"/>
    </xf>
    <xf numFmtId="1" fontId="0" fillId="0" borderId="18" xfId="0" applyNumberFormat="1" applyBorder="1" applyAlignment="1">
      <alignment horizontal="center"/>
    </xf>
    <xf numFmtId="1" fontId="5" fillId="2" borderId="30" xfId="0" applyNumberFormat="1" applyFont="1" applyFill="1" applyBorder="1" applyAlignment="1">
      <alignment horizontal="center"/>
    </xf>
    <xf numFmtId="49" fontId="9" fillId="0" borderId="31" xfId="0" applyNumberFormat="1" applyFont="1" applyBorder="1" applyProtection="1">
      <protection hidden="1"/>
    </xf>
    <xf numFmtId="0" fontId="10" fillId="0" borderId="17" xfId="0" applyFont="1" applyBorder="1" applyProtection="1">
      <protection hidden="1"/>
    </xf>
    <xf numFmtId="4" fontId="9" fillId="0" borderId="18" xfId="0" applyNumberFormat="1" applyFont="1" applyBorder="1" applyProtection="1">
      <protection hidden="1" locked="0"/>
    </xf>
    <xf numFmtId="4" fontId="9" fillId="0" borderId="31" xfId="0" applyNumberFormat="1" applyFont="1" applyBorder="1" applyProtection="1">
      <protection hidden="1" locked="0"/>
    </xf>
    <xf numFmtId="0" fontId="9" fillId="0" borderId="31" xfId="0" applyFont="1" applyBorder="1" applyAlignment="1" applyProtection="1">
      <alignment horizontal="center"/>
      <protection hidden="1" locked="0"/>
    </xf>
    <xf numFmtId="4" fontId="9" fillId="0" borderId="32" xfId="0" applyNumberFormat="1" applyFont="1" applyBorder="1" applyAlignment="1" applyProtection="1">
      <alignment horizontal="center" vertical="center"/>
      <protection hidden="1" locked="0"/>
    </xf>
    <xf numFmtId="0" fontId="9" fillId="0" borderId="33" xfId="0" applyFont="1" applyBorder="1" applyAlignment="1" applyProtection="1">
      <alignment horizontal="center" vertical="center"/>
      <protection hidden="1" locked="0"/>
    </xf>
    <xf numFmtId="3" fontId="9" fillId="8" borderId="18" xfId="0" applyNumberFormat="1" applyFont="1" applyFill="1" applyBorder="1" applyAlignment="1" applyProtection="1">
      <alignment horizontal="center" vertical="center"/>
      <protection hidden="1" locked="0"/>
    </xf>
    <xf numFmtId="2" fontId="9" fillId="8" borderId="26" xfId="0" applyNumberFormat="1" applyFont="1" applyFill="1" applyBorder="1" applyAlignment="1" applyProtection="1">
      <alignment horizontal="center" vertical="center"/>
      <protection hidden="1" locked="0"/>
    </xf>
    <xf numFmtId="164" fontId="9" fillId="0" borderId="26" xfId="0" applyNumberFormat="1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/>
      <protection hidden="1"/>
    </xf>
    <xf numFmtId="2" fontId="9" fillId="0" borderId="17" xfId="0" applyNumberFormat="1" applyFont="1" applyBorder="1" applyAlignment="1" applyProtection="1">
      <alignment horizontal="center"/>
      <protection hidden="1"/>
    </xf>
    <xf numFmtId="0" fontId="9" fillId="0" borderId="18" xfId="0" applyFont="1" applyBorder="1" applyAlignment="1" applyProtection="1">
      <alignment horizontal="left" vertical="center"/>
      <protection hidden="1" locked="0"/>
    </xf>
    <xf numFmtId="2" fontId="9" fillId="0" borderId="18" xfId="0" applyNumberFormat="1" applyFont="1" applyBorder="1" applyAlignment="1" applyProtection="1">
      <alignment horizontal="center" vertical="center"/>
      <protection hidden="1"/>
    </xf>
    <xf numFmtId="49" fontId="9" fillId="0" borderId="18" xfId="0" applyNumberFormat="1" applyFont="1" applyBorder="1" applyAlignment="1" applyProtection="1">
      <alignment horizontal="left"/>
      <protection hidden="1"/>
    </xf>
    <xf numFmtId="2" fontId="17" fillId="0" borderId="18" xfId="0" applyNumberFormat="1" applyFont="1" applyBorder="1" applyAlignment="1" applyProtection="1">
      <alignment horizontal="center"/>
      <protection hidden="1"/>
    </xf>
    <xf numFmtId="2" fontId="17" fillId="0" borderId="18" xfId="0" applyNumberFormat="1" applyFont="1" applyBorder="1" applyAlignment="1">
      <alignment horizontal="center"/>
    </xf>
    <xf numFmtId="49" fontId="10" fillId="0" borderId="18" xfId="0" applyNumberFormat="1" applyFont="1" applyBorder="1" applyAlignment="1" applyProtection="1">
      <alignment horizontal="left"/>
      <protection hidden="1"/>
    </xf>
    <xf numFmtId="2" fontId="9" fillId="0" borderId="31" xfId="0" applyNumberFormat="1" applyFont="1" applyBorder="1" applyAlignment="1" applyProtection="1">
      <alignment horizontal="center"/>
      <protection hidden="1"/>
    </xf>
    <xf numFmtId="3" fontId="9" fillId="0" borderId="18" xfId="0" applyNumberFormat="1" applyFont="1" applyBorder="1" applyAlignment="1" applyProtection="1">
      <alignment horizontal="center" vertical="center"/>
      <protection hidden="1" locked="0"/>
    </xf>
    <xf numFmtId="0" fontId="9" fillId="0" borderId="18" xfId="0" applyFont="1" applyBorder="1" applyAlignment="1" applyProtection="1">
      <alignment horizontal="center" vertical="center"/>
      <protection hidden="1" locked="0"/>
    </xf>
    <xf numFmtId="0" fontId="9" fillId="0" borderId="19" xfId="0" applyFont="1" applyBorder="1" applyAlignment="1" applyProtection="1">
      <alignment horizontal="center" vertical="center"/>
      <protection hidden="1" locked="0"/>
    </xf>
    <xf numFmtId="0" fontId="10" fillId="0" borderId="18" xfId="0" applyFont="1" applyBorder="1" applyAlignment="1" applyProtection="1">
      <alignment horizontal="left" vertical="center"/>
      <protection hidden="1" locked="0"/>
    </xf>
    <xf numFmtId="164" fontId="9" fillId="0" borderId="31" xfId="0" applyNumberFormat="1" applyFont="1" applyBorder="1" applyProtection="1">
      <protection hidden="1"/>
    </xf>
    <xf numFmtId="0" fontId="9" fillId="0" borderId="26" xfId="0" applyFont="1" applyBorder="1" applyAlignment="1" applyProtection="1">
      <alignment wrapText="1"/>
      <protection hidden="1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10" fillId="0" borderId="36" xfId="0" applyFont="1" applyBorder="1" applyProtection="1">
      <protection hidden="1"/>
    </xf>
    <xf numFmtId="0" fontId="9" fillId="0" borderId="37" xfId="0" applyFont="1" applyBorder="1" applyProtection="1">
      <protection hidden="1"/>
    </xf>
    <xf numFmtId="3" fontId="9" fillId="0" borderId="38" xfId="0" applyNumberFormat="1" applyFont="1" applyBorder="1" applyAlignment="1" applyProtection="1">
      <alignment horizontal="center"/>
      <protection hidden="1"/>
    </xf>
    <xf numFmtId="0" fontId="9" fillId="0" borderId="7" xfId="0" applyFont="1" applyBorder="1" applyProtection="1">
      <protection hidden="1"/>
    </xf>
    <xf numFmtId="0" fontId="9" fillId="0" borderId="39" xfId="0" applyFont="1" applyBorder="1" applyProtection="1">
      <protection hidden="1"/>
    </xf>
    <xf numFmtId="3" fontId="9" fillId="0" borderId="6" xfId="0" applyNumberFormat="1" applyFont="1" applyBorder="1" applyAlignment="1" applyProtection="1">
      <alignment horizontal="center"/>
      <protection hidden="1"/>
    </xf>
    <xf numFmtId="0" fontId="9" fillId="0" borderId="39" xfId="0" applyFont="1" applyBorder="1" applyAlignment="1" applyProtection="1">
      <alignment horizontal="right"/>
      <protection hidden="1"/>
    </xf>
    <xf numFmtId="0" fontId="10" fillId="0" borderId="7" xfId="0" applyFont="1" applyBorder="1" applyProtection="1">
      <protection hidden="1"/>
    </xf>
    <xf numFmtId="0" fontId="9" fillId="0" borderId="6" xfId="0" applyFont="1" applyBorder="1" applyAlignment="1" applyProtection="1">
      <alignment horizontal="right"/>
      <protection hidden="1"/>
    </xf>
    <xf numFmtId="0" fontId="17" fillId="0" borderId="39" xfId="0" applyFont="1" applyBorder="1" applyAlignment="1" applyProtection="1">
      <alignment horizontal="left"/>
      <protection hidden="1"/>
    </xf>
    <xf numFmtId="0" fontId="17" fillId="0" borderId="6" xfId="0" applyFont="1" applyBorder="1" applyAlignment="1" applyProtection="1">
      <alignment horizontal="left"/>
      <protection hidden="1"/>
    </xf>
    <xf numFmtId="0" fontId="17" fillId="0" borderId="39" xfId="0" applyFont="1" applyBorder="1"/>
    <xf numFmtId="0" fontId="17" fillId="0" borderId="6" xfId="0" applyFont="1" applyBorder="1"/>
    <xf numFmtId="0" fontId="9" fillId="0" borderId="10" xfId="0" applyFont="1" applyBorder="1" applyAlignment="1" applyProtection="1">
      <alignment horizontal="left"/>
      <protection hidden="1"/>
    </xf>
    <xf numFmtId="0" fontId="9" fillId="0" borderId="29" xfId="0" applyFont="1" applyBorder="1" applyAlignment="1" applyProtection="1">
      <alignment horizontal="left"/>
      <protection hidden="1"/>
    </xf>
    <xf numFmtId="49" fontId="17" fillId="0" borderId="40" xfId="0" applyNumberFormat="1" applyFont="1" applyBorder="1"/>
    <xf numFmtId="49" fontId="17" fillId="0" borderId="23" xfId="0" applyNumberFormat="1" applyFont="1" applyBorder="1"/>
    <xf numFmtId="49" fontId="17" fillId="0" borderId="41" xfId="0" applyNumberFormat="1" applyFont="1" applyBorder="1"/>
    <xf numFmtId="0" fontId="15" fillId="4" borderId="35" xfId="0" applyFont="1" applyFill="1" applyBorder="1" applyAlignment="1" applyProtection="1">
      <alignment horizontal="center" vertical="center" wrapText="1"/>
      <protection hidden="1"/>
    </xf>
    <xf numFmtId="0" fontId="2" fillId="5" borderId="16" xfId="0" applyFont="1" applyFill="1" applyBorder="1" applyAlignment="1">
      <alignment horizontal="left" vertical="center" wrapText="1"/>
    </xf>
    <xf numFmtId="14" fontId="2" fillId="5" borderId="42" xfId="0" applyNumberFormat="1" applyFont="1" applyFill="1" applyBorder="1" applyAlignment="1">
      <alignment horizontal="left" vertical="center" wrapText="1"/>
    </xf>
    <xf numFmtId="0" fontId="0" fillId="4" borderId="29" xfId="0" applyFill="1" applyBorder="1" applyAlignment="1">
      <alignment horizontal="center"/>
    </xf>
    <xf numFmtId="49" fontId="9" fillId="0" borderId="7" xfId="0" applyNumberFormat="1" applyFont="1" applyBorder="1" applyAlignment="1" applyProtection="1">
      <alignment horizontal="left"/>
      <protection hidden="1"/>
    </xf>
    <xf numFmtId="0" fontId="2" fillId="3" borderId="43" xfId="0" applyFont="1" applyFill="1" applyBorder="1"/>
    <xf numFmtId="0" fontId="0" fillId="4" borderId="24" xfId="0" applyFill="1" applyBorder="1" applyAlignment="1">
      <alignment horizontal="center"/>
    </xf>
    <xf numFmtId="1" fontId="0" fillId="0" borderId="23" xfId="0" applyNumberFormat="1" applyBorder="1" applyAlignment="1">
      <alignment horizontal="right"/>
    </xf>
    <xf numFmtId="1" fontId="0" fillId="0" borderId="24" xfId="0" applyNumberFormat="1" applyBorder="1" applyAlignment="1">
      <alignment horizontal="right"/>
    </xf>
    <xf numFmtId="1" fontId="9" fillId="0" borderId="31" xfId="0" applyNumberFormat="1" applyFont="1" applyBorder="1" applyAlignment="1" applyProtection="1">
      <alignment horizontal="center"/>
      <protection hidden="1" locked="0"/>
    </xf>
    <xf numFmtId="0" fontId="19" fillId="0" borderId="36" xfId="0" applyFont="1" applyBorder="1" applyProtection="1">
      <protection hidden="1"/>
    </xf>
    <xf numFmtId="0" fontId="17" fillId="0" borderId="7" xfId="0" applyFont="1" applyBorder="1" applyProtection="1">
      <protection hidden="1"/>
    </xf>
    <xf numFmtId="0" fontId="9" fillId="0" borderId="39" xfId="0" applyFont="1" applyBorder="1" applyAlignment="1" applyProtection="1">
      <alignment horizontal="left"/>
      <protection hidden="1"/>
    </xf>
    <xf numFmtId="0" fontId="9" fillId="0" borderId="6" xfId="0" applyFont="1" applyBorder="1" applyAlignment="1" applyProtection="1">
      <alignment horizontal="left"/>
      <protection hidden="1"/>
    </xf>
    <xf numFmtId="4" fontId="9" fillId="0" borderId="17" xfId="0" applyNumberFormat="1" applyFont="1" applyBorder="1" applyProtection="1">
      <protection hidden="1" locked="0"/>
    </xf>
    <xf numFmtId="1" fontId="9" fillId="0" borderId="17" xfId="0" applyNumberFormat="1" applyFont="1" applyBorder="1" applyAlignment="1" applyProtection="1">
      <alignment horizontal="center"/>
      <protection hidden="1" locked="0"/>
    </xf>
    <xf numFmtId="4" fontId="9" fillId="0" borderId="44" xfId="0" applyNumberFormat="1" applyFont="1" applyBorder="1" applyAlignment="1" applyProtection="1">
      <alignment horizontal="right" vertical="center"/>
      <protection hidden="1"/>
    </xf>
    <xf numFmtId="4" fontId="9" fillId="0" borderId="40" xfId="0" applyNumberFormat="1" applyFont="1" applyBorder="1" applyAlignment="1" applyProtection="1">
      <alignment horizontal="right" vertical="center"/>
      <protection hidden="1"/>
    </xf>
    <xf numFmtId="4" fontId="9" fillId="0" borderId="24" xfId="0" applyNumberFormat="1" applyFont="1" applyBorder="1" applyAlignment="1" applyProtection="1">
      <alignment horizontal="right" vertical="center"/>
      <protection hidden="1"/>
    </xf>
    <xf numFmtId="4" fontId="9" fillId="0" borderId="23" xfId="0" applyNumberFormat="1" applyFont="1" applyBorder="1" applyAlignment="1" applyProtection="1">
      <alignment horizontal="right" vertical="center"/>
      <protection hidden="1"/>
    </xf>
    <xf numFmtId="4" fontId="9" fillId="0" borderId="45" xfId="0" applyNumberFormat="1" applyFont="1" applyBorder="1" applyAlignment="1" applyProtection="1">
      <alignment horizontal="right" vertical="center"/>
      <protection hidden="1"/>
    </xf>
    <xf numFmtId="4" fontId="9" fillId="0" borderId="41" xfId="0" applyNumberFormat="1" applyFont="1" applyBorder="1" applyAlignment="1" applyProtection="1">
      <alignment horizontal="right" vertical="center"/>
      <protection hidden="1"/>
    </xf>
    <xf numFmtId="0" fontId="17" fillId="0" borderId="0" xfId="0" applyFont="1" applyAlignment="1">
      <alignment horizontal="right"/>
    </xf>
    <xf numFmtId="0" fontId="17" fillId="0" borderId="2" xfId="0" applyFont="1" applyBorder="1" applyAlignment="1">
      <alignment horizontal="right"/>
    </xf>
    <xf numFmtId="4" fontId="10" fillId="0" borderId="17" xfId="0" applyNumberFormat="1" applyFont="1" applyBorder="1" applyAlignment="1" applyProtection="1">
      <alignment horizontal="right"/>
      <protection hidden="1"/>
    </xf>
    <xf numFmtId="4" fontId="9" fillId="5" borderId="18" xfId="0" applyNumberFormat="1" applyFont="1" applyFill="1" applyBorder="1" applyAlignment="1" applyProtection="1">
      <alignment horizontal="right"/>
      <protection hidden="1"/>
    </xf>
    <xf numFmtId="4" fontId="10" fillId="0" borderId="18" xfId="0" applyNumberFormat="1" applyFont="1" applyBorder="1" applyAlignment="1" applyProtection="1">
      <alignment horizontal="right"/>
      <protection hidden="1"/>
    </xf>
    <xf numFmtId="4" fontId="9" fillId="0" borderId="18" xfId="0" applyNumberFormat="1" applyFont="1" applyBorder="1" applyAlignment="1" applyProtection="1">
      <alignment horizontal="right"/>
      <protection hidden="1"/>
    </xf>
    <xf numFmtId="4" fontId="9" fillId="0" borderId="17" xfId="0" applyNumberFormat="1" applyFont="1" applyBorder="1" applyAlignment="1" applyProtection="1">
      <alignment horizontal="right"/>
      <protection hidden="1"/>
    </xf>
    <xf numFmtId="4" fontId="9" fillId="0" borderId="31" xfId="0" applyNumberFormat="1" applyFont="1" applyBorder="1" applyAlignment="1" applyProtection="1">
      <alignment horizontal="right"/>
      <protection hidden="1"/>
    </xf>
    <xf numFmtId="4" fontId="10" fillId="0" borderId="31" xfId="0" applyNumberFormat="1" applyFont="1" applyBorder="1" applyAlignment="1" applyProtection="1">
      <alignment horizontal="right"/>
      <protection hidden="1"/>
    </xf>
    <xf numFmtId="4" fontId="10" fillId="0" borderId="45" xfId="0" applyNumberFormat="1" applyFont="1" applyBorder="1" applyAlignment="1" applyProtection="1">
      <alignment horizontal="right" vertical="center"/>
      <protection hidden="1"/>
    </xf>
    <xf numFmtId="4" fontId="10" fillId="0" borderId="44" xfId="0" applyNumberFormat="1" applyFont="1" applyBorder="1" applyAlignment="1" applyProtection="1">
      <alignment horizontal="right" vertical="center"/>
      <protection hidden="1"/>
    </xf>
    <xf numFmtId="4" fontId="10" fillId="0" borderId="24" xfId="0" applyNumberFormat="1" applyFont="1" applyBorder="1" applyAlignment="1" applyProtection="1">
      <alignment horizontal="right" vertical="center"/>
      <protection hidden="1"/>
    </xf>
    <xf numFmtId="4" fontId="9" fillId="8" borderId="19" xfId="0" applyNumberFormat="1" applyFont="1" applyFill="1" applyBorder="1" applyAlignment="1" applyProtection="1">
      <alignment horizontal="right" vertical="center"/>
      <protection hidden="1" locked="0"/>
    </xf>
    <xf numFmtId="4" fontId="9" fillId="0" borderId="44" xfId="0" applyNumberFormat="1" applyFont="1" applyBorder="1" applyAlignment="1" applyProtection="1">
      <alignment horizontal="right"/>
      <protection hidden="1"/>
    </xf>
    <xf numFmtId="4" fontId="9" fillId="0" borderId="40" xfId="0" applyNumberFormat="1" applyFont="1" applyBorder="1" applyAlignment="1" applyProtection="1">
      <alignment horizontal="right"/>
      <protection hidden="1"/>
    </xf>
    <xf numFmtId="1" fontId="9" fillId="0" borderId="46" xfId="0" applyNumberFormat="1" applyFont="1" applyBorder="1" applyAlignment="1" applyProtection="1">
      <alignment horizontal="right" vertical="center"/>
      <protection hidden="1"/>
    </xf>
    <xf numFmtId="4" fontId="9" fillId="0" borderId="21" xfId="0" applyNumberFormat="1" applyFont="1" applyBorder="1" applyAlignment="1" applyProtection="1">
      <alignment horizontal="right" vertical="center"/>
      <protection hidden="1"/>
    </xf>
    <xf numFmtId="4" fontId="9" fillId="0" borderId="20" xfId="0" applyNumberFormat="1" applyFont="1" applyBorder="1" applyAlignment="1" applyProtection="1">
      <alignment horizontal="right" vertical="center"/>
      <protection hidden="1"/>
    </xf>
    <xf numFmtId="0" fontId="9" fillId="0" borderId="46" xfId="0" applyFont="1" applyBorder="1" applyAlignment="1" applyProtection="1">
      <alignment horizontal="left" vertical="center"/>
      <protection hidden="1" locked="0"/>
    </xf>
    <xf numFmtId="2" fontId="9" fillId="0" borderId="46" xfId="0" applyNumberFormat="1" applyFont="1" applyBorder="1" applyAlignment="1" applyProtection="1">
      <alignment horizontal="right" vertical="center"/>
      <protection hidden="1" locked="0"/>
    </xf>
    <xf numFmtId="3" fontId="9" fillId="0" borderId="32" xfId="0" applyNumberFormat="1" applyFont="1" applyBorder="1" applyAlignment="1" applyProtection="1">
      <alignment horizontal="right" vertical="center"/>
      <protection hidden="1" locked="0"/>
    </xf>
    <xf numFmtId="4" fontId="9" fillId="0" borderId="32" xfId="0" applyNumberFormat="1" applyFont="1" applyBorder="1" applyAlignment="1" applyProtection="1">
      <alignment horizontal="right" vertical="center"/>
      <protection hidden="1" locked="0"/>
    </xf>
    <xf numFmtId="0" fontId="13" fillId="0" borderId="32" xfId="0" applyFont="1" applyBorder="1" applyAlignment="1" applyProtection="1">
      <alignment horizontal="center" vertical="center"/>
      <protection hidden="1" locked="0"/>
    </xf>
    <xf numFmtId="49" fontId="9" fillId="0" borderId="40" xfId="0" applyNumberFormat="1" applyFont="1" applyBorder="1" applyAlignment="1" applyProtection="1">
      <alignment horizontal="center"/>
      <protection hidden="1"/>
    </xf>
    <xf numFmtId="4" fontId="9" fillId="8" borderId="18" xfId="0" applyNumberFormat="1" applyFont="1" applyFill="1" applyBorder="1" applyAlignment="1" applyProtection="1">
      <alignment horizontal="right" vertical="center"/>
      <protection hidden="1" locked="0"/>
    </xf>
    <xf numFmtId="4" fontId="10" fillId="0" borderId="47" xfId="0" applyNumberFormat="1" applyFont="1" applyBorder="1" applyAlignment="1" applyProtection="1">
      <alignment horizontal="right" vertical="center"/>
      <protection hidden="1"/>
    </xf>
    <xf numFmtId="4" fontId="10" fillId="0" borderId="44" xfId="0" applyNumberFormat="1" applyFont="1" applyBorder="1" applyAlignment="1" applyProtection="1">
      <alignment horizontal="right"/>
      <protection hidden="1"/>
    </xf>
    <xf numFmtId="4" fontId="10" fillId="0" borderId="20" xfId="0" applyNumberFormat="1" applyFont="1" applyBorder="1" applyAlignment="1" applyProtection="1">
      <alignment horizontal="center" vertical="center"/>
      <protection hidden="1"/>
    </xf>
    <xf numFmtId="2" fontId="9" fillId="8" borderId="6" xfId="0" applyNumberFormat="1" applyFont="1" applyFill="1" applyBorder="1" applyAlignment="1" applyProtection="1">
      <alignment horizontal="center" vertical="center"/>
      <protection hidden="1" locked="0"/>
    </xf>
    <xf numFmtId="1" fontId="9" fillId="0" borderId="6" xfId="0" applyNumberFormat="1" applyFont="1" applyBorder="1" applyAlignment="1" applyProtection="1">
      <alignment horizontal="center" vertical="center"/>
      <protection hidden="1"/>
    </xf>
    <xf numFmtId="4" fontId="9" fillId="0" borderId="19" xfId="0" applyNumberFormat="1" applyFont="1" applyBorder="1" applyAlignment="1" applyProtection="1">
      <alignment horizontal="right" vertical="center"/>
      <protection hidden="1" locked="0"/>
    </xf>
    <xf numFmtId="4" fontId="10" fillId="0" borderId="20" xfId="0" applyNumberFormat="1" applyFont="1" applyBorder="1" applyAlignment="1" applyProtection="1">
      <alignment horizontal="right" vertical="center"/>
      <protection hidden="1"/>
    </xf>
    <xf numFmtId="4" fontId="4" fillId="6" borderId="48" xfId="0" applyNumberFormat="1" applyFont="1" applyFill="1" applyBorder="1" applyAlignment="1" applyProtection="1">
      <alignment horizontal="right"/>
      <protection hidden="1"/>
    </xf>
    <xf numFmtId="4" fontId="16" fillId="6" borderId="15" xfId="0" applyNumberFormat="1" applyFont="1" applyFill="1" applyBorder="1" applyAlignment="1" applyProtection="1">
      <alignment horizontal="right"/>
      <protection hidden="1"/>
    </xf>
    <xf numFmtId="4" fontId="5" fillId="6" borderId="42" xfId="0" applyNumberFormat="1" applyFont="1" applyFill="1" applyBorder="1" applyAlignment="1" applyProtection="1">
      <alignment horizontal="right"/>
      <protection hidden="1"/>
    </xf>
    <xf numFmtId="0" fontId="15" fillId="0" borderId="41" xfId="0" applyFont="1" applyBorder="1" applyAlignment="1" applyProtection="1">
      <alignment horizontal="center" vertical="center"/>
      <protection hidden="1"/>
    </xf>
    <xf numFmtId="1" fontId="9" fillId="0" borderId="38" xfId="0" applyNumberFormat="1" applyFont="1" applyBorder="1" applyAlignment="1" applyProtection="1">
      <alignment horizontal="right" vertical="center"/>
      <protection hidden="1"/>
    </xf>
    <xf numFmtId="3" fontId="9" fillId="0" borderId="17" xfId="0" applyNumberFormat="1" applyFont="1" applyBorder="1" applyAlignment="1" applyProtection="1">
      <alignment horizontal="right" vertical="center"/>
      <protection hidden="1" locked="0"/>
    </xf>
    <xf numFmtId="4" fontId="9" fillId="0" borderId="17" xfId="0" applyNumberFormat="1" applyFont="1" applyBorder="1" applyAlignment="1" applyProtection="1">
      <alignment horizontal="right" vertical="center"/>
      <protection hidden="1" locked="0"/>
    </xf>
    <xf numFmtId="0" fontId="13" fillId="0" borderId="17" xfId="0" applyFont="1" applyBorder="1" applyAlignment="1" applyProtection="1">
      <alignment horizontal="center" vertical="center"/>
      <protection hidden="1" locked="0"/>
    </xf>
    <xf numFmtId="4" fontId="9" fillId="0" borderId="17" xfId="0" applyNumberFormat="1" applyFont="1" applyBorder="1" applyAlignment="1" applyProtection="1">
      <alignment vertical="center"/>
      <protection hidden="1" locked="0"/>
    </xf>
    <xf numFmtId="4" fontId="9" fillId="8" borderId="19" xfId="0" applyNumberFormat="1" applyFont="1" applyFill="1" applyBorder="1" applyAlignment="1" applyProtection="1">
      <alignment vertical="center"/>
      <protection hidden="1" locked="0"/>
    </xf>
    <xf numFmtId="4" fontId="10" fillId="0" borderId="45" xfId="0" applyNumberFormat="1" applyFont="1" applyBorder="1" applyAlignment="1" applyProtection="1">
      <alignment vertical="center"/>
      <protection hidden="1"/>
    </xf>
    <xf numFmtId="4" fontId="9" fillId="0" borderId="41" xfId="0" applyNumberFormat="1" applyFont="1" applyBorder="1" applyAlignment="1" applyProtection="1">
      <alignment vertical="center"/>
      <protection hidden="1"/>
    </xf>
    <xf numFmtId="4" fontId="9" fillId="0" borderId="45" xfId="0" applyNumberFormat="1" applyFont="1" applyBorder="1" applyAlignment="1" applyProtection="1">
      <alignment vertical="center"/>
      <protection hidden="1"/>
    </xf>
    <xf numFmtId="4" fontId="9" fillId="0" borderId="49" xfId="0" applyNumberFormat="1" applyFont="1" applyBorder="1" applyAlignment="1" applyProtection="1">
      <alignment vertical="center"/>
      <protection hidden="1"/>
    </xf>
    <xf numFmtId="4" fontId="9" fillId="0" borderId="25" xfId="0" applyNumberFormat="1" applyFont="1" applyBorder="1" applyAlignment="1" applyProtection="1">
      <alignment vertical="center"/>
      <protection hidden="1"/>
    </xf>
    <xf numFmtId="4" fontId="9" fillId="0" borderId="44" xfId="0" applyNumberFormat="1" applyFont="1" applyBorder="1" applyAlignment="1" applyProtection="1">
      <alignment vertical="center"/>
      <protection hidden="1"/>
    </xf>
    <xf numFmtId="4" fontId="9" fillId="0" borderId="40" xfId="0" applyNumberFormat="1" applyFont="1" applyBorder="1" applyAlignment="1" applyProtection="1">
      <alignment vertical="center"/>
      <protection hidden="1"/>
    </xf>
    <xf numFmtId="4" fontId="9" fillId="0" borderId="20" xfId="0" applyNumberFormat="1" applyFont="1" applyBorder="1" applyAlignment="1" applyProtection="1">
      <alignment vertical="center"/>
      <protection hidden="1"/>
    </xf>
    <xf numFmtId="4" fontId="9" fillId="0" borderId="21" xfId="0" applyNumberFormat="1" applyFont="1" applyBorder="1" applyAlignment="1" applyProtection="1">
      <alignment vertical="center"/>
      <protection hidden="1"/>
    </xf>
    <xf numFmtId="4" fontId="10" fillId="0" borderId="49" xfId="0" applyNumberFormat="1" applyFont="1" applyBorder="1" applyAlignment="1" applyProtection="1">
      <alignment vertical="center"/>
      <protection hidden="1"/>
    </xf>
    <xf numFmtId="4" fontId="10" fillId="0" borderId="44" xfId="0" applyNumberFormat="1" applyFont="1" applyBorder="1" applyAlignment="1" applyProtection="1">
      <alignment vertical="center"/>
      <protection hidden="1"/>
    </xf>
    <xf numFmtId="4" fontId="10" fillId="0" borderId="20" xfId="0" applyNumberFormat="1" applyFont="1" applyBorder="1" applyAlignment="1" applyProtection="1">
      <alignment vertical="center"/>
      <protection hidden="1"/>
    </xf>
    <xf numFmtId="4" fontId="9" fillId="0" borderId="22" xfId="0" applyNumberFormat="1" applyFont="1" applyBorder="1" applyAlignment="1" applyProtection="1">
      <alignment horizontal="right" vertical="center"/>
      <protection hidden="1"/>
    </xf>
    <xf numFmtId="4" fontId="9" fillId="0" borderId="32" xfId="0" applyNumberFormat="1" applyFont="1" applyBorder="1" applyAlignment="1" applyProtection="1">
      <alignment vertical="center"/>
      <protection hidden="1" locked="0"/>
    </xf>
    <xf numFmtId="4" fontId="9" fillId="0" borderId="22" xfId="0" applyNumberFormat="1" applyFont="1" applyBorder="1" applyAlignment="1" applyProtection="1">
      <alignment vertical="center"/>
      <protection hidden="1"/>
    </xf>
    <xf numFmtId="4" fontId="5" fillId="6" borderId="42" xfId="0" applyNumberFormat="1" applyFont="1" applyFill="1" applyBorder="1" applyProtection="1">
      <protection hidden="1"/>
    </xf>
    <xf numFmtId="4" fontId="16" fillId="6" borderId="15" xfId="0" applyNumberFormat="1" applyFont="1" applyFill="1" applyBorder="1" applyProtection="1">
      <protection hidden="1"/>
    </xf>
    <xf numFmtId="4" fontId="4" fillId="6" borderId="48" xfId="0" applyNumberFormat="1" applyFont="1" applyFill="1" applyBorder="1" applyProtection="1">
      <protection hidden="1"/>
    </xf>
    <xf numFmtId="4" fontId="1" fillId="8" borderId="19" xfId="0" applyNumberFormat="1" applyFont="1" applyFill="1" applyBorder="1" applyProtection="1">
      <protection hidden="1" locked="0"/>
    </xf>
    <xf numFmtId="0" fontId="20" fillId="0" borderId="37" xfId="0" applyFont="1" applyBorder="1" applyProtection="1">
      <protection hidden="1"/>
    </xf>
    <xf numFmtId="4" fontId="9" fillId="0" borderId="19" xfId="0" applyNumberFormat="1" applyFont="1" applyBorder="1" applyAlignment="1" applyProtection="1">
      <alignment vertical="center"/>
      <protection hidden="1" locked="0"/>
    </xf>
    <xf numFmtId="0" fontId="19" fillId="0" borderId="0" xfId="0" applyFont="1"/>
    <xf numFmtId="0" fontId="21" fillId="6" borderId="50" xfId="0" applyFont="1" applyFill="1" applyBorder="1" applyAlignment="1" applyProtection="1">
      <alignment horizontal="center"/>
      <protection hidden="1"/>
    </xf>
    <xf numFmtId="3" fontId="7" fillId="6" borderId="50" xfId="0" applyNumberFormat="1" applyFont="1" applyFill="1" applyBorder="1" applyAlignment="1" applyProtection="1">
      <alignment horizontal="center"/>
      <protection hidden="1"/>
    </xf>
    <xf numFmtId="1" fontId="21" fillId="6" borderId="30" xfId="0" applyNumberFormat="1" applyFont="1" applyFill="1" applyBorder="1" applyAlignment="1" applyProtection="1">
      <alignment horizontal="center"/>
      <protection hidden="1"/>
    </xf>
    <xf numFmtId="4" fontId="9" fillId="0" borderId="51" xfId="0" applyNumberFormat="1" applyFont="1" applyBorder="1" applyAlignment="1" applyProtection="1">
      <alignment vertical="center"/>
      <protection hidden="1" locked="0"/>
    </xf>
    <xf numFmtId="4" fontId="9" fillId="0" borderId="52" xfId="0" applyNumberFormat="1" applyFont="1" applyBorder="1" applyAlignment="1" applyProtection="1">
      <alignment vertical="center"/>
      <protection hidden="1" locked="0"/>
    </xf>
    <xf numFmtId="3" fontId="7" fillId="6" borderId="30" xfId="0" applyNumberFormat="1" applyFont="1" applyFill="1" applyBorder="1" applyAlignment="1" applyProtection="1">
      <alignment horizontal="center"/>
      <protection hidden="1"/>
    </xf>
    <xf numFmtId="1" fontId="10" fillId="0" borderId="38" xfId="0" applyNumberFormat="1" applyFont="1" applyBorder="1" applyAlignment="1" applyProtection="1">
      <alignment horizontal="left" vertical="center"/>
      <protection hidden="1"/>
    </xf>
    <xf numFmtId="2" fontId="16" fillId="6" borderId="15" xfId="0" applyNumberFormat="1" applyFont="1" applyFill="1" applyBorder="1" applyAlignment="1" applyProtection="1">
      <alignment horizontal="right"/>
      <protection hidden="1"/>
    </xf>
    <xf numFmtId="0" fontId="10" fillId="0" borderId="19" xfId="0" applyFont="1" applyBorder="1" applyProtection="1">
      <protection hidden="1"/>
    </xf>
    <xf numFmtId="0" fontId="9" fillId="0" borderId="19" xfId="0" applyFont="1" applyBorder="1" applyAlignment="1" applyProtection="1">
      <alignment horizontal="left" vertical="center"/>
      <protection hidden="1" locked="0"/>
    </xf>
    <xf numFmtId="49" fontId="9" fillId="0" borderId="19" xfId="0" applyNumberFormat="1" applyFont="1" applyBorder="1" applyAlignment="1" applyProtection="1">
      <alignment horizontal="left"/>
      <protection hidden="1"/>
    </xf>
    <xf numFmtId="0" fontId="12" fillId="6" borderId="3" xfId="0" applyFont="1" applyFill="1" applyBorder="1" applyAlignment="1" applyProtection="1">
      <alignment horizontal="left"/>
      <protection hidden="1"/>
    </xf>
    <xf numFmtId="49" fontId="10" fillId="0" borderId="25" xfId="0" applyNumberFormat="1" applyFont="1" applyBorder="1" applyAlignment="1" applyProtection="1">
      <alignment horizontal="center"/>
      <protection hidden="1"/>
    </xf>
    <xf numFmtId="49" fontId="10" fillId="0" borderId="19" xfId="0" applyNumberFormat="1" applyFont="1" applyBorder="1" applyAlignment="1" applyProtection="1">
      <alignment horizontal="left"/>
      <protection hidden="1"/>
    </xf>
    <xf numFmtId="4" fontId="10" fillId="0" borderId="19" xfId="0" applyNumberFormat="1" applyFont="1" applyBorder="1" applyAlignment="1" applyProtection="1">
      <alignment horizontal="right" vertical="center"/>
      <protection hidden="1" locked="0"/>
    </xf>
    <xf numFmtId="4" fontId="10" fillId="0" borderId="40" xfId="0" applyNumberFormat="1" applyFont="1" applyBorder="1" applyAlignment="1" applyProtection="1">
      <alignment horizontal="right" vertical="center"/>
      <protection hidden="1"/>
    </xf>
    <xf numFmtId="49" fontId="9" fillId="0" borderId="7" xfId="0" applyNumberFormat="1" applyFont="1" applyBorder="1" applyProtection="1">
      <protection hidden="1"/>
    </xf>
    <xf numFmtId="49" fontId="17" fillId="0" borderId="7" xfId="0" applyNumberFormat="1" applyFont="1" applyBorder="1" applyAlignment="1" applyProtection="1">
      <alignment horizontal="left"/>
      <protection hidden="1"/>
    </xf>
    <xf numFmtId="0" fontId="19" fillId="0" borderId="7" xfId="0" applyFont="1" applyBorder="1" applyProtection="1">
      <protection hidden="1"/>
    </xf>
    <xf numFmtId="4" fontId="0" fillId="0" borderId="44" xfId="0" applyNumberFormat="1" applyBorder="1" applyAlignment="1">
      <alignment horizontal="right"/>
    </xf>
    <xf numFmtId="4" fontId="0" fillId="0" borderId="40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4" fontId="5" fillId="2" borderId="30" xfId="0" applyNumberFormat="1" applyFont="1" applyFill="1" applyBorder="1" applyAlignment="1">
      <alignment horizontal="right"/>
    </xf>
    <xf numFmtId="4" fontId="9" fillId="8" borderId="18" xfId="0" applyNumberFormat="1" applyFont="1" applyFill="1" applyBorder="1" applyAlignment="1" applyProtection="1">
      <alignment horizontal="center" vertical="center"/>
      <protection hidden="1" locked="0"/>
    </xf>
    <xf numFmtId="0" fontId="9" fillId="5" borderId="18" xfId="0" applyFont="1" applyFill="1" applyBorder="1" applyAlignment="1" applyProtection="1">
      <alignment horizontal="left" vertical="center"/>
      <protection hidden="1" locked="0"/>
    </xf>
    <xf numFmtId="49" fontId="9" fillId="5" borderId="18" xfId="0" applyNumberFormat="1" applyFont="1" applyFill="1" applyBorder="1" applyAlignment="1" applyProtection="1">
      <alignment horizontal="left"/>
      <protection hidden="1"/>
    </xf>
    <xf numFmtId="49" fontId="9" fillId="5" borderId="18" xfId="0" applyNumberFormat="1" applyFont="1" applyFill="1" applyBorder="1" applyProtection="1">
      <protection hidden="1"/>
    </xf>
    <xf numFmtId="4" fontId="5" fillId="6" borderId="14" xfId="0" applyNumberFormat="1" applyFont="1" applyFill="1" applyBorder="1" applyAlignment="1" applyProtection="1">
      <alignment horizontal="right"/>
      <protection hidden="1"/>
    </xf>
    <xf numFmtId="4" fontId="5" fillId="6" borderId="48" xfId="0" applyNumberFormat="1" applyFont="1" applyFill="1" applyBorder="1" applyAlignment="1" applyProtection="1">
      <alignment horizontal="right"/>
      <protection hidden="1"/>
    </xf>
    <xf numFmtId="4" fontId="4" fillId="6" borderId="14" xfId="0" applyNumberFormat="1" applyFont="1" applyFill="1" applyBorder="1" applyAlignment="1" applyProtection="1">
      <alignment horizontal="right"/>
      <protection hidden="1"/>
    </xf>
    <xf numFmtId="4" fontId="9" fillId="9" borderId="19" xfId="0" applyNumberFormat="1" applyFont="1" applyFill="1" applyBorder="1" applyAlignment="1" applyProtection="1">
      <alignment horizontal="right"/>
      <protection hidden="1" locked="0"/>
    </xf>
    <xf numFmtId="49" fontId="10" fillId="0" borderId="18" xfId="0" applyNumberFormat="1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49" fontId="17" fillId="0" borderId="38" xfId="0" applyNumberFormat="1" applyFont="1" applyBorder="1"/>
    <xf numFmtId="49" fontId="9" fillId="0" borderId="46" xfId="0" applyNumberFormat="1" applyFont="1" applyBorder="1" applyAlignment="1" applyProtection="1">
      <alignment horizontal="center"/>
      <protection hidden="1"/>
    </xf>
    <xf numFmtId="0" fontId="2" fillId="10" borderId="16" xfId="0" applyFont="1" applyFill="1" applyBorder="1" applyAlignment="1">
      <alignment horizontal="left" vertical="center" wrapText="1"/>
    </xf>
    <xf numFmtId="0" fontId="2" fillId="10" borderId="48" xfId="0" applyFont="1" applyFill="1" applyBorder="1" applyAlignment="1">
      <alignment horizontal="left" vertical="center" wrapText="1"/>
    </xf>
    <xf numFmtId="14" fontId="2" fillId="10" borderId="42" xfId="0" applyNumberFormat="1" applyFont="1" applyFill="1" applyBorder="1" applyAlignment="1">
      <alignment horizontal="left" vertical="center" wrapText="1"/>
    </xf>
    <xf numFmtId="49" fontId="17" fillId="0" borderId="41" xfId="0" applyNumberFormat="1" applyFont="1" applyBorder="1" applyAlignment="1">
      <alignment horizontal="center"/>
    </xf>
    <xf numFmtId="49" fontId="17" fillId="0" borderId="40" xfId="0" applyNumberFormat="1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49" fontId="17" fillId="0" borderId="23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4" fontId="2" fillId="0" borderId="44" xfId="0" applyNumberFormat="1" applyFont="1" applyBorder="1" applyAlignment="1">
      <alignment horizontal="right"/>
    </xf>
    <xf numFmtId="1" fontId="2" fillId="0" borderId="44" xfId="0" applyNumberFormat="1" applyFont="1" applyBorder="1" applyAlignment="1">
      <alignment horizontal="right"/>
    </xf>
    <xf numFmtId="4" fontId="5" fillId="2" borderId="48" xfId="0" applyNumberFormat="1" applyFont="1" applyFill="1" applyBorder="1" applyAlignment="1">
      <alignment horizontal="right"/>
    </xf>
    <xf numFmtId="4" fontId="5" fillId="3" borderId="45" xfId="0" applyNumberFormat="1" applyFont="1" applyFill="1" applyBorder="1" applyAlignment="1">
      <alignment horizontal="right"/>
    </xf>
    <xf numFmtId="4" fontId="5" fillId="3" borderId="17" xfId="0" applyNumberFormat="1" applyFont="1" applyFill="1" applyBorder="1" applyAlignment="1">
      <alignment horizontal="right"/>
    </xf>
    <xf numFmtId="0" fontId="5" fillId="0" borderId="5" xfId="0" applyFont="1" applyBorder="1"/>
    <xf numFmtId="0" fontId="5" fillId="0" borderId="1" xfId="0" applyFont="1" applyBorder="1"/>
    <xf numFmtId="0" fontId="7" fillId="5" borderId="0" xfId="0" applyFont="1" applyFill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49" fontId="9" fillId="5" borderId="26" xfId="0" applyNumberFormat="1" applyFont="1" applyFill="1" applyBorder="1" applyAlignment="1" applyProtection="1">
      <alignment horizontal="left"/>
      <protection hidden="1"/>
    </xf>
    <xf numFmtId="4" fontId="2" fillId="0" borderId="44" xfId="0" applyNumberFormat="1" applyFont="1" applyBorder="1"/>
    <xf numFmtId="4" fontId="0" fillId="0" borderId="40" xfId="0" applyNumberFormat="1" applyBorder="1"/>
    <xf numFmtId="4" fontId="0" fillId="0" borderId="44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4" fontId="5" fillId="2" borderId="48" xfId="0" applyNumberFormat="1" applyFont="1" applyFill="1" applyBorder="1"/>
    <xf numFmtId="4" fontId="5" fillId="2" borderId="14" xfId="0" applyNumberFormat="1" applyFont="1" applyFill="1" applyBorder="1"/>
    <xf numFmtId="3" fontId="0" fillId="0" borderId="18" xfId="0" applyNumberFormat="1" applyBorder="1" applyAlignment="1">
      <alignment horizontal="center"/>
    </xf>
    <xf numFmtId="3" fontId="5" fillId="2" borderId="30" xfId="0" applyNumberFormat="1" applyFont="1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5" fillId="2" borderId="3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4" fillId="6" borderId="30" xfId="0" applyNumberFormat="1" applyFont="1" applyFill="1" applyBorder="1" applyAlignment="1">
      <alignment horizontal="center"/>
    </xf>
    <xf numFmtId="3" fontId="5" fillId="3" borderId="17" xfId="0" applyNumberFormat="1" applyFont="1" applyFill="1" applyBorder="1" applyAlignment="1">
      <alignment horizontal="center"/>
    </xf>
    <xf numFmtId="4" fontId="9" fillId="0" borderId="0" xfId="0" applyNumberFormat="1" applyFont="1" applyAlignment="1" applyProtection="1">
      <alignment horizontal="right" vertical="center"/>
      <protection hidden="1"/>
    </xf>
    <xf numFmtId="4" fontId="9" fillId="0" borderId="0" xfId="0" applyNumberFormat="1" applyFont="1" applyAlignment="1" applyProtection="1">
      <alignment horizontal="center" vertical="center"/>
      <protection hidden="1"/>
    </xf>
    <xf numFmtId="0" fontId="23" fillId="0" borderId="7" xfId="0" applyFont="1" applyBorder="1"/>
    <xf numFmtId="0" fontId="23" fillId="0" borderId="6" xfId="0" applyFont="1" applyBorder="1"/>
    <xf numFmtId="1" fontId="23" fillId="0" borderId="18" xfId="0" applyNumberFormat="1" applyFont="1" applyBorder="1" applyAlignment="1">
      <alignment horizontal="center"/>
    </xf>
    <xf numFmtId="4" fontId="15" fillId="0" borderId="44" xfId="0" applyNumberFormat="1" applyFont="1" applyBorder="1" applyAlignment="1">
      <alignment horizontal="right"/>
    </xf>
    <xf numFmtId="4" fontId="23" fillId="0" borderId="40" xfId="0" applyNumberFormat="1" applyFont="1" applyBorder="1" applyAlignment="1">
      <alignment horizontal="right"/>
    </xf>
    <xf numFmtId="4" fontId="23" fillId="0" borderId="44" xfId="0" applyNumberFormat="1" applyFont="1" applyBorder="1" applyAlignment="1">
      <alignment horizontal="right"/>
    </xf>
    <xf numFmtId="1" fontId="15" fillId="0" borderId="44" xfId="0" applyNumberFormat="1" applyFont="1" applyBorder="1" applyAlignment="1">
      <alignment horizontal="right"/>
    </xf>
    <xf numFmtId="1" fontId="23" fillId="0" borderId="23" xfId="0" applyNumberFormat="1" applyFont="1" applyBorder="1" applyAlignment="1">
      <alignment horizontal="right"/>
    </xf>
    <xf numFmtId="1" fontId="23" fillId="0" borderId="24" xfId="0" applyNumberFormat="1" applyFont="1" applyBorder="1" applyAlignment="1">
      <alignment horizontal="right"/>
    </xf>
    <xf numFmtId="1" fontId="16" fillId="3" borderId="17" xfId="0" applyNumberFormat="1" applyFont="1" applyFill="1" applyBorder="1" applyAlignment="1">
      <alignment horizontal="center"/>
    </xf>
    <xf numFmtId="4" fontId="16" fillId="3" borderId="45" xfId="0" applyNumberFormat="1" applyFont="1" applyFill="1" applyBorder="1" applyAlignment="1">
      <alignment horizontal="right"/>
    </xf>
    <xf numFmtId="4" fontId="16" fillId="3" borderId="17" xfId="0" applyNumberFormat="1" applyFont="1" applyFill="1" applyBorder="1" applyAlignment="1">
      <alignment horizontal="right"/>
    </xf>
    <xf numFmtId="1" fontId="9" fillId="0" borderId="0" xfId="0" applyNumberFormat="1" applyFont="1" applyAlignment="1" applyProtection="1">
      <alignment horizontal="center" vertical="center"/>
      <protection hidden="1"/>
    </xf>
    <xf numFmtId="2" fontId="24" fillId="0" borderId="18" xfId="22" applyNumberFormat="1" applyFont="1" applyBorder="1" applyProtection="1">
      <protection hidden="1"/>
    </xf>
    <xf numFmtId="4" fontId="5" fillId="2" borderId="53" xfId="0" applyNumberFormat="1" applyFont="1" applyFill="1" applyBorder="1" applyAlignment="1">
      <alignment horizontal="right"/>
    </xf>
    <xf numFmtId="3" fontId="17" fillId="0" borderId="0" xfId="0" applyNumberFormat="1" applyFont="1"/>
    <xf numFmtId="3" fontId="0" fillId="0" borderId="0" xfId="0" applyNumberFormat="1"/>
    <xf numFmtId="0" fontId="26" fillId="0" borderId="0" xfId="0" applyFont="1"/>
    <xf numFmtId="0" fontId="22" fillId="0" borderId="0" xfId="0" applyFont="1"/>
    <xf numFmtId="0" fontId="0" fillId="0" borderId="0" xfId="0" applyAlignment="1">
      <alignment horizontal="left" wrapText="1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/>
    <xf numFmtId="1" fontId="0" fillId="0" borderId="0" xfId="0" applyNumberFormat="1" applyAlignment="1">
      <alignment horizontal="center"/>
    </xf>
    <xf numFmtId="0" fontId="27" fillId="0" borderId="0" xfId="0" applyFont="1"/>
    <xf numFmtId="4" fontId="0" fillId="0" borderId="0" xfId="0" applyNumberFormat="1"/>
    <xf numFmtId="0" fontId="7" fillId="0" borderId="0" xfId="0" applyFont="1" applyAlignment="1">
      <alignment horizontal="left"/>
    </xf>
    <xf numFmtId="14" fontId="0" fillId="0" borderId="0" xfId="0" applyNumberFormat="1" applyAlignment="1">
      <alignment horizontal="left" wrapText="1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1" xfId="0" applyFont="1" applyBorder="1"/>
    <xf numFmtId="4" fontId="7" fillId="0" borderId="0" xfId="0" applyNumberFormat="1" applyFont="1" applyAlignment="1" applyProtection="1">
      <alignment horizontal="right"/>
      <protection hidden="1"/>
    </xf>
    <xf numFmtId="3" fontId="26" fillId="0" borderId="0" xfId="0" applyNumberFormat="1" applyFont="1"/>
    <xf numFmtId="10" fontId="0" fillId="0" borderId="0" xfId="0" applyNumberFormat="1"/>
    <xf numFmtId="0" fontId="25" fillId="0" borderId="0" xfId="0" applyFont="1"/>
    <xf numFmtId="10" fontId="17" fillId="0" borderId="0" xfId="0" applyNumberFormat="1" applyFont="1"/>
    <xf numFmtId="0" fontId="28" fillId="0" borderId="0" xfId="0" applyFont="1"/>
    <xf numFmtId="1" fontId="9" fillId="0" borderId="1" xfId="0" applyNumberFormat="1" applyFont="1" applyBorder="1" applyAlignment="1" applyProtection="1">
      <alignment horizontal="center" vertical="center"/>
      <protection hidden="1"/>
    </xf>
    <xf numFmtId="9" fontId="25" fillId="0" borderId="0" xfId="0" applyNumberFormat="1" applyFont="1"/>
    <xf numFmtId="0" fontId="9" fillId="0" borderId="17" xfId="0" applyFont="1" applyBorder="1" applyAlignment="1" applyProtection="1">
      <alignment horizontal="left" vertical="center"/>
      <protection hidden="1" locked="0"/>
    </xf>
    <xf numFmtId="1" fontId="9" fillId="9" borderId="18" xfId="0" applyNumberFormat="1" applyFont="1" applyFill="1" applyBorder="1" applyAlignment="1" applyProtection="1">
      <alignment horizontal="center"/>
      <protection hidden="1" locked="0"/>
    </xf>
    <xf numFmtId="1" fontId="9" fillId="9" borderId="31" xfId="0" applyNumberFormat="1" applyFont="1" applyFill="1" applyBorder="1" applyAlignment="1" applyProtection="1">
      <alignment horizontal="center"/>
      <protection hidden="1" locked="0"/>
    </xf>
    <xf numFmtId="4" fontId="10" fillId="9" borderId="18" xfId="0" applyNumberFormat="1" applyFont="1" applyFill="1" applyBorder="1" applyAlignment="1" applyProtection="1">
      <alignment horizontal="center"/>
      <protection hidden="1"/>
    </xf>
    <xf numFmtId="0" fontId="13" fillId="9" borderId="19" xfId="0" applyFont="1" applyFill="1" applyBorder="1" applyAlignment="1" applyProtection="1">
      <alignment horizontal="center" vertical="center"/>
      <protection hidden="1" locked="0"/>
    </xf>
    <xf numFmtId="0" fontId="13" fillId="9" borderId="18" xfId="0" applyFont="1" applyFill="1" applyBorder="1" applyAlignment="1" applyProtection="1">
      <alignment horizontal="center" vertical="center"/>
      <protection hidden="1" locked="0"/>
    </xf>
    <xf numFmtId="0" fontId="9" fillId="9" borderId="19" xfId="0" applyFont="1" applyFill="1" applyBorder="1" applyAlignment="1" applyProtection="1">
      <alignment horizontal="center" vertical="center"/>
      <protection hidden="1" locked="0"/>
    </xf>
    <xf numFmtId="0" fontId="9" fillId="9" borderId="18" xfId="0" applyFont="1" applyFill="1" applyBorder="1" applyAlignment="1" applyProtection="1">
      <alignment horizontal="center"/>
      <protection hidden="1" locked="0"/>
    </xf>
    <xf numFmtId="0" fontId="9" fillId="9" borderId="18" xfId="0" applyFont="1" applyFill="1" applyBorder="1" applyAlignment="1" applyProtection="1">
      <alignment horizontal="center" vertical="center"/>
      <protection hidden="1" locked="0"/>
    </xf>
    <xf numFmtId="0" fontId="9" fillId="9" borderId="33" xfId="0" applyFont="1" applyFill="1" applyBorder="1" applyAlignment="1" applyProtection="1">
      <alignment horizontal="center" vertical="center"/>
      <protection hidden="1" locked="0"/>
    </xf>
    <xf numFmtId="0" fontId="9" fillId="9" borderId="19" xfId="0" applyFont="1" applyFill="1" applyBorder="1" applyAlignment="1" applyProtection="1">
      <alignment horizontal="center"/>
      <protection hidden="1" locked="0"/>
    </xf>
    <xf numFmtId="0" fontId="17" fillId="5" borderId="18" xfId="0" applyFont="1" applyFill="1" applyBorder="1" applyProtection="1">
      <protection hidden="1"/>
    </xf>
    <xf numFmtId="0" fontId="17" fillId="0" borderId="18" xfId="0" applyFont="1" applyBorder="1" applyAlignment="1" applyProtection="1">
      <alignment horizontal="left"/>
      <protection hidden="1"/>
    </xf>
    <xf numFmtId="0" fontId="9" fillId="0" borderId="26" xfId="0" applyFont="1" applyBorder="1" applyAlignment="1" applyProtection="1">
      <alignment horizontal="left" vertical="center"/>
      <protection hidden="1" locked="0"/>
    </xf>
    <xf numFmtId="0" fontId="17" fillId="5" borderId="18" xfId="0" applyFont="1" applyFill="1" applyBorder="1" applyAlignment="1" applyProtection="1">
      <alignment horizontal="left"/>
      <protection hidden="1"/>
    </xf>
    <xf numFmtId="0" fontId="2" fillId="0" borderId="48" xfId="0" applyFont="1" applyBorder="1" applyAlignment="1">
      <alignment horizontal="left" vertical="center" wrapText="1"/>
    </xf>
    <xf numFmtId="0" fontId="9" fillId="5" borderId="26" xfId="0" applyFont="1" applyFill="1" applyBorder="1" applyProtection="1">
      <protection hidden="1"/>
    </xf>
    <xf numFmtId="3" fontId="9" fillId="0" borderId="19" xfId="0" applyNumberFormat="1" applyFont="1" applyBorder="1" applyAlignment="1" applyProtection="1">
      <alignment horizontal="center" vertical="center"/>
      <protection hidden="1" locked="0"/>
    </xf>
    <xf numFmtId="3" fontId="13" fillId="0" borderId="19" xfId="0" applyNumberFormat="1" applyFont="1" applyBorder="1" applyAlignment="1" applyProtection="1">
      <alignment horizontal="center" vertical="center"/>
      <protection hidden="1" locked="0"/>
    </xf>
    <xf numFmtId="1" fontId="9" fillId="0" borderId="19" xfId="0" applyNumberFormat="1" applyFont="1" applyBorder="1" applyAlignment="1" applyProtection="1">
      <alignment horizontal="center" vertical="center"/>
      <protection hidden="1" locked="0"/>
    </xf>
    <xf numFmtId="1" fontId="13" fillId="0" borderId="19" xfId="0" applyNumberFormat="1" applyFont="1" applyBorder="1" applyAlignment="1" applyProtection="1">
      <alignment horizontal="center" vertical="center"/>
      <protection hidden="1" locked="0"/>
    </xf>
    <xf numFmtId="0" fontId="13" fillId="0" borderId="19" xfId="0" applyFont="1" applyBorder="1" applyAlignment="1" applyProtection="1">
      <alignment horizontal="center" vertical="center"/>
      <protection hidden="1" locked="0"/>
    </xf>
    <xf numFmtId="1" fontId="9" fillId="0" borderId="18" xfId="0" applyNumberFormat="1" applyFont="1" applyBorder="1" applyAlignment="1" applyProtection="1">
      <alignment horizontal="center"/>
      <protection hidden="1" locked="0"/>
    </xf>
    <xf numFmtId="4" fontId="1" fillId="0" borderId="19" xfId="0" applyNumberFormat="1" applyFont="1" applyBorder="1" applyProtection="1">
      <protection hidden="1" locked="0"/>
    </xf>
    <xf numFmtId="165" fontId="4" fillId="2" borderId="17" xfId="0" applyNumberFormat="1" applyFont="1" applyFill="1" applyBorder="1" applyAlignment="1">
      <alignment horizontal="right"/>
    </xf>
    <xf numFmtId="165" fontId="4" fillId="2" borderId="45" xfId="0" applyNumberFormat="1" applyFont="1" applyFill="1" applyBorder="1" applyAlignment="1">
      <alignment horizontal="right"/>
    </xf>
    <xf numFmtId="165" fontId="4" fillId="2" borderId="18" xfId="0" applyNumberFormat="1" applyFont="1" applyFill="1" applyBorder="1" applyAlignment="1">
      <alignment horizontal="right"/>
    </xf>
    <xf numFmtId="165" fontId="4" fillId="2" borderId="44" xfId="0" applyNumberFormat="1" applyFont="1" applyFill="1" applyBorder="1" applyAlignment="1">
      <alignment horizontal="right"/>
    </xf>
    <xf numFmtId="165" fontId="4" fillId="6" borderId="30" xfId="0" applyNumberFormat="1" applyFont="1" applyFill="1" applyBorder="1" applyAlignment="1">
      <alignment horizontal="right"/>
    </xf>
    <xf numFmtId="165" fontId="4" fillId="6" borderId="48" xfId="0" applyNumberFormat="1" applyFont="1" applyFill="1" applyBorder="1" applyAlignment="1">
      <alignment horizontal="right"/>
    </xf>
    <xf numFmtId="0" fontId="19" fillId="0" borderId="18" xfId="0" applyFont="1" applyBorder="1" applyAlignment="1" applyProtection="1">
      <alignment horizontal="left"/>
      <protection hidden="1"/>
    </xf>
    <xf numFmtId="0" fontId="9" fillId="0" borderId="7" xfId="0" applyFont="1" applyBorder="1" applyAlignment="1" applyProtection="1">
      <alignment wrapText="1"/>
      <protection hidden="1"/>
    </xf>
    <xf numFmtId="3" fontId="4" fillId="6" borderId="17" xfId="0" applyNumberFormat="1" applyFont="1" applyFill="1" applyBorder="1" applyAlignment="1">
      <alignment horizontal="center"/>
    </xf>
    <xf numFmtId="3" fontId="4" fillId="2" borderId="17" xfId="0" applyNumberFormat="1" applyFont="1" applyFill="1" applyBorder="1" applyAlignment="1">
      <alignment horizontal="center"/>
    </xf>
    <xf numFmtId="3" fontId="4" fillId="2" borderId="18" xfId="0" applyNumberFormat="1" applyFont="1" applyFill="1" applyBorder="1" applyAlignment="1">
      <alignment horizontal="center"/>
    </xf>
    <xf numFmtId="0" fontId="9" fillId="0" borderId="6" xfId="0" applyFont="1" applyBorder="1" applyAlignment="1" applyProtection="1">
      <alignment horizontal="left" vertical="center"/>
      <protection hidden="1" locked="0"/>
    </xf>
    <xf numFmtId="0" fontId="30" fillId="0" borderId="39" xfId="0" applyFont="1" applyBorder="1" applyAlignment="1" applyProtection="1">
      <alignment horizontal="left"/>
      <protection hidden="1"/>
    </xf>
    <xf numFmtId="0" fontId="5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54" xfId="0" applyBorder="1"/>
    <xf numFmtId="0" fontId="0" fillId="0" borderId="0" xfId="0" applyAlignment="1">
      <alignment horizontal="center" wrapText="1"/>
    </xf>
    <xf numFmtId="0" fontId="0" fillId="0" borderId="0" xfId="0"/>
    <xf numFmtId="0" fontId="0" fillId="0" borderId="2" xfId="0" applyBorder="1"/>
    <xf numFmtId="0" fontId="3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4" fillId="2" borderId="40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6" borderId="14" xfId="0" applyFont="1" applyFill="1" applyBorder="1" applyAlignment="1">
      <alignment horizontal="left"/>
    </xf>
    <xf numFmtId="0" fontId="4" fillId="6" borderId="30" xfId="0" applyFont="1" applyFill="1" applyBorder="1" applyAlignment="1">
      <alignment horizontal="left"/>
    </xf>
    <xf numFmtId="0" fontId="4" fillId="2" borderId="41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5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/>
    </xf>
    <xf numFmtId="0" fontId="2" fillId="3" borderId="54" xfId="0" applyFont="1" applyFill="1" applyBorder="1" applyAlignment="1">
      <alignment horizontal="left"/>
    </xf>
    <xf numFmtId="0" fontId="0" fillId="4" borderId="17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left"/>
    </xf>
    <xf numFmtId="0" fontId="4" fillId="6" borderId="17" xfId="0" applyFont="1" applyFill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54" xfId="0" applyFont="1" applyFill="1" applyBorder="1" applyAlignment="1">
      <alignment horizontal="left"/>
    </xf>
    <xf numFmtId="0" fontId="5" fillId="2" borderId="58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5" fillId="2" borderId="37" xfId="0" applyFont="1" applyFill="1" applyBorder="1" applyAlignment="1">
      <alignment horizontal="left"/>
    </xf>
    <xf numFmtId="0" fontId="5" fillId="2" borderId="57" xfId="0" applyFont="1" applyFill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2" fillId="10" borderId="30" xfId="0" applyFont="1" applyFill="1" applyBorder="1" applyAlignment="1">
      <alignment horizontal="left" vertical="center" wrapText="1"/>
    </xf>
    <xf numFmtId="0" fontId="2" fillId="10" borderId="48" xfId="0" applyFont="1" applyFill="1" applyBorder="1" applyAlignment="1">
      <alignment horizontal="left" vertical="center" wrapText="1"/>
    </xf>
    <xf numFmtId="0" fontId="2" fillId="10" borderId="50" xfId="0" applyFont="1" applyFill="1" applyBorder="1" applyAlignment="1">
      <alignment horizontal="left" vertical="center" wrapText="1"/>
    </xf>
    <xf numFmtId="0" fontId="2" fillId="10" borderId="59" xfId="0" applyFont="1" applyFill="1" applyBorder="1" applyAlignment="1">
      <alignment horizontal="left" vertical="center" wrapText="1"/>
    </xf>
    <xf numFmtId="14" fontId="2" fillId="10" borderId="50" xfId="0" applyNumberFormat="1" applyFont="1" applyFill="1" applyBorder="1" applyAlignment="1">
      <alignment horizontal="left" vertical="center" wrapText="1"/>
    </xf>
    <xf numFmtId="14" fontId="2" fillId="10" borderId="59" xfId="0" applyNumberFormat="1" applyFont="1" applyFill="1" applyBorder="1" applyAlignment="1">
      <alignment horizontal="left" vertical="center" wrapText="1"/>
    </xf>
    <xf numFmtId="0" fontId="5" fillId="0" borderId="5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0" fillId="10" borderId="50" xfId="0" applyFill="1" applyBorder="1" applyAlignment="1">
      <alignment horizontal="left"/>
    </xf>
    <xf numFmtId="0" fontId="0" fillId="0" borderId="22" xfId="0" applyBorder="1"/>
    <xf numFmtId="0" fontId="0" fillId="0" borderId="59" xfId="0" applyBorder="1"/>
    <xf numFmtId="0" fontId="0" fillId="10" borderId="22" xfId="0" applyFill="1" applyBorder="1" applyAlignment="1">
      <alignment horizontal="left"/>
    </xf>
    <xf numFmtId="0" fontId="0" fillId="10" borderId="59" xfId="0" applyFill="1" applyBorder="1" applyAlignment="1">
      <alignment horizontal="left"/>
    </xf>
    <xf numFmtId="14" fontId="0" fillId="10" borderId="50" xfId="0" applyNumberFormat="1" applyFill="1" applyBorder="1" applyAlignment="1">
      <alignment horizontal="left"/>
    </xf>
    <xf numFmtId="14" fontId="0" fillId="10" borderId="22" xfId="0" applyNumberFormat="1" applyFill="1" applyBorder="1" applyAlignment="1">
      <alignment horizontal="left"/>
    </xf>
    <xf numFmtId="14" fontId="0" fillId="10" borderId="59" xfId="0" applyNumberFormat="1" applyFill="1" applyBorder="1" applyAlignment="1">
      <alignment horizontal="left"/>
    </xf>
    <xf numFmtId="0" fontId="0" fillId="4" borderId="41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54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2" fillId="4" borderId="41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0" fillId="4" borderId="53" xfId="0" applyFill="1" applyBorder="1" applyAlignment="1">
      <alignment horizontal="left" vertical="center" wrapText="1"/>
    </xf>
    <xf numFmtId="0" fontId="0" fillId="4" borderId="30" xfId="0" applyFill="1" applyBorder="1" applyAlignment="1">
      <alignment horizontal="left" vertical="center" wrapText="1"/>
    </xf>
    <xf numFmtId="0" fontId="0" fillId="4" borderId="13" xfId="0" applyFill="1" applyBorder="1" applyAlignment="1">
      <alignment horizontal="left" vertical="center" wrapText="1"/>
    </xf>
    <xf numFmtId="0" fontId="0" fillId="4" borderId="34" xfId="0" applyFill="1" applyBorder="1" applyAlignment="1">
      <alignment horizontal="left" vertical="center" wrapText="1"/>
    </xf>
    <xf numFmtId="49" fontId="9" fillId="0" borderId="39" xfId="0" applyNumberFormat="1" applyFont="1" applyBorder="1" applyProtection="1">
      <protection hidden="1"/>
    </xf>
    <xf numFmtId="49" fontId="9" fillId="0" borderId="6" xfId="0" applyNumberFormat="1" applyFont="1" applyBorder="1" applyProtection="1">
      <protection hidden="1"/>
    </xf>
    <xf numFmtId="0" fontId="7" fillId="5" borderId="0" xfId="0" applyFont="1" applyFill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12" fillId="6" borderId="58" xfId="0" applyFont="1" applyFill="1" applyBorder="1" applyAlignment="1" applyProtection="1">
      <alignment horizontal="left"/>
      <protection hidden="1"/>
    </xf>
    <xf numFmtId="0" fontId="12" fillId="6" borderId="22" xfId="0" applyFont="1" applyFill="1" applyBorder="1" applyAlignment="1" applyProtection="1">
      <alignment horizontal="left"/>
      <protection hidden="1"/>
    </xf>
    <xf numFmtId="0" fontId="12" fillId="6" borderId="53" xfId="0" applyFont="1" applyFill="1" applyBorder="1" applyAlignment="1" applyProtection="1">
      <alignment horizontal="left"/>
      <protection hidden="1"/>
    </xf>
    <xf numFmtId="49" fontId="17" fillId="0" borderId="7" xfId="0" applyNumberFormat="1" applyFont="1" applyBorder="1" applyAlignment="1" applyProtection="1">
      <alignment horizontal="left"/>
      <protection hidden="1"/>
    </xf>
    <xf numFmtId="0" fontId="9" fillId="0" borderId="39" xfId="0" applyFont="1" applyBorder="1" applyAlignment="1" applyProtection="1">
      <alignment horizontal="left"/>
      <protection hidden="1"/>
    </xf>
    <xf numFmtId="0" fontId="9" fillId="0" borderId="6" xfId="0" applyFont="1" applyBorder="1" applyAlignment="1" applyProtection="1">
      <alignment horizontal="left"/>
      <protection hidden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2" fillId="10" borderId="50" xfId="0" applyFont="1" applyFill="1" applyBorder="1" applyAlignment="1">
      <alignment horizontal="left" wrapText="1"/>
    </xf>
    <xf numFmtId="0" fontId="2" fillId="10" borderId="22" xfId="0" applyFont="1" applyFill="1" applyBorder="1" applyAlignment="1">
      <alignment horizontal="left" wrapText="1"/>
    </xf>
    <xf numFmtId="0" fontId="2" fillId="10" borderId="59" xfId="0" applyFont="1" applyFill="1" applyBorder="1" applyAlignment="1">
      <alignment horizontal="left" wrapText="1"/>
    </xf>
    <xf numFmtId="14" fontId="2" fillId="10" borderId="50" xfId="0" applyNumberFormat="1" applyFont="1" applyFill="1" applyBorder="1" applyAlignment="1">
      <alignment horizontal="left"/>
    </xf>
    <xf numFmtId="14" fontId="2" fillId="10" borderId="22" xfId="0" applyNumberFormat="1" applyFont="1" applyFill="1" applyBorder="1" applyAlignment="1">
      <alignment horizontal="left"/>
    </xf>
    <xf numFmtId="14" fontId="2" fillId="10" borderId="59" xfId="0" applyNumberFormat="1" applyFont="1" applyFill="1" applyBorder="1" applyAlignment="1">
      <alignment horizontal="left"/>
    </xf>
    <xf numFmtId="0" fontId="2" fillId="10" borderId="50" xfId="0" applyFont="1" applyFill="1" applyBorder="1" applyAlignment="1">
      <alignment horizontal="left"/>
    </xf>
    <xf numFmtId="0" fontId="2" fillId="10" borderId="22" xfId="0" applyFont="1" applyFill="1" applyBorder="1" applyAlignment="1">
      <alignment horizontal="left"/>
    </xf>
    <xf numFmtId="0" fontId="2" fillId="10" borderId="59" xfId="0" applyFont="1" applyFill="1" applyBorder="1" applyAlignment="1">
      <alignment horizontal="left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4" fontId="2" fillId="10" borderId="50" xfId="0" applyNumberFormat="1" applyFont="1" applyFill="1" applyBorder="1" applyAlignment="1">
      <alignment horizontal="left" wrapText="1"/>
    </xf>
    <xf numFmtId="14" fontId="2" fillId="10" borderId="22" xfId="0" applyNumberFormat="1" applyFont="1" applyFill="1" applyBorder="1" applyAlignment="1">
      <alignment horizontal="left" wrapText="1"/>
    </xf>
    <xf numFmtId="14" fontId="2" fillId="10" borderId="59" xfId="0" applyNumberFormat="1" applyFont="1" applyFill="1" applyBorder="1" applyAlignment="1">
      <alignment horizontal="left" wrapText="1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54" xfId="0" applyFont="1" applyBorder="1" applyAlignment="1">
      <alignment horizontal="left"/>
    </xf>
    <xf numFmtId="0" fontId="13" fillId="0" borderId="1" xfId="0" applyFont="1" applyBorder="1"/>
    <xf numFmtId="0" fontId="13" fillId="0" borderId="0" xfId="0" applyFont="1"/>
    <xf numFmtId="0" fontId="13" fillId="0" borderId="2" xfId="0" applyFont="1" applyBorder="1"/>
    <xf numFmtId="0" fontId="15" fillId="4" borderId="13" xfId="0" applyFont="1" applyFill="1" applyBorder="1" applyAlignment="1" applyProtection="1">
      <alignment horizontal="center" vertical="center"/>
      <protection hidden="1"/>
    </xf>
    <xf numFmtId="0" fontId="15" fillId="4" borderId="15" xfId="0" applyFont="1" applyFill="1" applyBorder="1" applyAlignment="1" applyProtection="1">
      <alignment horizontal="center" vertical="center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0" fillId="4" borderId="35" xfId="0" applyFill="1" applyBorder="1" applyAlignment="1" applyProtection="1">
      <alignment horizontal="center" vertical="center"/>
      <protection hidden="1"/>
    </xf>
    <xf numFmtId="0" fontId="0" fillId="4" borderId="58" xfId="0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9" fontId="9" fillId="0" borderId="7" xfId="0" applyNumberFormat="1" applyFont="1" applyBorder="1" applyAlignment="1" applyProtection="1">
      <alignment horizontal="left"/>
      <protection hidden="1"/>
    </xf>
    <xf numFmtId="0" fontId="17" fillId="0" borderId="39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49" fontId="9" fillId="0" borderId="39" xfId="0" applyNumberFormat="1" applyFont="1" applyBorder="1" applyAlignment="1" applyProtection="1">
      <alignment horizontal="left"/>
      <protection hidden="1"/>
    </xf>
    <xf numFmtId="49" fontId="9" fillId="0" borderId="6" xfId="0" applyNumberFormat="1" applyFont="1" applyBorder="1" applyAlignment="1" applyProtection="1">
      <alignment horizontal="left"/>
      <protection hidden="1"/>
    </xf>
    <xf numFmtId="0" fontId="13" fillId="0" borderId="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2" xfId="0" applyFont="1" applyBorder="1" applyAlignment="1">
      <alignment horizontal="left"/>
    </xf>
    <xf numFmtId="49" fontId="9" fillId="0" borderId="63" xfId="0" applyNumberFormat="1" applyFont="1" applyBorder="1" applyAlignment="1" applyProtection="1">
      <alignment horizontal="left"/>
      <protection hidden="1"/>
    </xf>
    <xf numFmtId="49" fontId="9" fillId="0" borderId="64" xfId="0" applyNumberFormat="1" applyFont="1" applyBorder="1" applyAlignment="1" applyProtection="1">
      <alignment horizontal="left"/>
      <protection hidden="1"/>
    </xf>
    <xf numFmtId="49" fontId="9" fillId="0" borderId="65" xfId="0" applyNumberFormat="1" applyFont="1" applyBorder="1" applyAlignment="1" applyProtection="1">
      <alignment horizontal="left"/>
      <protection hidden="1"/>
    </xf>
    <xf numFmtId="0" fontId="2" fillId="4" borderId="35" xfId="0" applyFont="1" applyFill="1" applyBorder="1" applyAlignment="1" applyProtection="1">
      <alignment horizontal="center" vertical="center"/>
      <protection hidden="1"/>
    </xf>
    <xf numFmtId="0" fontId="0" fillId="0" borderId="9" xfId="0" applyBorder="1" applyAlignment="1">
      <alignment vertical="center"/>
    </xf>
    <xf numFmtId="0" fontId="0" fillId="0" borderId="54" xfId="0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7" fillId="0" borderId="0" xfId="0" applyFont="1" applyAlignment="1">
      <alignment horizontal="left" vertical="center"/>
    </xf>
    <xf numFmtId="0" fontId="10" fillId="4" borderId="13" xfId="0" applyFont="1" applyFill="1" applyBorder="1" applyAlignment="1" applyProtection="1">
      <alignment horizontal="center" vertical="center"/>
      <protection hidden="1"/>
    </xf>
    <xf numFmtId="0" fontId="10" fillId="4" borderId="15" xfId="0" applyFont="1" applyFill="1" applyBorder="1" applyAlignment="1" applyProtection="1">
      <alignment horizontal="center" vertical="center"/>
      <protection hidden="1"/>
    </xf>
    <xf numFmtId="0" fontId="10" fillId="4" borderId="34" xfId="0" applyFont="1" applyFill="1" applyBorder="1" applyAlignment="1" applyProtection="1">
      <alignment horizontal="center" vertical="center"/>
      <protection hidden="1"/>
    </xf>
    <xf numFmtId="0" fontId="10" fillId="4" borderId="35" xfId="0" applyFont="1" applyFill="1" applyBorder="1" applyAlignment="1" applyProtection="1">
      <alignment horizontal="center" vertical="center"/>
      <protection hidden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13" fillId="0" borderId="8" xfId="0" applyFont="1" applyBorder="1" applyAlignment="1">
      <alignment horizontal="left" wrapText="1"/>
    </xf>
    <xf numFmtId="0" fontId="9" fillId="9" borderId="19" xfId="0" applyFont="1" applyFill="1" applyBorder="1" applyAlignment="1" applyProtection="1">
      <alignment horizontal="center" vertical="center"/>
      <protection hidden="1" locked="0"/>
    </xf>
    <xf numFmtId="0" fontId="10" fillId="9" borderId="19" xfId="0" applyFont="1" applyFill="1" applyBorder="1" applyAlignment="1" applyProtection="1">
      <alignment horizontal="center" vertical="center"/>
      <protection hidden="1"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5" xfId="20"/>
    <cellStyle name="Standard 3" xfId="21"/>
    <cellStyle name="Měna" xfId="22"/>
    <cellStyle name="Měna 2" xfId="23"/>
  </cellStyles>
  <dxfs count="7"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47625</xdr:rowOff>
    </xdr:from>
    <xdr:to>
      <xdr:col>3</xdr:col>
      <xdr:colOff>219075</xdr:colOff>
      <xdr:row>3</xdr:row>
      <xdr:rowOff>19050</xdr:rowOff>
    </xdr:to>
    <xdr:pic>
      <xdr:nvPicPr>
        <xdr:cNvPr id="2" name="Picture 1" descr="Metr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0" y="238125"/>
          <a:ext cx="1238250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47625</xdr:rowOff>
    </xdr:from>
    <xdr:to>
      <xdr:col>2</xdr:col>
      <xdr:colOff>742950</xdr:colOff>
      <xdr:row>3</xdr:row>
      <xdr:rowOff>200025</xdr:rowOff>
    </xdr:to>
    <xdr:pic>
      <xdr:nvPicPr>
        <xdr:cNvPr id="4" name="Picture 1" descr="Metr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0" y="238125"/>
          <a:ext cx="1238250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57150</xdr:rowOff>
    </xdr:from>
    <xdr:to>
      <xdr:col>3</xdr:col>
      <xdr:colOff>0</xdr:colOff>
      <xdr:row>3</xdr:row>
      <xdr:rowOff>190500</xdr:rowOff>
    </xdr:to>
    <xdr:pic>
      <xdr:nvPicPr>
        <xdr:cNvPr id="5" name="Picture 1" descr="Metr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3850" y="247650"/>
          <a:ext cx="1228725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12"/>
  <sheetViews>
    <sheetView tabSelected="1" zoomScale="70" zoomScaleNormal="70" workbookViewId="0" topLeftCell="A1">
      <selection activeCell="H4" sqref="H4"/>
    </sheetView>
  </sheetViews>
  <sheetFormatPr defaultColWidth="9.140625" defaultRowHeight="15"/>
  <cols>
    <col min="1" max="1" width="3.7109375" style="0" customWidth="1"/>
    <col min="2" max="2" width="7.00390625" style="0" customWidth="1"/>
    <col min="3" max="3" width="8.8515625" style="0" bestFit="1" customWidth="1"/>
    <col min="4" max="4" width="31.00390625" style="0" bestFit="1" customWidth="1"/>
    <col min="5" max="5" width="12.7109375" style="1" bestFit="1" customWidth="1"/>
    <col min="6" max="7" width="21.7109375" style="0" customWidth="1"/>
    <col min="8" max="8" width="26.7109375" style="0" customWidth="1"/>
  </cols>
  <sheetData>
    <row r="1" ht="15" thickBot="1"/>
    <row r="2" spans="2:8" ht="21.75" thickBot="1">
      <c r="B2" s="14"/>
      <c r="C2" s="15"/>
      <c r="D2" s="352" t="s">
        <v>644</v>
      </c>
      <c r="E2" s="353"/>
      <c r="F2" s="354"/>
      <c r="G2" s="31" t="s">
        <v>645</v>
      </c>
      <c r="H2" s="118" t="s">
        <v>654</v>
      </c>
    </row>
    <row r="3" spans="2:8" s="13" customFormat="1" ht="30.75" thickBot="1">
      <c r="B3" s="12"/>
      <c r="D3" s="355"/>
      <c r="E3" s="356"/>
      <c r="F3" s="357"/>
      <c r="G3" s="32" t="s">
        <v>646</v>
      </c>
      <c r="H3" s="330" t="s">
        <v>1102</v>
      </c>
    </row>
    <row r="4" spans="2:8" ht="21.75" thickBot="1">
      <c r="B4" s="16"/>
      <c r="C4" s="17"/>
      <c r="D4" s="358" t="s">
        <v>655</v>
      </c>
      <c r="E4" s="359"/>
      <c r="F4" s="360"/>
      <c r="G4" s="33" t="s">
        <v>647</v>
      </c>
      <c r="H4" s="119" t="s">
        <v>1096</v>
      </c>
    </row>
    <row r="5" spans="2:5" ht="21">
      <c r="B5" s="247"/>
      <c r="C5" s="247"/>
      <c r="D5" s="248"/>
      <c r="E5"/>
    </row>
    <row r="6" ht="15" thickBot="1">
      <c r="E6" s="2"/>
    </row>
    <row r="7" spans="2:8" ht="15">
      <c r="B7" s="367" t="s">
        <v>648</v>
      </c>
      <c r="C7" s="368"/>
      <c r="D7" s="369"/>
      <c r="E7" s="377" t="s">
        <v>649</v>
      </c>
      <c r="F7" s="375" t="s">
        <v>650</v>
      </c>
      <c r="G7" s="373" t="s">
        <v>661</v>
      </c>
      <c r="H7" s="374"/>
    </row>
    <row r="8" spans="2:8" ht="15" thickBot="1">
      <c r="B8" s="370"/>
      <c r="C8" s="371"/>
      <c r="D8" s="372"/>
      <c r="E8" s="378"/>
      <c r="F8" s="376"/>
      <c r="G8" s="120" t="s">
        <v>651</v>
      </c>
      <c r="H8" s="123" t="s">
        <v>652</v>
      </c>
    </row>
    <row r="9" spans="2:8" s="9" customFormat="1" ht="18">
      <c r="B9" s="365" t="s">
        <v>656</v>
      </c>
      <c r="C9" s="366"/>
      <c r="D9" s="366"/>
      <c r="E9" s="348">
        <f>Nábytek!E39</f>
        <v>2613</v>
      </c>
      <c r="F9" s="339">
        <f>Nábytek!F39</f>
        <v>0</v>
      </c>
      <c r="G9" s="339">
        <f>Nábytek!G39</f>
        <v>0</v>
      </c>
      <c r="H9" s="340">
        <f>Nábytek!H39</f>
        <v>0</v>
      </c>
    </row>
    <row r="10" spans="2:8" ht="18">
      <c r="B10" s="361" t="s">
        <v>657</v>
      </c>
      <c r="C10" s="362"/>
      <c r="D10" s="362"/>
      <c r="E10" s="349">
        <f>Technologie!E64</f>
        <v>4377</v>
      </c>
      <c r="F10" s="341">
        <f>Technologie!F64</f>
        <v>0</v>
      </c>
      <c r="G10" s="341">
        <f>Technologie!G64</f>
        <v>0</v>
      </c>
      <c r="H10" s="342">
        <f>Technologie!H64</f>
        <v>0</v>
      </c>
    </row>
    <row r="11" spans="2:8" ht="15" thickBot="1">
      <c r="B11" s="3"/>
      <c r="E11" s="272"/>
      <c r="F11" s="249"/>
      <c r="G11" s="249"/>
      <c r="H11" s="250"/>
    </row>
    <row r="12" spans="2:8" ht="18.6" thickBot="1">
      <c r="B12" s="363" t="s">
        <v>653</v>
      </c>
      <c r="C12" s="364"/>
      <c r="D12" s="364"/>
      <c r="E12" s="273"/>
      <c r="F12" s="343">
        <f>F9+F10</f>
        <v>0</v>
      </c>
      <c r="G12" s="343">
        <f>G9+G10</f>
        <v>0</v>
      </c>
      <c r="H12" s="344">
        <f>H9+H10</f>
        <v>0</v>
      </c>
    </row>
  </sheetData>
  <mergeCells count="10">
    <mergeCell ref="G7:H7"/>
    <mergeCell ref="F7:F8"/>
    <mergeCell ref="E7:E8"/>
    <mergeCell ref="D2:F2"/>
    <mergeCell ref="D3:F3"/>
    <mergeCell ref="D4:F4"/>
    <mergeCell ref="B10:D10"/>
    <mergeCell ref="B12:D12"/>
    <mergeCell ref="B9:D9"/>
    <mergeCell ref="B7:D8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2"/>
  <headerFooter>
    <oddFooter>&amp;L&amp;F, &amp;A&amp;R&amp;D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K53"/>
  <sheetViews>
    <sheetView zoomScale="60" zoomScaleNormal="60" workbookViewId="0" topLeftCell="A1"/>
  </sheetViews>
  <sheetFormatPr defaultColWidth="8.8515625" defaultRowHeight="15"/>
  <cols>
    <col min="2" max="2" width="9.421875" style="0" bestFit="1" customWidth="1"/>
    <col min="3" max="3" width="63.00390625" style="0" customWidth="1"/>
    <col min="4" max="4" width="19.28125" style="0" bestFit="1" customWidth="1"/>
    <col min="5" max="5" width="11.00390625" style="0" bestFit="1" customWidth="1"/>
    <col min="7" max="7" width="17.421875" style="0" customWidth="1"/>
    <col min="8" max="8" width="6.140625" style="0" customWidth="1"/>
    <col min="9" max="10" width="15.7109375" style="0" customWidth="1"/>
    <col min="11" max="11" width="12.140625" style="0" bestFit="1" customWidth="1"/>
  </cols>
  <sheetData>
    <row r="1" ht="15" thickBot="1"/>
    <row r="2" spans="2:11" ht="21.6" thickBot="1">
      <c r="B2" s="460" t="s">
        <v>140</v>
      </c>
      <c r="C2" s="421" t="str">
        <f>Nábytek!D19</f>
        <v>Mrazicí skříně s dveřmi</v>
      </c>
      <c r="D2" s="422"/>
      <c r="E2" s="422"/>
      <c r="F2" s="423"/>
      <c r="G2" s="442" t="str">
        <f>'Celkem  Nab+Tech'!G2</f>
        <v>Firma</v>
      </c>
      <c r="H2" s="443"/>
      <c r="I2" s="463" t="str">
        <f>Nábytek!H2</f>
        <v>XY</v>
      </c>
      <c r="J2" s="464"/>
      <c r="K2" s="465"/>
    </row>
    <row r="3" spans="2:11" ht="16.2" thickBot="1">
      <c r="B3" s="461"/>
      <c r="C3" s="236" t="s">
        <v>699</v>
      </c>
      <c r="D3" s="446"/>
      <c r="E3" s="446"/>
      <c r="F3" s="447"/>
      <c r="G3" s="440" t="str">
        <f>'Celkem  Nab+Tech'!G3</f>
        <v>Projekt</v>
      </c>
      <c r="H3" s="441"/>
      <c r="I3" s="463" t="str">
        <f>Nábytek!H3</f>
        <v>Makro Karlovy Vary - remodelling chlazení</v>
      </c>
      <c r="J3" s="464"/>
      <c r="K3" s="465"/>
    </row>
    <row r="4" spans="2:11" ht="16.2" thickBot="1">
      <c r="B4" s="462"/>
      <c r="C4" s="237" t="s">
        <v>700</v>
      </c>
      <c r="D4" s="448"/>
      <c r="E4" s="448"/>
      <c r="F4" s="449"/>
      <c r="G4" s="440" t="str">
        <f>'Celkem  Nab+Tech'!G4</f>
        <v>Datum nabídky</v>
      </c>
      <c r="H4" s="441"/>
      <c r="I4" s="466" t="str">
        <f>Nábytek!H4</f>
        <v>XX.XX.2023</v>
      </c>
      <c r="J4" s="467"/>
      <c r="K4" s="468"/>
    </row>
    <row r="5" spans="2:11" s="64" customFormat="1" ht="13.8">
      <c r="B5" s="424" t="s">
        <v>793</v>
      </c>
      <c r="C5" s="425"/>
      <c r="D5" s="425"/>
      <c r="E5" s="425"/>
      <c r="F5" s="425"/>
      <c r="G5" s="426"/>
      <c r="H5" s="426"/>
      <c r="I5" s="426"/>
      <c r="J5" s="426"/>
      <c r="K5" s="427"/>
    </row>
    <row r="6" spans="2:11" s="64" customFormat="1" ht="13.2" customHeight="1">
      <c r="B6" s="428" t="s">
        <v>1029</v>
      </c>
      <c r="C6" s="425"/>
      <c r="D6" s="425"/>
      <c r="E6" s="425"/>
      <c r="F6" s="425"/>
      <c r="G6" s="425"/>
      <c r="H6" s="425"/>
      <c r="I6" s="425"/>
      <c r="J6" s="425"/>
      <c r="K6" s="429"/>
    </row>
    <row r="7" spans="2:11" s="64" customFormat="1" ht="13.2" customHeight="1">
      <c r="B7" s="428" t="s">
        <v>794</v>
      </c>
      <c r="C7" s="425"/>
      <c r="D7" s="425"/>
      <c r="E7" s="425"/>
      <c r="F7" s="425"/>
      <c r="G7" s="425"/>
      <c r="H7" s="425"/>
      <c r="I7" s="425"/>
      <c r="J7" s="425"/>
      <c r="K7" s="429"/>
    </row>
    <row r="8" spans="2:11" s="64" customFormat="1" ht="15" thickBot="1">
      <c r="B8" s="430" t="s">
        <v>816</v>
      </c>
      <c r="C8" s="431"/>
      <c r="D8" s="431"/>
      <c r="E8" s="431"/>
      <c r="F8" s="431"/>
      <c r="G8" s="431"/>
      <c r="H8" s="431"/>
      <c r="I8" s="431"/>
      <c r="J8" s="431"/>
      <c r="K8" s="432"/>
    </row>
    <row r="9" spans="2:11" s="8" customFormat="1" ht="15">
      <c r="B9" s="433" t="s">
        <v>16</v>
      </c>
      <c r="C9" s="438" t="s">
        <v>701</v>
      </c>
      <c r="D9" s="438" t="s">
        <v>702</v>
      </c>
      <c r="E9" s="95" t="s">
        <v>703</v>
      </c>
      <c r="F9" s="95" t="s">
        <v>704</v>
      </c>
      <c r="G9" s="95" t="s">
        <v>652</v>
      </c>
      <c r="H9" s="458" t="s">
        <v>649</v>
      </c>
      <c r="I9" s="34" t="s">
        <v>650</v>
      </c>
      <c r="J9" s="419" t="s">
        <v>661</v>
      </c>
      <c r="K9" s="420"/>
    </row>
    <row r="10" spans="2:11" s="8" customFormat="1" ht="15" thickBot="1">
      <c r="B10" s="434"/>
      <c r="C10" s="439"/>
      <c r="D10" s="439"/>
      <c r="E10" s="96" t="s">
        <v>27</v>
      </c>
      <c r="F10" s="96" t="s">
        <v>705</v>
      </c>
      <c r="G10" s="96" t="s">
        <v>705</v>
      </c>
      <c r="H10" s="459"/>
      <c r="I10" s="96" t="s">
        <v>705</v>
      </c>
      <c r="J10" s="59" t="s">
        <v>651</v>
      </c>
      <c r="K10" s="60" t="s">
        <v>652</v>
      </c>
    </row>
    <row r="11" spans="2:11" s="64" customFormat="1" ht="13.8">
      <c r="B11" s="243"/>
      <c r="C11" s="99" t="s">
        <v>823</v>
      </c>
      <c r="D11" s="100" t="s">
        <v>795</v>
      </c>
      <c r="E11" s="101"/>
      <c r="F11" s="35"/>
      <c r="G11" s="141"/>
      <c r="H11" s="35"/>
      <c r="I11" s="148"/>
      <c r="J11" s="138"/>
      <c r="K11" s="137"/>
    </row>
    <row r="12" spans="2:11" s="64" customFormat="1" ht="13.8">
      <c r="B12" s="244" t="s">
        <v>92</v>
      </c>
      <c r="C12" s="102" t="s">
        <v>799</v>
      </c>
      <c r="D12" s="103" t="s">
        <v>796</v>
      </c>
      <c r="E12" s="104"/>
      <c r="F12" s="199"/>
      <c r="G12" s="142"/>
      <c r="H12" s="316"/>
      <c r="I12" s="149">
        <f>J12+K12</f>
        <v>0</v>
      </c>
      <c r="J12" s="134">
        <f aca="true" t="shared" si="0" ref="J12">F12*H12</f>
        <v>0</v>
      </c>
      <c r="K12" s="133">
        <f aca="true" t="shared" si="1" ref="K12">G12*H12</f>
        <v>0</v>
      </c>
    </row>
    <row r="13" spans="2:11" s="64" customFormat="1" ht="13.8">
      <c r="B13" s="244" t="s">
        <v>93</v>
      </c>
      <c r="C13" s="102" t="s">
        <v>800</v>
      </c>
      <c r="D13" s="103" t="s">
        <v>797</v>
      </c>
      <c r="E13" s="104"/>
      <c r="F13" s="199"/>
      <c r="G13" s="142"/>
      <c r="H13" s="316">
        <v>2</v>
      </c>
      <c r="I13" s="149">
        <f aca="true" t="shared" si="2" ref="I13:I14">J13+K13</f>
        <v>0</v>
      </c>
      <c r="J13" s="134">
        <f aca="true" t="shared" si="3" ref="J13:J41">F13*H13</f>
        <v>0</v>
      </c>
      <c r="K13" s="133">
        <f aca="true" t="shared" si="4" ref="K13:K41">G13*H13</f>
        <v>0</v>
      </c>
    </row>
    <row r="14" spans="2:11" s="64" customFormat="1" ht="13.8">
      <c r="B14" s="244" t="s">
        <v>94</v>
      </c>
      <c r="C14" s="102" t="s">
        <v>801</v>
      </c>
      <c r="D14" s="103" t="s">
        <v>798</v>
      </c>
      <c r="E14" s="104"/>
      <c r="F14" s="199"/>
      <c r="G14" s="142"/>
      <c r="H14" s="316">
        <v>1</v>
      </c>
      <c r="I14" s="149">
        <f t="shared" si="2"/>
        <v>0</v>
      </c>
      <c r="J14" s="134">
        <f t="shared" si="3"/>
        <v>0</v>
      </c>
      <c r="K14" s="133">
        <f t="shared" si="4"/>
        <v>0</v>
      </c>
    </row>
    <row r="15" spans="2:11" s="64" customFormat="1" ht="13.8">
      <c r="B15" s="244"/>
      <c r="C15" s="102"/>
      <c r="D15" s="103"/>
      <c r="E15" s="104"/>
      <c r="F15" s="37"/>
      <c r="G15" s="143"/>
      <c r="H15" s="318"/>
      <c r="I15" s="149"/>
      <c r="J15" s="134"/>
      <c r="K15" s="133"/>
    </row>
    <row r="16" spans="2:11" s="64" customFormat="1" ht="13.8">
      <c r="B16" s="244" t="s">
        <v>95</v>
      </c>
      <c r="C16" s="102" t="s">
        <v>805</v>
      </c>
      <c r="D16" s="103"/>
      <c r="E16" s="104"/>
      <c r="F16" s="36"/>
      <c r="G16" s="206"/>
      <c r="H16" s="316">
        <v>1</v>
      </c>
      <c r="I16" s="149">
        <f>J16+K16</f>
        <v>0</v>
      </c>
      <c r="J16" s="134">
        <f t="shared" si="3"/>
        <v>0</v>
      </c>
      <c r="K16" s="133">
        <f t="shared" si="4"/>
        <v>0</v>
      </c>
    </row>
    <row r="17" spans="2:11" s="64" customFormat="1" ht="13.8">
      <c r="B17" s="244" t="s">
        <v>96</v>
      </c>
      <c r="C17" s="102" t="s">
        <v>804</v>
      </c>
      <c r="D17" s="105"/>
      <c r="E17" s="104"/>
      <c r="F17" s="36"/>
      <c r="G17" s="207"/>
      <c r="H17" s="316">
        <v>1</v>
      </c>
      <c r="I17" s="149">
        <f aca="true" t="shared" si="5" ref="I17:I20">J17+K17</f>
        <v>0</v>
      </c>
      <c r="J17" s="134">
        <f t="shared" si="3"/>
        <v>0</v>
      </c>
      <c r="K17" s="133">
        <f t="shared" si="4"/>
        <v>0</v>
      </c>
    </row>
    <row r="18" spans="2:11" s="64" customFormat="1" ht="13.8">
      <c r="B18" s="244" t="s">
        <v>97</v>
      </c>
      <c r="C18" s="128" t="s">
        <v>802</v>
      </c>
      <c r="D18" s="105"/>
      <c r="E18" s="104"/>
      <c r="F18" s="36"/>
      <c r="G18" s="207"/>
      <c r="H18" s="316"/>
      <c r="I18" s="149">
        <f t="shared" si="5"/>
        <v>0</v>
      </c>
      <c r="J18" s="134">
        <f t="shared" si="3"/>
        <v>0</v>
      </c>
      <c r="K18" s="133">
        <f t="shared" si="4"/>
        <v>0</v>
      </c>
    </row>
    <row r="19" spans="2:11" s="64" customFormat="1" ht="13.8">
      <c r="B19" s="244" t="s">
        <v>98</v>
      </c>
      <c r="C19" s="128" t="s">
        <v>803</v>
      </c>
      <c r="D19" s="103"/>
      <c r="E19" s="104"/>
      <c r="F19" s="36"/>
      <c r="G19" s="207"/>
      <c r="H19" s="316"/>
      <c r="I19" s="149">
        <f t="shared" si="5"/>
        <v>0</v>
      </c>
      <c r="J19" s="134">
        <f t="shared" si="3"/>
        <v>0</v>
      </c>
      <c r="K19" s="133">
        <f t="shared" si="4"/>
        <v>0</v>
      </c>
    </row>
    <row r="20" spans="2:11" s="64" customFormat="1" ht="13.8">
      <c r="B20" s="244" t="s">
        <v>99</v>
      </c>
      <c r="C20" s="128" t="s">
        <v>806</v>
      </c>
      <c r="D20" s="105"/>
      <c r="E20" s="104"/>
      <c r="F20" s="36"/>
      <c r="G20" s="207"/>
      <c r="H20" s="316">
        <v>12</v>
      </c>
      <c r="I20" s="149">
        <f t="shared" si="5"/>
        <v>0</v>
      </c>
      <c r="J20" s="134">
        <f t="shared" si="3"/>
        <v>0</v>
      </c>
      <c r="K20" s="133">
        <f t="shared" si="4"/>
        <v>0</v>
      </c>
    </row>
    <row r="21" spans="2:11" s="64" customFormat="1" ht="13.8">
      <c r="B21" s="244"/>
      <c r="C21" s="106" t="s">
        <v>807</v>
      </c>
      <c r="D21" s="105"/>
      <c r="E21" s="104"/>
      <c r="F21" s="72"/>
      <c r="G21" s="143"/>
      <c r="H21" s="316"/>
      <c r="I21" s="149"/>
      <c r="J21" s="134"/>
      <c r="K21" s="133"/>
    </row>
    <row r="22" spans="2:11" s="64" customFormat="1" ht="13.8">
      <c r="B22" s="244" t="s">
        <v>100</v>
      </c>
      <c r="C22" s="102" t="s">
        <v>809</v>
      </c>
      <c r="D22" s="103" t="s">
        <v>811</v>
      </c>
      <c r="E22" s="104"/>
      <c r="F22" s="36"/>
      <c r="G22" s="207"/>
      <c r="H22" s="316">
        <v>65</v>
      </c>
      <c r="I22" s="149">
        <f>J22+K22</f>
        <v>0</v>
      </c>
      <c r="J22" s="134">
        <f t="shared" si="3"/>
        <v>0</v>
      </c>
      <c r="K22" s="133">
        <f t="shared" si="4"/>
        <v>0</v>
      </c>
    </row>
    <row r="23" spans="2:11" s="64" customFormat="1" ht="13.8">
      <c r="B23" s="244" t="s">
        <v>101</v>
      </c>
      <c r="C23" s="102" t="s">
        <v>808</v>
      </c>
      <c r="D23" s="103" t="s">
        <v>812</v>
      </c>
      <c r="E23" s="104"/>
      <c r="F23" s="36"/>
      <c r="G23" s="207"/>
      <c r="H23" s="316"/>
      <c r="I23" s="149">
        <f aca="true" t="shared" si="6" ref="I23:I24">J23+K23</f>
        <v>0</v>
      </c>
      <c r="J23" s="134">
        <f t="shared" si="3"/>
        <v>0</v>
      </c>
      <c r="K23" s="133">
        <f t="shared" si="4"/>
        <v>0</v>
      </c>
    </row>
    <row r="24" spans="2:11" s="64" customFormat="1" ht="13.8">
      <c r="B24" s="244" t="s">
        <v>102</v>
      </c>
      <c r="C24" s="102" t="s">
        <v>810</v>
      </c>
      <c r="D24" s="103"/>
      <c r="E24" s="104"/>
      <c r="F24" s="36"/>
      <c r="G24" s="207"/>
      <c r="H24" s="316">
        <v>78</v>
      </c>
      <c r="I24" s="149">
        <f t="shared" si="6"/>
        <v>0</v>
      </c>
      <c r="J24" s="134">
        <f t="shared" si="3"/>
        <v>0</v>
      </c>
      <c r="K24" s="133">
        <f t="shared" si="4"/>
        <v>0</v>
      </c>
    </row>
    <row r="25" spans="2:11" s="64" customFormat="1" ht="13.8">
      <c r="B25" s="244"/>
      <c r="C25" s="102"/>
      <c r="D25" s="103"/>
      <c r="E25" s="104"/>
      <c r="F25" s="72"/>
      <c r="G25" s="143"/>
      <c r="H25" s="316"/>
      <c r="I25" s="149"/>
      <c r="J25" s="134"/>
      <c r="K25" s="133"/>
    </row>
    <row r="26" spans="2:11" s="64" customFormat="1" ht="13.8">
      <c r="B26" s="244" t="s">
        <v>103</v>
      </c>
      <c r="C26" s="102" t="s">
        <v>813</v>
      </c>
      <c r="D26" s="105"/>
      <c r="E26" s="104"/>
      <c r="F26" s="36"/>
      <c r="G26" s="206"/>
      <c r="H26" s="316"/>
      <c r="I26" s="149">
        <f>J26+K26</f>
        <v>0</v>
      </c>
      <c r="J26" s="134">
        <f t="shared" si="3"/>
        <v>0</v>
      </c>
      <c r="K26" s="133">
        <f t="shared" si="4"/>
        <v>0</v>
      </c>
    </row>
    <row r="27" spans="2:11" s="64" customFormat="1" ht="13.8">
      <c r="B27" s="244" t="s">
        <v>104</v>
      </c>
      <c r="C27" s="102" t="s">
        <v>814</v>
      </c>
      <c r="D27" s="103" t="s">
        <v>796</v>
      </c>
      <c r="E27" s="104"/>
      <c r="F27" s="36"/>
      <c r="G27" s="207"/>
      <c r="H27" s="316"/>
      <c r="I27" s="149">
        <f aca="true" t="shared" si="7" ref="I27:I29">J27+K27</f>
        <v>0</v>
      </c>
      <c r="J27" s="134">
        <f t="shared" si="3"/>
        <v>0</v>
      </c>
      <c r="K27" s="133">
        <f t="shared" si="4"/>
        <v>0</v>
      </c>
    </row>
    <row r="28" spans="2:11" s="64" customFormat="1" ht="13.8">
      <c r="B28" s="244" t="s">
        <v>105</v>
      </c>
      <c r="C28" s="102" t="s">
        <v>814</v>
      </c>
      <c r="D28" s="103" t="s">
        <v>797</v>
      </c>
      <c r="E28" s="104"/>
      <c r="F28" s="36"/>
      <c r="G28" s="207"/>
      <c r="H28" s="316">
        <v>2</v>
      </c>
      <c r="I28" s="149">
        <f t="shared" si="7"/>
        <v>0</v>
      </c>
      <c r="J28" s="134">
        <f t="shared" si="3"/>
        <v>0</v>
      </c>
      <c r="K28" s="133">
        <f t="shared" si="4"/>
        <v>0</v>
      </c>
    </row>
    <row r="29" spans="2:11" s="64" customFormat="1" ht="13.8">
      <c r="B29" s="244" t="s">
        <v>106</v>
      </c>
      <c r="C29" s="102" t="s">
        <v>814</v>
      </c>
      <c r="D29" s="103" t="s">
        <v>798</v>
      </c>
      <c r="E29" s="104"/>
      <c r="F29" s="36"/>
      <c r="G29" s="207"/>
      <c r="H29" s="316">
        <v>1</v>
      </c>
      <c r="I29" s="149">
        <f t="shared" si="7"/>
        <v>0</v>
      </c>
      <c r="J29" s="134">
        <f t="shared" si="3"/>
        <v>0</v>
      </c>
      <c r="K29" s="133">
        <f t="shared" si="4"/>
        <v>0</v>
      </c>
    </row>
    <row r="30" spans="2:11" s="64" customFormat="1" ht="13.8">
      <c r="B30" s="244"/>
      <c r="C30" s="106" t="s">
        <v>750</v>
      </c>
      <c r="D30" s="327" t="s">
        <v>751</v>
      </c>
      <c r="E30" s="327" t="s">
        <v>701</v>
      </c>
      <c r="F30" s="72"/>
      <c r="G30" s="144"/>
      <c r="H30" s="316"/>
      <c r="I30" s="149"/>
      <c r="J30" s="134"/>
      <c r="K30" s="133"/>
    </row>
    <row r="31" spans="2:11" s="64" customFormat="1" ht="13.8">
      <c r="B31" s="244" t="s">
        <v>108</v>
      </c>
      <c r="C31" s="102" t="s">
        <v>815</v>
      </c>
      <c r="D31" s="230"/>
      <c r="E31" s="326"/>
      <c r="F31" s="36"/>
      <c r="G31" s="206"/>
      <c r="H31" s="316">
        <v>3</v>
      </c>
      <c r="I31" s="149">
        <f>J31+K31</f>
        <v>0</v>
      </c>
      <c r="J31" s="134">
        <f t="shared" si="3"/>
        <v>0</v>
      </c>
      <c r="K31" s="133">
        <f t="shared" si="4"/>
        <v>0</v>
      </c>
    </row>
    <row r="32" spans="2:11" s="64" customFormat="1" ht="13.8">
      <c r="B32" s="244" t="s">
        <v>109</v>
      </c>
      <c r="C32" s="220" t="s">
        <v>752</v>
      </c>
      <c r="D32" s="230"/>
      <c r="E32" s="326"/>
      <c r="F32" s="36"/>
      <c r="G32" s="207"/>
      <c r="H32" s="316">
        <v>3</v>
      </c>
      <c r="I32" s="149">
        <f aca="true" t="shared" si="8" ref="I32:I41">J32+K32</f>
        <v>0</v>
      </c>
      <c r="J32" s="134">
        <f t="shared" si="3"/>
        <v>0</v>
      </c>
      <c r="K32" s="133">
        <f t="shared" si="4"/>
        <v>0</v>
      </c>
    </row>
    <row r="33" spans="2:11" s="64" customFormat="1" ht="13.8">
      <c r="B33" s="244" t="s">
        <v>110</v>
      </c>
      <c r="C33" s="121" t="s">
        <v>753</v>
      </c>
      <c r="D33" s="230"/>
      <c r="E33" s="326"/>
      <c r="F33" s="36"/>
      <c r="G33" s="207"/>
      <c r="H33" s="316">
        <v>3</v>
      </c>
      <c r="I33" s="149">
        <f t="shared" si="8"/>
        <v>0</v>
      </c>
      <c r="J33" s="134">
        <f t="shared" si="3"/>
        <v>0</v>
      </c>
      <c r="K33" s="133">
        <f t="shared" si="4"/>
        <v>0</v>
      </c>
    </row>
    <row r="34" spans="2:11" s="64" customFormat="1" ht="13.8">
      <c r="B34" s="244" t="s">
        <v>111</v>
      </c>
      <c r="C34" s="220" t="s">
        <v>754</v>
      </c>
      <c r="D34" s="230"/>
      <c r="E34" s="326"/>
      <c r="F34" s="36"/>
      <c r="G34" s="142"/>
      <c r="H34" s="316">
        <v>3</v>
      </c>
      <c r="I34" s="149">
        <f t="shared" si="8"/>
        <v>0</v>
      </c>
      <c r="J34" s="134">
        <f t="shared" si="3"/>
        <v>0</v>
      </c>
      <c r="K34" s="133">
        <f t="shared" si="4"/>
        <v>0</v>
      </c>
    </row>
    <row r="35" spans="2:11" s="64" customFormat="1" ht="13.8">
      <c r="B35" s="244" t="s">
        <v>112</v>
      </c>
      <c r="C35" s="220" t="s">
        <v>840</v>
      </c>
      <c r="D35" s="230"/>
      <c r="E35" s="326"/>
      <c r="F35" s="36"/>
      <c r="G35" s="207"/>
      <c r="H35" s="316">
        <v>9</v>
      </c>
      <c r="I35" s="149">
        <f t="shared" si="8"/>
        <v>0</v>
      </c>
      <c r="J35" s="134">
        <f t="shared" si="3"/>
        <v>0</v>
      </c>
      <c r="K35" s="133">
        <f t="shared" si="4"/>
        <v>0</v>
      </c>
    </row>
    <row r="36" spans="2:11" s="64" customFormat="1" ht="13.8">
      <c r="B36" s="244" t="s">
        <v>113</v>
      </c>
      <c r="C36" s="220" t="s">
        <v>1050</v>
      </c>
      <c r="D36" s="230"/>
      <c r="E36" s="326"/>
      <c r="F36" s="36"/>
      <c r="G36" s="207"/>
      <c r="H36" s="316">
        <v>3</v>
      </c>
      <c r="I36" s="149">
        <f t="shared" si="8"/>
        <v>0</v>
      </c>
      <c r="J36" s="134">
        <f t="shared" si="3"/>
        <v>0</v>
      </c>
      <c r="K36" s="133">
        <f t="shared" si="4"/>
        <v>0</v>
      </c>
    </row>
    <row r="37" spans="2:11" s="64" customFormat="1" ht="13.8">
      <c r="B37" s="244" t="s">
        <v>114</v>
      </c>
      <c r="C37" s="220" t="s">
        <v>755</v>
      </c>
      <c r="D37" s="230"/>
      <c r="E37" s="326"/>
      <c r="F37" s="36"/>
      <c r="G37" s="207"/>
      <c r="H37" s="316"/>
      <c r="I37" s="149">
        <f t="shared" si="8"/>
        <v>0</v>
      </c>
      <c r="J37" s="134">
        <f t="shared" si="3"/>
        <v>0</v>
      </c>
      <c r="K37" s="133">
        <f t="shared" si="4"/>
        <v>0</v>
      </c>
    </row>
    <row r="38" spans="2:11" s="64" customFormat="1" ht="13.8">
      <c r="B38" s="244" t="s">
        <v>115</v>
      </c>
      <c r="C38" s="121" t="s">
        <v>756</v>
      </c>
      <c r="D38" s="329"/>
      <c r="E38" s="329"/>
      <c r="F38" s="36"/>
      <c r="G38" s="142"/>
      <c r="H38" s="316">
        <v>3</v>
      </c>
      <c r="I38" s="149">
        <f t="shared" si="8"/>
        <v>0</v>
      </c>
      <c r="J38" s="134">
        <f t="shared" si="3"/>
        <v>0</v>
      </c>
      <c r="K38" s="133">
        <f t="shared" si="4"/>
        <v>0</v>
      </c>
    </row>
    <row r="39" spans="2:11" s="64" customFormat="1" ht="13.8">
      <c r="B39" s="244" t="s">
        <v>116</v>
      </c>
      <c r="C39" s="220" t="s">
        <v>757</v>
      </c>
      <c r="D39" s="108"/>
      <c r="E39" s="109"/>
      <c r="F39" s="36"/>
      <c r="G39" s="142"/>
      <c r="H39" s="316">
        <v>3</v>
      </c>
      <c r="I39" s="149">
        <f t="shared" si="8"/>
        <v>0</v>
      </c>
      <c r="J39" s="134">
        <f t="shared" si="3"/>
        <v>0</v>
      </c>
      <c r="K39" s="133">
        <f t="shared" si="4"/>
        <v>0</v>
      </c>
    </row>
    <row r="40" spans="2:11" s="64" customFormat="1" ht="13.8">
      <c r="B40" s="244" t="s">
        <v>117</v>
      </c>
      <c r="C40" s="102" t="s">
        <v>758</v>
      </c>
      <c r="D40" s="108"/>
      <c r="E40" s="109"/>
      <c r="F40" s="36"/>
      <c r="G40" s="142"/>
      <c r="H40" s="316">
        <v>2</v>
      </c>
      <c r="I40" s="149">
        <f t="shared" si="8"/>
        <v>0</v>
      </c>
      <c r="J40" s="134">
        <f t="shared" si="3"/>
        <v>0</v>
      </c>
      <c r="K40" s="133">
        <f t="shared" si="4"/>
        <v>0</v>
      </c>
    </row>
    <row r="41" spans="2:11" s="64" customFormat="1" ht="13.8">
      <c r="B41" s="244" t="s">
        <v>118</v>
      </c>
      <c r="C41" s="453" t="s">
        <v>822</v>
      </c>
      <c r="D41" s="454"/>
      <c r="E41" s="455"/>
      <c r="F41" s="36"/>
      <c r="G41" s="142"/>
      <c r="H41" s="316">
        <v>3</v>
      </c>
      <c r="I41" s="149">
        <f t="shared" si="8"/>
        <v>0</v>
      </c>
      <c r="J41" s="134">
        <f t="shared" si="3"/>
        <v>0</v>
      </c>
      <c r="K41" s="133">
        <f t="shared" si="4"/>
        <v>0</v>
      </c>
    </row>
    <row r="42" spans="2:11" s="64" customFormat="1" ht="15" thickBot="1">
      <c r="B42" s="246"/>
      <c r="C42" s="66"/>
      <c r="D42" s="112"/>
      <c r="E42" s="113"/>
      <c r="F42" s="73"/>
      <c r="G42" s="146"/>
      <c r="H42" s="74"/>
      <c r="I42" s="150"/>
      <c r="J42" s="136"/>
      <c r="K42" s="135"/>
    </row>
    <row r="43" spans="2:9" ht="15" thickBot="1">
      <c r="B43" s="38"/>
      <c r="C43" s="39"/>
      <c r="D43" s="40"/>
      <c r="E43" s="39"/>
      <c r="F43" s="41"/>
      <c r="G43" s="42"/>
      <c r="H43" s="43"/>
      <c r="I43" s="44"/>
    </row>
    <row r="44" spans="2:11" ht="18.6" thickBot="1">
      <c r="B44" s="450" t="s">
        <v>670</v>
      </c>
      <c r="C44" s="451"/>
      <c r="D44" s="451"/>
      <c r="E44" s="451"/>
      <c r="F44" s="451"/>
      <c r="G44" s="452"/>
      <c r="H44" s="208">
        <f>SUM(H11:H42)</f>
        <v>198</v>
      </c>
      <c r="I44" s="171">
        <f>SUM(I11:I42)</f>
        <v>0</v>
      </c>
      <c r="J44" s="231">
        <f>SUM(J11:J42)</f>
        <v>0</v>
      </c>
      <c r="K44" s="232">
        <f>SUM(K11:K42)</f>
        <v>0</v>
      </c>
    </row>
    <row r="45" ht="15">
      <c r="B45" s="45"/>
    </row>
    <row r="46" ht="15">
      <c r="B46" s="45"/>
    </row>
    <row r="47" ht="15">
      <c r="B47" s="45"/>
    </row>
    <row r="48" ht="15">
      <c r="B48" s="45"/>
    </row>
    <row r="49" ht="15">
      <c r="B49" s="45"/>
    </row>
    <row r="50" ht="15">
      <c r="B50" s="45"/>
    </row>
    <row r="51" ht="15">
      <c r="B51" s="45"/>
    </row>
    <row r="52" ht="15">
      <c r="B52" s="45"/>
    </row>
    <row r="53" ht="15">
      <c r="B53" s="45"/>
    </row>
  </sheetData>
  <protectedRanges>
    <protectedRange sqref="G30" name="Bereich2_4_3"/>
    <protectedRange sqref="F16:F31" name="Bereich2_1_3_3"/>
    <protectedRange sqref="G42" name="Bereich2_4_4"/>
    <protectedRange sqref="G16:G20 G22:G24 G26:G29" name="Bereich2_4_1_1"/>
    <protectedRange sqref="G12:G14" name="Bereich2_4_4_1"/>
    <protectedRange sqref="F32:F41" name="Bereich2_1_3_5"/>
    <protectedRange sqref="G38:G39 G34 G41" name="Bereich2_4_6"/>
    <protectedRange sqref="G35:G37 G31:G33" name="Bereich2_4_1_4"/>
    <protectedRange sqref="G40" name="Bereich2_4_7"/>
    <protectedRange sqref="E30" name="Bereich2_1_3_2_1"/>
    <protectedRange sqref="H12" name="Bereich2_4_5"/>
    <protectedRange sqref="H13" name="Bereich2_4_1_2"/>
    <protectedRange sqref="H14" name="Bereich2_4_2_1"/>
    <protectedRange sqref="H16:H36" name="Bereich2_4_3_2"/>
    <protectedRange sqref="H37:H41" name="Bereich2_4_3_1_1"/>
  </protectedRanges>
  <mergeCells count="21">
    <mergeCell ref="B6:K6"/>
    <mergeCell ref="B5:K5"/>
    <mergeCell ref="B2:B4"/>
    <mergeCell ref="G2:H2"/>
    <mergeCell ref="I2:K2"/>
    <mergeCell ref="G3:H3"/>
    <mergeCell ref="I3:K3"/>
    <mergeCell ref="G4:H4"/>
    <mergeCell ref="I4:K4"/>
    <mergeCell ref="C2:F2"/>
    <mergeCell ref="D3:F3"/>
    <mergeCell ref="D4:F4"/>
    <mergeCell ref="B7:K7"/>
    <mergeCell ref="B8:K8"/>
    <mergeCell ref="J9:K9"/>
    <mergeCell ref="D9:D10"/>
    <mergeCell ref="B44:G44"/>
    <mergeCell ref="H9:H10"/>
    <mergeCell ref="B9:B10"/>
    <mergeCell ref="C9:C10"/>
    <mergeCell ref="C41:E41"/>
  </mergeCells>
  <conditionalFormatting sqref="C40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K53"/>
  <sheetViews>
    <sheetView zoomScale="60" zoomScaleNormal="60" workbookViewId="0" topLeftCell="A1">
      <selection activeCell="H13" sqref="H13:H17"/>
    </sheetView>
  </sheetViews>
  <sheetFormatPr defaultColWidth="8.8515625" defaultRowHeight="15"/>
  <cols>
    <col min="2" max="2" width="9.28125" style="0" bestFit="1" customWidth="1"/>
    <col min="3" max="3" width="62.28125" style="0" bestFit="1" customWidth="1"/>
    <col min="4" max="4" width="9.7109375" style="0" bestFit="1" customWidth="1"/>
    <col min="5" max="5" width="10.28125" style="0" bestFit="1" customWidth="1"/>
    <col min="6" max="6" width="12.28125" style="0" customWidth="1"/>
    <col min="7" max="7" width="18.57421875" style="0" customWidth="1"/>
    <col min="8" max="8" width="8.28125" style="0" customWidth="1"/>
    <col min="9" max="10" width="15.7109375" style="0" customWidth="1"/>
    <col min="11" max="11" width="14.8515625" style="0" customWidth="1"/>
  </cols>
  <sheetData>
    <row r="1" ht="15" thickBot="1"/>
    <row r="2" spans="2:11" ht="21.6" thickBot="1">
      <c r="B2" s="460" t="s">
        <v>144</v>
      </c>
      <c r="C2" s="421" t="str">
        <f>Nábytek!D25</f>
        <v>Chladicí/Mrazicí ostrůvky s agregátem</v>
      </c>
      <c r="D2" s="422"/>
      <c r="E2" s="422"/>
      <c r="F2" s="423"/>
      <c r="G2" s="442" t="str">
        <f>'Celkem  Nab+Tech'!G2</f>
        <v>Firma</v>
      </c>
      <c r="H2" s="443"/>
      <c r="I2" s="469" t="str">
        <f>Nábytek!H2</f>
        <v>XY</v>
      </c>
      <c r="J2" s="470"/>
      <c r="K2" s="471"/>
    </row>
    <row r="3" spans="2:11" ht="16.2" thickBot="1">
      <c r="B3" s="461"/>
      <c r="C3" s="236" t="s">
        <v>699</v>
      </c>
      <c r="D3" s="446"/>
      <c r="E3" s="446"/>
      <c r="F3" s="447"/>
      <c r="G3" s="440" t="str">
        <f>'Celkem  Nab+Tech'!G3</f>
        <v>Projekt</v>
      </c>
      <c r="H3" s="441"/>
      <c r="I3" s="469" t="str">
        <f>Nábytek!H3</f>
        <v>Makro Karlovy Vary - remodelling chlazení</v>
      </c>
      <c r="J3" s="470"/>
      <c r="K3" s="471"/>
    </row>
    <row r="4" spans="2:11" ht="16.2" thickBot="1">
      <c r="B4" s="462"/>
      <c r="C4" s="237" t="s">
        <v>700</v>
      </c>
      <c r="D4" s="448"/>
      <c r="E4" s="448"/>
      <c r="F4" s="449"/>
      <c r="G4" s="440" t="str">
        <f>'Celkem  Nab+Tech'!G4</f>
        <v>Datum nabídky</v>
      </c>
      <c r="H4" s="441"/>
      <c r="I4" s="466" t="str">
        <f>Nábytek!H4</f>
        <v>XX.XX.2023</v>
      </c>
      <c r="J4" s="467"/>
      <c r="K4" s="468"/>
    </row>
    <row r="5" spans="2:11" s="64" customFormat="1" ht="13.8">
      <c r="B5" s="424" t="s">
        <v>1027</v>
      </c>
      <c r="C5" s="425"/>
      <c r="D5" s="425"/>
      <c r="E5" s="425"/>
      <c r="F5" s="425"/>
      <c r="G5" s="426"/>
      <c r="H5" s="426"/>
      <c r="I5" s="426"/>
      <c r="J5" s="426"/>
      <c r="K5" s="427"/>
    </row>
    <row r="6" spans="2:11" s="64" customFormat="1" ht="13.8">
      <c r="B6" s="428" t="s">
        <v>1019</v>
      </c>
      <c r="C6" s="425"/>
      <c r="D6" s="425"/>
      <c r="E6" s="425"/>
      <c r="F6" s="425"/>
      <c r="G6" s="425"/>
      <c r="H6" s="425"/>
      <c r="I6" s="425"/>
      <c r="J6" s="425"/>
      <c r="K6" s="429"/>
    </row>
    <row r="7" spans="2:11" s="64" customFormat="1" ht="14.4" customHeight="1">
      <c r="B7" s="428" t="s">
        <v>1020</v>
      </c>
      <c r="C7" s="425"/>
      <c r="D7" s="425"/>
      <c r="E7" s="425"/>
      <c r="F7" s="425"/>
      <c r="G7" s="425"/>
      <c r="H7" s="425"/>
      <c r="I7" s="425"/>
      <c r="J7" s="425"/>
      <c r="K7" s="429"/>
    </row>
    <row r="8" spans="2:11" s="64" customFormat="1" ht="13.8">
      <c r="B8" s="428" t="s">
        <v>1015</v>
      </c>
      <c r="C8" s="425"/>
      <c r="D8" s="425"/>
      <c r="E8" s="425"/>
      <c r="F8" s="425"/>
      <c r="G8" s="425"/>
      <c r="H8" s="425"/>
      <c r="I8" s="425"/>
      <c r="J8" s="425"/>
      <c r="K8" s="429"/>
    </row>
    <row r="9" spans="2:11" s="64" customFormat="1" ht="15" thickBot="1">
      <c r="B9" s="430" t="s">
        <v>1021</v>
      </c>
      <c r="C9" s="431"/>
      <c r="D9" s="431"/>
      <c r="E9" s="431"/>
      <c r="F9" s="431"/>
      <c r="G9" s="431"/>
      <c r="H9" s="431"/>
      <c r="I9" s="431"/>
      <c r="J9" s="431"/>
      <c r="K9" s="432"/>
    </row>
    <row r="10" spans="2:11" s="8" customFormat="1" ht="15">
      <c r="B10" s="433" t="s">
        <v>16</v>
      </c>
      <c r="C10" s="438" t="s">
        <v>701</v>
      </c>
      <c r="D10" s="438" t="s">
        <v>702</v>
      </c>
      <c r="E10" s="95" t="s">
        <v>703</v>
      </c>
      <c r="F10" s="95" t="s">
        <v>704</v>
      </c>
      <c r="G10" s="95" t="s">
        <v>652</v>
      </c>
      <c r="H10" s="438" t="s">
        <v>649</v>
      </c>
      <c r="I10" s="34" t="s">
        <v>650</v>
      </c>
      <c r="J10" s="419" t="s">
        <v>661</v>
      </c>
      <c r="K10" s="420"/>
    </row>
    <row r="11" spans="2:11" s="8" customFormat="1" ht="15" thickBot="1">
      <c r="B11" s="434"/>
      <c r="C11" s="439"/>
      <c r="D11" s="439"/>
      <c r="E11" s="96" t="s">
        <v>27</v>
      </c>
      <c r="F11" s="96" t="s">
        <v>705</v>
      </c>
      <c r="G11" s="96" t="s">
        <v>705</v>
      </c>
      <c r="H11" s="439"/>
      <c r="I11" s="96" t="s">
        <v>705</v>
      </c>
      <c r="J11" s="59" t="s">
        <v>651</v>
      </c>
      <c r="K11" s="60" t="s">
        <v>652</v>
      </c>
    </row>
    <row r="12" spans="2:11" s="64" customFormat="1" ht="13.8">
      <c r="B12" s="243"/>
      <c r="C12" s="99" t="s">
        <v>823</v>
      </c>
      <c r="D12" s="100"/>
      <c r="E12" s="101"/>
      <c r="F12" s="35"/>
      <c r="G12" s="141"/>
      <c r="H12" s="35"/>
      <c r="I12" s="148"/>
      <c r="J12" s="139"/>
      <c r="K12" s="140"/>
    </row>
    <row r="13" spans="2:11" s="64" customFormat="1" ht="13.8">
      <c r="B13" s="244" t="s">
        <v>119</v>
      </c>
      <c r="C13" s="102" t="s">
        <v>1026</v>
      </c>
      <c r="E13" s="103" t="s">
        <v>1024</v>
      </c>
      <c r="F13" s="36"/>
      <c r="G13" s="142"/>
      <c r="H13" s="316">
        <v>8</v>
      </c>
      <c r="I13" s="149">
        <f>J13+K13</f>
        <v>0</v>
      </c>
      <c r="J13" s="134">
        <f aca="true" t="shared" si="0" ref="J13:J14">F13*H13</f>
        <v>0</v>
      </c>
      <c r="K13" s="133">
        <f aca="true" t="shared" si="1" ref="K13:K14">G13*H13</f>
        <v>0</v>
      </c>
    </row>
    <row r="14" spans="2:11" s="64" customFormat="1" ht="13.8">
      <c r="B14" s="244" t="s">
        <v>120</v>
      </c>
      <c r="C14" s="102" t="s">
        <v>824</v>
      </c>
      <c r="D14" s="103"/>
      <c r="E14" s="104">
        <v>1750</v>
      </c>
      <c r="F14" s="36"/>
      <c r="G14" s="142"/>
      <c r="H14" s="316">
        <v>6</v>
      </c>
      <c r="I14" s="149">
        <f aca="true" t="shared" si="2" ref="I14">J14+K14</f>
        <v>0</v>
      </c>
      <c r="J14" s="134">
        <f t="shared" si="0"/>
        <v>0</v>
      </c>
      <c r="K14" s="133">
        <f t="shared" si="1"/>
        <v>0</v>
      </c>
    </row>
    <row r="15" spans="2:11" s="64" customFormat="1" ht="13.8">
      <c r="B15" s="244" t="s">
        <v>121</v>
      </c>
      <c r="C15" s="102" t="s">
        <v>824</v>
      </c>
      <c r="D15" s="103"/>
      <c r="E15" s="104" t="s">
        <v>134</v>
      </c>
      <c r="F15" s="36"/>
      <c r="G15" s="142"/>
      <c r="H15" s="316">
        <v>2</v>
      </c>
      <c r="I15" s="149">
        <f aca="true" t="shared" si="3" ref="I15:I41">J15+K15</f>
        <v>0</v>
      </c>
      <c r="J15" s="134">
        <f aca="true" t="shared" si="4" ref="J15:J41">F15*H15</f>
        <v>0</v>
      </c>
      <c r="K15" s="133">
        <f aca="true" t="shared" si="5" ref="K15:K41">G15*H15</f>
        <v>0</v>
      </c>
    </row>
    <row r="16" spans="2:11" s="64" customFormat="1" ht="13.8">
      <c r="B16" s="244" t="s">
        <v>122</v>
      </c>
      <c r="C16" s="102" t="s">
        <v>824</v>
      </c>
      <c r="D16" s="103"/>
      <c r="E16" s="104" t="s">
        <v>135</v>
      </c>
      <c r="F16" s="36"/>
      <c r="G16" s="142"/>
      <c r="H16" s="316">
        <v>59</v>
      </c>
      <c r="I16" s="149">
        <f t="shared" si="3"/>
        <v>0</v>
      </c>
      <c r="J16" s="134">
        <f t="shared" si="4"/>
        <v>0</v>
      </c>
      <c r="K16" s="133">
        <f t="shared" si="5"/>
        <v>0</v>
      </c>
    </row>
    <row r="17" spans="2:11" s="64" customFormat="1" ht="13.8">
      <c r="B17" s="244" t="s">
        <v>123</v>
      </c>
      <c r="C17" s="102" t="s">
        <v>1025</v>
      </c>
      <c r="D17" s="103"/>
      <c r="E17" s="104" t="s">
        <v>134</v>
      </c>
      <c r="F17" s="36"/>
      <c r="G17" s="142"/>
      <c r="H17" s="316">
        <v>1</v>
      </c>
      <c r="I17" s="149">
        <f aca="true" t="shared" si="6" ref="I17:I18">J17+K17</f>
        <v>0</v>
      </c>
      <c r="J17" s="134">
        <f aca="true" t="shared" si="7" ref="J17:J18">F17*H17</f>
        <v>0</v>
      </c>
      <c r="K17" s="133">
        <f aca="true" t="shared" si="8" ref="K17:K18">G17*H17</f>
        <v>0</v>
      </c>
    </row>
    <row r="18" spans="2:11" s="64" customFormat="1" ht="13.8">
      <c r="B18" s="244" t="s">
        <v>124</v>
      </c>
      <c r="C18" s="102" t="s">
        <v>1025</v>
      </c>
      <c r="D18" s="103"/>
      <c r="E18" s="104" t="s">
        <v>135</v>
      </c>
      <c r="F18" s="36"/>
      <c r="G18" s="142"/>
      <c r="H18" s="316"/>
      <c r="I18" s="149">
        <f t="shared" si="6"/>
        <v>0</v>
      </c>
      <c r="J18" s="134">
        <f t="shared" si="7"/>
        <v>0</v>
      </c>
      <c r="K18" s="133">
        <f t="shared" si="8"/>
        <v>0</v>
      </c>
    </row>
    <row r="19" spans="2:11" s="64" customFormat="1" ht="13.8">
      <c r="B19" s="244"/>
      <c r="C19" s="106" t="s">
        <v>817</v>
      </c>
      <c r="D19" s="103"/>
      <c r="E19" s="104"/>
      <c r="F19" s="72"/>
      <c r="G19" s="144"/>
      <c r="H19" s="316"/>
      <c r="I19" s="149"/>
      <c r="J19" s="134"/>
      <c r="K19" s="133"/>
    </row>
    <row r="20" spans="2:11" s="64" customFormat="1" ht="13.8">
      <c r="B20" s="244" t="s">
        <v>125</v>
      </c>
      <c r="C20" s="102" t="s">
        <v>818</v>
      </c>
      <c r="D20" s="105"/>
      <c r="E20" s="104"/>
      <c r="F20" s="36"/>
      <c r="G20" s="207"/>
      <c r="H20" s="316">
        <v>300</v>
      </c>
      <c r="I20" s="149">
        <f aca="true" t="shared" si="9" ref="I20">J20+K20</f>
        <v>0</v>
      </c>
      <c r="J20" s="134">
        <f aca="true" t="shared" si="10" ref="J20">F20*H20</f>
        <v>0</v>
      </c>
      <c r="K20" s="133">
        <f aca="true" t="shared" si="11" ref="K20">G20*H20</f>
        <v>0</v>
      </c>
    </row>
    <row r="21" spans="2:11" s="64" customFormat="1" ht="13.8">
      <c r="B21" s="244" t="s">
        <v>126</v>
      </c>
      <c r="C21" s="102" t="s">
        <v>825</v>
      </c>
      <c r="D21" s="103"/>
      <c r="E21" s="104"/>
      <c r="F21" s="36"/>
      <c r="G21" s="207"/>
      <c r="H21" s="316"/>
      <c r="I21" s="149">
        <f t="shared" si="3"/>
        <v>0</v>
      </c>
      <c r="J21" s="134">
        <f t="shared" si="4"/>
        <v>0</v>
      </c>
      <c r="K21" s="133">
        <f t="shared" si="5"/>
        <v>0</v>
      </c>
    </row>
    <row r="22" spans="2:11" s="64" customFormat="1" ht="13.8">
      <c r="B22" s="244"/>
      <c r="C22" s="102"/>
      <c r="D22" s="105"/>
      <c r="E22" s="104"/>
      <c r="F22" s="72"/>
      <c r="G22" s="144"/>
      <c r="H22" s="316"/>
      <c r="I22" s="149"/>
      <c r="J22" s="134"/>
      <c r="K22" s="133"/>
    </row>
    <row r="23" spans="2:11" s="64" customFormat="1" ht="13.8">
      <c r="B23" s="244" t="s">
        <v>127</v>
      </c>
      <c r="C23" s="102" t="s">
        <v>820</v>
      </c>
      <c r="D23" s="105" t="s">
        <v>821</v>
      </c>
      <c r="E23" s="103" t="s">
        <v>1024</v>
      </c>
      <c r="F23" s="36"/>
      <c r="G23" s="142"/>
      <c r="H23" s="316">
        <v>16</v>
      </c>
      <c r="I23" s="149">
        <f t="shared" si="3"/>
        <v>0</v>
      </c>
      <c r="J23" s="134">
        <f t="shared" si="4"/>
        <v>0</v>
      </c>
      <c r="K23" s="133">
        <f t="shared" si="5"/>
        <v>0</v>
      </c>
    </row>
    <row r="24" spans="2:11" s="64" customFormat="1" ht="13.8">
      <c r="B24" s="244" t="s">
        <v>128</v>
      </c>
      <c r="C24" s="102" t="s">
        <v>826</v>
      </c>
      <c r="D24" s="105"/>
      <c r="E24" s="104" t="s">
        <v>134</v>
      </c>
      <c r="F24" s="36"/>
      <c r="G24" s="142"/>
      <c r="H24" s="316"/>
      <c r="I24" s="149">
        <f t="shared" si="3"/>
        <v>0</v>
      </c>
      <c r="J24" s="134">
        <f t="shared" si="4"/>
        <v>0</v>
      </c>
      <c r="K24" s="133">
        <f t="shared" si="5"/>
        <v>0</v>
      </c>
    </row>
    <row r="25" spans="2:11" s="64" customFormat="1" ht="13.8">
      <c r="B25" s="244" t="s">
        <v>129</v>
      </c>
      <c r="C25" s="102" t="s">
        <v>826</v>
      </c>
      <c r="D25" s="103"/>
      <c r="E25" s="104" t="s">
        <v>135</v>
      </c>
      <c r="F25" s="36"/>
      <c r="G25" s="142"/>
      <c r="H25" s="316"/>
      <c r="I25" s="149">
        <f t="shared" si="3"/>
        <v>0</v>
      </c>
      <c r="J25" s="134">
        <f t="shared" si="4"/>
        <v>0</v>
      </c>
      <c r="K25" s="133">
        <f t="shared" si="5"/>
        <v>0</v>
      </c>
    </row>
    <row r="26" spans="2:11" s="64" customFormat="1" ht="13.8">
      <c r="B26" s="244"/>
      <c r="C26" s="102"/>
      <c r="D26" s="103"/>
      <c r="E26" s="104"/>
      <c r="F26" s="72"/>
      <c r="G26" s="143"/>
      <c r="H26" s="316"/>
      <c r="I26" s="149"/>
      <c r="J26" s="134"/>
      <c r="K26" s="133"/>
    </row>
    <row r="27" spans="2:11" s="64" customFormat="1" ht="13.8">
      <c r="B27" s="244" t="s">
        <v>130</v>
      </c>
      <c r="C27" s="102" t="s">
        <v>820</v>
      </c>
      <c r="D27" s="105" t="s">
        <v>821</v>
      </c>
      <c r="E27" s="104"/>
      <c r="F27" s="36"/>
      <c r="G27" s="142"/>
      <c r="H27" s="316">
        <v>84</v>
      </c>
      <c r="I27" s="149">
        <f>J27+K27</f>
        <v>0</v>
      </c>
      <c r="J27" s="134">
        <f aca="true" t="shared" si="12" ref="J27:J31">F27*H27</f>
        <v>0</v>
      </c>
      <c r="K27" s="133">
        <f aca="true" t="shared" si="13" ref="K27:K31">G27*H27</f>
        <v>0</v>
      </c>
    </row>
    <row r="28" spans="2:11" s="64" customFormat="1" ht="13.8">
      <c r="B28" s="244" t="s">
        <v>131</v>
      </c>
      <c r="C28" s="219" t="s">
        <v>819</v>
      </c>
      <c r="D28" s="103"/>
      <c r="E28" s="103" t="s">
        <v>1024</v>
      </c>
      <c r="F28" s="36"/>
      <c r="G28" s="207"/>
      <c r="H28" s="316">
        <v>16</v>
      </c>
      <c r="I28" s="149">
        <f aca="true" t="shared" si="14" ref="I28:I31">J28+K28</f>
        <v>0</v>
      </c>
      <c r="J28" s="134">
        <f t="shared" si="12"/>
        <v>0</v>
      </c>
      <c r="K28" s="133">
        <f t="shared" si="13"/>
        <v>0</v>
      </c>
    </row>
    <row r="29" spans="2:11" s="64" customFormat="1" ht="13.8">
      <c r="B29" s="244" t="s">
        <v>132</v>
      </c>
      <c r="C29" s="219" t="s">
        <v>819</v>
      </c>
      <c r="D29" s="103"/>
      <c r="E29" s="104">
        <v>1750</v>
      </c>
      <c r="F29" s="36"/>
      <c r="G29" s="207"/>
      <c r="H29" s="316">
        <v>12</v>
      </c>
      <c r="I29" s="149">
        <f aca="true" t="shared" si="15" ref="I29">J29+K29</f>
        <v>0</v>
      </c>
      <c r="J29" s="134">
        <f aca="true" t="shared" si="16" ref="J29">F29*H29</f>
        <v>0</v>
      </c>
      <c r="K29" s="133">
        <f aca="true" t="shared" si="17" ref="K29">G29*H29</f>
        <v>0</v>
      </c>
    </row>
    <row r="30" spans="2:11" s="64" customFormat="1" ht="13.8">
      <c r="B30" s="244" t="s">
        <v>133</v>
      </c>
      <c r="C30" s="219" t="s">
        <v>819</v>
      </c>
      <c r="D30" s="103"/>
      <c r="E30" s="104" t="s">
        <v>134</v>
      </c>
      <c r="F30" s="36"/>
      <c r="G30" s="207"/>
      <c r="H30" s="316">
        <v>6</v>
      </c>
      <c r="I30" s="149">
        <f t="shared" si="14"/>
        <v>0</v>
      </c>
      <c r="J30" s="134">
        <f t="shared" si="12"/>
        <v>0</v>
      </c>
      <c r="K30" s="133">
        <f t="shared" si="13"/>
        <v>0</v>
      </c>
    </row>
    <row r="31" spans="2:11" s="64" customFormat="1" ht="13.8">
      <c r="B31" s="244" t="s">
        <v>623</v>
      </c>
      <c r="C31" s="219" t="s">
        <v>819</v>
      </c>
      <c r="D31" s="103"/>
      <c r="E31" s="104" t="s">
        <v>135</v>
      </c>
      <c r="F31" s="36"/>
      <c r="G31" s="207"/>
      <c r="H31" s="316">
        <v>118</v>
      </c>
      <c r="I31" s="149">
        <f t="shared" si="14"/>
        <v>0</v>
      </c>
      <c r="J31" s="134">
        <f t="shared" si="12"/>
        <v>0</v>
      </c>
      <c r="K31" s="133">
        <f t="shared" si="13"/>
        <v>0</v>
      </c>
    </row>
    <row r="32" spans="2:11" s="64" customFormat="1" ht="13.8">
      <c r="B32" s="244"/>
      <c r="C32" s="102"/>
      <c r="D32" s="103"/>
      <c r="E32" s="104"/>
      <c r="F32" s="72"/>
      <c r="G32" s="144"/>
      <c r="H32" s="316"/>
      <c r="I32" s="149"/>
      <c r="J32" s="134"/>
      <c r="K32" s="133"/>
    </row>
    <row r="33" spans="2:11" s="64" customFormat="1" ht="13.8">
      <c r="B33" s="244" t="s">
        <v>620</v>
      </c>
      <c r="C33" s="102" t="s">
        <v>1016</v>
      </c>
      <c r="D33" s="103" t="s">
        <v>243</v>
      </c>
      <c r="E33" s="103" t="s">
        <v>1024</v>
      </c>
      <c r="F33" s="36"/>
      <c r="G33" s="207"/>
      <c r="H33" s="316">
        <v>8</v>
      </c>
      <c r="I33" s="149">
        <f t="shared" si="3"/>
        <v>0</v>
      </c>
      <c r="J33" s="134">
        <f t="shared" si="4"/>
        <v>0</v>
      </c>
      <c r="K33" s="133">
        <f t="shared" si="5"/>
        <v>0</v>
      </c>
    </row>
    <row r="34" spans="2:11" s="64" customFormat="1" ht="13.8">
      <c r="B34" s="244" t="s">
        <v>621</v>
      </c>
      <c r="C34" s="102" t="s">
        <v>1016</v>
      </c>
      <c r="D34" s="103"/>
      <c r="E34" s="104">
        <v>1750</v>
      </c>
      <c r="F34" s="36"/>
      <c r="G34" s="207"/>
      <c r="H34" s="316">
        <v>6</v>
      </c>
      <c r="I34" s="149">
        <f aca="true" t="shared" si="18" ref="I34">J34+K34</f>
        <v>0</v>
      </c>
      <c r="J34" s="134">
        <f aca="true" t="shared" si="19" ref="J34">F34*H34</f>
        <v>0</v>
      </c>
      <c r="K34" s="133">
        <f aca="true" t="shared" si="20" ref="K34">G34*H34</f>
        <v>0</v>
      </c>
    </row>
    <row r="35" spans="2:11" s="64" customFormat="1" ht="13.8">
      <c r="B35" s="244" t="s">
        <v>622</v>
      </c>
      <c r="C35" s="102" t="s">
        <v>1016</v>
      </c>
      <c r="D35" s="103"/>
      <c r="E35" s="104" t="s">
        <v>134</v>
      </c>
      <c r="F35" s="36"/>
      <c r="G35" s="207"/>
      <c r="H35" s="316">
        <v>3</v>
      </c>
      <c r="I35" s="149">
        <f t="shared" si="3"/>
        <v>0</v>
      </c>
      <c r="J35" s="134">
        <f t="shared" si="4"/>
        <v>0</v>
      </c>
      <c r="K35" s="133">
        <f t="shared" si="5"/>
        <v>0</v>
      </c>
    </row>
    <row r="36" spans="2:11" s="64" customFormat="1" ht="13.8">
      <c r="B36" s="244" t="s">
        <v>639</v>
      </c>
      <c r="C36" s="102" t="s">
        <v>1016</v>
      </c>
      <c r="D36" s="105"/>
      <c r="E36" s="104" t="s">
        <v>135</v>
      </c>
      <c r="F36" s="36"/>
      <c r="G36" s="207"/>
      <c r="H36" s="316">
        <v>59</v>
      </c>
      <c r="I36" s="149">
        <f t="shared" si="3"/>
        <v>0</v>
      </c>
      <c r="J36" s="134">
        <f t="shared" si="4"/>
        <v>0</v>
      </c>
      <c r="K36" s="133">
        <f t="shared" si="5"/>
        <v>0</v>
      </c>
    </row>
    <row r="37" spans="2:11" s="64" customFormat="1" ht="13.8">
      <c r="B37" s="244"/>
      <c r="C37" s="102"/>
      <c r="D37" s="105"/>
      <c r="E37" s="104"/>
      <c r="F37" s="72"/>
      <c r="G37" s="144"/>
      <c r="H37" s="316"/>
      <c r="I37" s="149"/>
      <c r="J37" s="134"/>
      <c r="K37" s="133"/>
    </row>
    <row r="38" spans="2:11" s="64" customFormat="1" ht="13.8">
      <c r="B38" s="244" t="s">
        <v>1104</v>
      </c>
      <c r="C38" s="102" t="s">
        <v>1017</v>
      </c>
      <c r="D38" s="103" t="s">
        <v>243</v>
      </c>
      <c r="E38" s="103" t="s">
        <v>1024</v>
      </c>
      <c r="F38" s="36"/>
      <c r="G38" s="142"/>
      <c r="H38" s="316">
        <v>8</v>
      </c>
      <c r="I38" s="149">
        <f t="shared" si="3"/>
        <v>0</v>
      </c>
      <c r="J38" s="134">
        <f t="shared" si="4"/>
        <v>0</v>
      </c>
      <c r="K38" s="133">
        <f t="shared" si="5"/>
        <v>0</v>
      </c>
    </row>
    <row r="39" spans="2:11" s="64" customFormat="1" ht="13.8">
      <c r="B39" s="244" t="s">
        <v>1105</v>
      </c>
      <c r="C39" s="102" t="s">
        <v>1018</v>
      </c>
      <c r="D39" s="103"/>
      <c r="E39" s="104">
        <v>1750</v>
      </c>
      <c r="F39" s="36"/>
      <c r="G39" s="142"/>
      <c r="H39" s="316">
        <v>6</v>
      </c>
      <c r="I39" s="149">
        <f aca="true" t="shared" si="21" ref="I39">J39+K39</f>
        <v>0</v>
      </c>
      <c r="J39" s="134">
        <f aca="true" t="shared" si="22" ref="J39">F39*H39</f>
        <v>0</v>
      </c>
      <c r="K39" s="133">
        <f aca="true" t="shared" si="23" ref="K39">G39*H39</f>
        <v>0</v>
      </c>
    </row>
    <row r="40" spans="2:11" s="64" customFormat="1" ht="13.8">
      <c r="B40" s="244" t="s">
        <v>1106</v>
      </c>
      <c r="C40" s="102" t="s">
        <v>1018</v>
      </c>
      <c r="D40" s="103"/>
      <c r="E40" s="104" t="s">
        <v>134</v>
      </c>
      <c r="F40" s="36"/>
      <c r="G40" s="142"/>
      <c r="H40" s="316">
        <v>3</v>
      </c>
      <c r="I40" s="149">
        <f t="shared" si="3"/>
        <v>0</v>
      </c>
      <c r="J40" s="134">
        <f t="shared" si="4"/>
        <v>0</v>
      </c>
      <c r="K40" s="133">
        <f t="shared" si="5"/>
        <v>0</v>
      </c>
    </row>
    <row r="41" spans="2:11" s="64" customFormat="1" ht="13.8">
      <c r="B41" s="244" t="s">
        <v>1107</v>
      </c>
      <c r="C41" s="102" t="s">
        <v>1018</v>
      </c>
      <c r="D41" s="103"/>
      <c r="E41" s="104" t="s">
        <v>135</v>
      </c>
      <c r="F41" s="36"/>
      <c r="G41" s="142"/>
      <c r="H41" s="316">
        <v>59</v>
      </c>
      <c r="I41" s="149">
        <f t="shared" si="3"/>
        <v>0</v>
      </c>
      <c r="J41" s="134">
        <f t="shared" si="4"/>
        <v>0</v>
      </c>
      <c r="K41" s="133">
        <f t="shared" si="5"/>
        <v>0</v>
      </c>
    </row>
    <row r="42" spans="2:11" s="64" customFormat="1" ht="15" thickBot="1">
      <c r="B42" s="246"/>
      <c r="C42" s="66"/>
      <c r="D42" s="112"/>
      <c r="E42" s="113"/>
      <c r="F42" s="73"/>
      <c r="G42" s="147"/>
      <c r="H42" s="74"/>
      <c r="I42" s="150"/>
      <c r="J42" s="136"/>
      <c r="K42" s="135"/>
    </row>
    <row r="43" spans="2:9" ht="15" thickBot="1">
      <c r="B43" s="38"/>
      <c r="C43" s="39"/>
      <c r="D43" s="40"/>
      <c r="E43" s="39"/>
      <c r="F43" s="41"/>
      <c r="G43" s="42"/>
      <c r="H43" s="43"/>
      <c r="I43" s="44"/>
    </row>
    <row r="44" spans="2:11" ht="18.6" thickBot="1">
      <c r="B44" s="450" t="s">
        <v>670</v>
      </c>
      <c r="C44" s="451"/>
      <c r="D44" s="451"/>
      <c r="E44" s="451"/>
      <c r="F44" s="451"/>
      <c r="G44" s="451"/>
      <c r="H44" s="204">
        <f>SUM(H12:H42)</f>
        <v>780</v>
      </c>
      <c r="I44" s="171">
        <f aca="true" t="shared" si="24" ref="I44:K44">SUM(I12:I42)</f>
        <v>0</v>
      </c>
      <c r="J44" s="231">
        <f t="shared" si="24"/>
        <v>0</v>
      </c>
      <c r="K44" s="232">
        <f t="shared" si="24"/>
        <v>0</v>
      </c>
    </row>
    <row r="45" ht="15">
      <c r="B45" s="45"/>
    </row>
    <row r="46" ht="15">
      <c r="B46" s="45"/>
    </row>
    <row r="47" ht="15">
      <c r="B47" s="45"/>
    </row>
    <row r="48" ht="15">
      <c r="B48" s="45"/>
    </row>
    <row r="49" ht="15">
      <c r="B49" s="45"/>
    </row>
    <row r="50" ht="15">
      <c r="B50" s="45"/>
    </row>
    <row r="51" ht="15">
      <c r="B51" s="45"/>
    </row>
    <row r="52" ht="15">
      <c r="B52" s="45"/>
    </row>
    <row r="53" ht="15">
      <c r="B53" s="45"/>
    </row>
  </sheetData>
  <protectedRanges>
    <protectedRange sqref="G22:G25 G32 G13:G19 G37:G41" name="Bereich2_4"/>
    <protectedRange sqref="F13:F25 F32:F41" name="Bereich2_1_3"/>
    <protectedRange sqref="G20:G21" name="Bereich2_4_1_1"/>
    <protectedRange sqref="G33:G36" name="Bereich2_4_1_1_1"/>
    <protectedRange sqref="G27" name="Bereich2_4_3_1_1"/>
    <protectedRange sqref="F26:F27" name="Bereich2_1_3_3_1_1"/>
    <protectedRange sqref="F28:F31" name="Bereich2_1_3_3_1_2"/>
    <protectedRange sqref="G28:G31" name="Bereich2_4_1_1_1_1"/>
    <protectedRange sqref="H13:H25 H32:H41" name="Bereich2_4_1"/>
    <protectedRange sqref="H26:H27" name="Bereich2_4_3_1_1_1"/>
    <protectedRange sqref="H28:H31" name="Bereich2_4_3_1_2_1"/>
  </protectedRanges>
  <mergeCells count="21">
    <mergeCell ref="B44:G44"/>
    <mergeCell ref="B8:K8"/>
    <mergeCell ref="B9:K9"/>
    <mergeCell ref="J10:K10"/>
    <mergeCell ref="B5:K5"/>
    <mergeCell ref="B7:K7"/>
    <mergeCell ref="H10:H11"/>
    <mergeCell ref="B10:B11"/>
    <mergeCell ref="C10:C11"/>
    <mergeCell ref="D10:D11"/>
    <mergeCell ref="B6:K6"/>
    <mergeCell ref="B2:B4"/>
    <mergeCell ref="G2:H2"/>
    <mergeCell ref="I2:K2"/>
    <mergeCell ref="G3:H3"/>
    <mergeCell ref="I3:K3"/>
    <mergeCell ref="G4:H4"/>
    <mergeCell ref="I4:K4"/>
    <mergeCell ref="C2:F2"/>
    <mergeCell ref="D3:F3"/>
    <mergeCell ref="D4:F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L16"/>
  <sheetViews>
    <sheetView zoomScale="60" zoomScaleNormal="60" workbookViewId="0" topLeftCell="A1"/>
  </sheetViews>
  <sheetFormatPr defaultColWidth="8.8515625" defaultRowHeight="15"/>
  <cols>
    <col min="2" max="2" width="10.57421875" style="0" customWidth="1"/>
    <col min="3" max="3" width="43.28125" style="0" bestFit="1" customWidth="1"/>
    <col min="4" max="4" width="11.28125" style="0" customWidth="1"/>
    <col min="5" max="5" width="15.28125" style="0" customWidth="1"/>
    <col min="6" max="6" width="17.00390625" style="0" customWidth="1"/>
    <col min="7" max="8" width="15.7109375" style="0" customWidth="1"/>
    <col min="9" max="9" width="13.140625" style="0" customWidth="1"/>
  </cols>
  <sheetData>
    <row r="1" ht="15" thickBot="1"/>
    <row r="2" spans="2:9" ht="21.6" thickBot="1">
      <c r="B2" s="460" t="s">
        <v>244</v>
      </c>
      <c r="C2" s="472" t="str">
        <f>Nábytek!C31:H31</f>
        <v>Doprava nábytku</v>
      </c>
      <c r="D2" s="473"/>
      <c r="E2" s="474"/>
      <c r="F2" s="31" t="str">
        <f>'Celkem  Nab+Tech'!G2</f>
        <v>Firma</v>
      </c>
      <c r="G2" s="463" t="str">
        <f>Nábytek!H2</f>
        <v>XY</v>
      </c>
      <c r="H2" s="464"/>
      <c r="I2" s="465"/>
    </row>
    <row r="3" spans="2:9" ht="15" customHeight="1" thickBot="1">
      <c r="B3" s="461"/>
      <c r="C3" s="475"/>
      <c r="D3" s="476"/>
      <c r="E3" s="477"/>
      <c r="F3" s="32" t="str">
        <f>'Celkem  Nab+Tech'!G3</f>
        <v>Projekt</v>
      </c>
      <c r="G3" s="463" t="str">
        <f>Nábytek!H3</f>
        <v>Makro Karlovy Vary - remodelling chlazení</v>
      </c>
      <c r="H3" s="464"/>
      <c r="I3" s="465"/>
    </row>
    <row r="4" spans="2:9" ht="21.6" customHeight="1" thickBot="1">
      <c r="B4" s="462"/>
      <c r="C4" s="478"/>
      <c r="D4" s="479"/>
      <c r="E4" s="480"/>
      <c r="F4" s="33" t="str">
        <f>'Celkem  Nab+Tech'!G4</f>
        <v>Datum nabídky</v>
      </c>
      <c r="G4" s="481" t="str">
        <f>Nábytek!H4</f>
        <v>XX.XX.2023</v>
      </c>
      <c r="H4" s="482"/>
      <c r="I4" s="483"/>
    </row>
    <row r="5" spans="2:9" s="64" customFormat="1" ht="13.8">
      <c r="B5" s="484" t="s">
        <v>827</v>
      </c>
      <c r="C5" s="485"/>
      <c r="D5" s="485"/>
      <c r="E5" s="485"/>
      <c r="F5" s="485"/>
      <c r="G5" s="485"/>
      <c r="H5" s="485"/>
      <c r="I5" s="486"/>
    </row>
    <row r="6" spans="2:9" s="64" customFormat="1" ht="13.8">
      <c r="B6" s="487" t="s">
        <v>828</v>
      </c>
      <c r="C6" s="488" t="s">
        <v>231</v>
      </c>
      <c r="D6" s="488" t="s">
        <v>231</v>
      </c>
      <c r="E6" s="488" t="s">
        <v>231</v>
      </c>
      <c r="F6" s="488" t="s">
        <v>231</v>
      </c>
      <c r="G6" s="488" t="s">
        <v>231</v>
      </c>
      <c r="H6" s="488" t="s">
        <v>231</v>
      </c>
      <c r="I6" s="489" t="s">
        <v>231</v>
      </c>
    </row>
    <row r="7" spans="2:9" s="64" customFormat="1" ht="13.8">
      <c r="B7" s="487"/>
      <c r="C7" s="488"/>
      <c r="D7" s="488"/>
      <c r="E7" s="488"/>
      <c r="F7" s="488"/>
      <c r="G7" s="488"/>
      <c r="H7" s="488"/>
      <c r="I7" s="489"/>
    </row>
    <row r="8" spans="2:9" s="64" customFormat="1" ht="15" thickBot="1">
      <c r="B8" s="487"/>
      <c r="C8" s="488"/>
      <c r="D8" s="488"/>
      <c r="E8" s="488"/>
      <c r="F8" s="488"/>
      <c r="G8" s="488"/>
      <c r="H8" s="488"/>
      <c r="I8" s="489"/>
    </row>
    <row r="9" spans="2:9" ht="14.4" customHeight="1">
      <c r="B9" s="490" t="s">
        <v>85</v>
      </c>
      <c r="C9" s="492" t="s">
        <v>701</v>
      </c>
      <c r="D9" s="95" t="s">
        <v>704</v>
      </c>
      <c r="E9" s="95" t="s">
        <v>652</v>
      </c>
      <c r="F9" s="438" t="s">
        <v>649</v>
      </c>
      <c r="G9" s="34" t="s">
        <v>650</v>
      </c>
      <c r="H9" s="419" t="s">
        <v>661</v>
      </c>
      <c r="I9" s="420"/>
    </row>
    <row r="10" spans="2:9" ht="15" thickBot="1">
      <c r="B10" s="491"/>
      <c r="C10" s="493"/>
      <c r="D10" s="96" t="s">
        <v>705</v>
      </c>
      <c r="E10" s="96" t="s">
        <v>705</v>
      </c>
      <c r="F10" s="439"/>
      <c r="G10" s="96" t="s">
        <v>705</v>
      </c>
      <c r="H10" s="59" t="s">
        <v>651</v>
      </c>
      <c r="I10" s="60" t="s">
        <v>652</v>
      </c>
    </row>
    <row r="11" spans="2:9" ht="15">
      <c r="B11" s="174"/>
      <c r="C11" s="175"/>
      <c r="D11" s="177"/>
      <c r="E11" s="177"/>
      <c r="F11" s="178"/>
      <c r="G11" s="148"/>
      <c r="H11" s="138"/>
      <c r="I11" s="137"/>
    </row>
    <row r="12" spans="2:12" s="64" customFormat="1" ht="15">
      <c r="B12" s="61" t="s">
        <v>145</v>
      </c>
      <c r="C12" s="62" t="s">
        <v>829</v>
      </c>
      <c r="D12" s="151"/>
      <c r="E12" s="207"/>
      <c r="F12" s="319">
        <v>1</v>
      </c>
      <c r="G12" s="149">
        <f>H12+I12</f>
        <v>0</v>
      </c>
      <c r="H12" s="134">
        <f aca="true" t="shared" si="0" ref="H12">D12*F12</f>
        <v>0</v>
      </c>
      <c r="I12" s="133">
        <f aca="true" t="shared" si="1" ref="I12">E12*F12</f>
        <v>0</v>
      </c>
      <c r="L12"/>
    </row>
    <row r="13" spans="2:12" s="64" customFormat="1" ht="15" thickBot="1">
      <c r="B13" s="65"/>
      <c r="C13" s="70"/>
      <c r="D13" s="75"/>
      <c r="E13" s="75"/>
      <c r="F13" s="76"/>
      <c r="G13" s="170"/>
      <c r="H13" s="155"/>
      <c r="I13" s="156"/>
      <c r="L13"/>
    </row>
    <row r="14" spans="2:9" ht="15" thickBot="1">
      <c r="B14" s="58"/>
      <c r="C14" s="53"/>
      <c r="D14" s="55"/>
      <c r="E14" s="56"/>
      <c r="F14" s="57"/>
      <c r="G14" s="193"/>
      <c r="H14" s="193"/>
      <c r="I14" s="193"/>
    </row>
    <row r="15" spans="2:9" ht="18.6" thickBot="1">
      <c r="B15" s="450" t="s">
        <v>670</v>
      </c>
      <c r="C15" s="451"/>
      <c r="D15" s="451"/>
      <c r="E15" s="452"/>
      <c r="F15" s="205">
        <f>SUM(F11:F13)</f>
        <v>1</v>
      </c>
      <c r="G15" s="171">
        <f>SUM(G11:G13)</f>
        <v>0</v>
      </c>
      <c r="H15" s="172">
        <f>SUM(H11:H13)</f>
        <v>0</v>
      </c>
      <c r="I15" s="173">
        <f>SUM(I11:I13)</f>
        <v>0</v>
      </c>
    </row>
    <row r="16" ht="15">
      <c r="B16" s="45"/>
    </row>
  </sheetData>
  <protectedRanges>
    <protectedRange sqref="E14 D12" name="Bereich2_4_2"/>
    <protectedRange sqref="E13" name="Bereich2_4_1_3"/>
    <protectedRange sqref="D11:E11" name="Bereich2_4_1_1_1"/>
    <protectedRange sqref="E12" name="Bereich2_4_1_2_1"/>
  </protectedRanges>
  <mergeCells count="16">
    <mergeCell ref="B15:E15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43"/>
  <sheetViews>
    <sheetView zoomScale="60" zoomScaleNormal="60" workbookViewId="0" topLeftCell="A1"/>
  </sheetViews>
  <sheetFormatPr defaultColWidth="8.8515625" defaultRowHeight="15"/>
  <cols>
    <col min="2" max="2" width="9.28125" style="0" bestFit="1" customWidth="1"/>
    <col min="3" max="3" width="50.8515625" style="0" bestFit="1" customWidth="1"/>
    <col min="4" max="4" width="16.7109375" style="0" customWidth="1"/>
    <col min="5" max="5" width="13.140625" style="0" customWidth="1"/>
    <col min="6" max="6" width="8.28125" style="0" customWidth="1"/>
    <col min="7" max="8" width="15.7109375" style="0" customWidth="1"/>
    <col min="9" max="9" width="14.8515625" style="0" customWidth="1"/>
  </cols>
  <sheetData>
    <row r="1" ht="15" thickBot="1">
      <c r="A1" s="346"/>
    </row>
    <row r="2" spans="2:9" ht="21.6" thickBot="1">
      <c r="B2" s="460" t="s">
        <v>152</v>
      </c>
      <c r="C2" s="421" t="str">
        <f>Nábytek!D36</f>
        <v>Extra položky</v>
      </c>
      <c r="D2" s="423"/>
      <c r="E2" s="494" t="str">
        <f>'Celkem  Nab+Tech'!G2</f>
        <v>Firma</v>
      </c>
      <c r="F2" s="440"/>
      <c r="G2" s="469" t="str">
        <f>Nábytek!H2</f>
        <v>XY</v>
      </c>
      <c r="H2" s="470"/>
      <c r="I2" s="471"/>
    </row>
    <row r="3" spans="2:9" ht="16.2" thickBot="1">
      <c r="B3" s="461"/>
      <c r="C3" s="495"/>
      <c r="D3" s="496"/>
      <c r="E3" s="494" t="str">
        <f>'Celkem  Nab+Tech'!G3</f>
        <v>Projekt</v>
      </c>
      <c r="F3" s="440"/>
      <c r="G3" s="469" t="str">
        <f>Nábytek!H3</f>
        <v>Makro Karlovy Vary - remodelling chlazení</v>
      </c>
      <c r="H3" s="470"/>
      <c r="I3" s="471"/>
    </row>
    <row r="4" spans="2:9" ht="16.2" thickBot="1">
      <c r="B4" s="462"/>
      <c r="C4" s="478"/>
      <c r="D4" s="480"/>
      <c r="E4" s="494" t="str">
        <f>'Celkem  Nab+Tech'!G4</f>
        <v>Datum nabídky</v>
      </c>
      <c r="F4" s="440"/>
      <c r="G4" s="466" t="str">
        <f>Nábytek!H4</f>
        <v>XX.XX.2023</v>
      </c>
      <c r="H4" s="467"/>
      <c r="I4" s="468"/>
    </row>
    <row r="5" spans="2:9" s="64" customFormat="1" ht="13.8">
      <c r="B5" s="424" t="s">
        <v>759</v>
      </c>
      <c r="C5" s="426"/>
      <c r="D5" s="426"/>
      <c r="E5" s="426"/>
      <c r="F5" s="426"/>
      <c r="G5" s="426"/>
      <c r="H5" s="426"/>
      <c r="I5" s="427"/>
    </row>
    <row r="6" spans="2:9" s="64" customFormat="1" ht="14.4" customHeight="1">
      <c r="B6" s="428"/>
      <c r="C6" s="425"/>
      <c r="D6" s="425"/>
      <c r="E6" s="425"/>
      <c r="F6" s="425"/>
      <c r="G6" s="425"/>
      <c r="H6" s="425"/>
      <c r="I6" s="429"/>
    </row>
    <row r="7" spans="2:9" s="64" customFormat="1" ht="13.8">
      <c r="B7" s="428"/>
      <c r="C7" s="425"/>
      <c r="D7" s="425"/>
      <c r="E7" s="425"/>
      <c r="F7" s="425"/>
      <c r="G7" s="425"/>
      <c r="H7" s="425"/>
      <c r="I7" s="429"/>
    </row>
    <row r="8" spans="2:9" s="64" customFormat="1" ht="15" thickBot="1">
      <c r="B8" s="430"/>
      <c r="C8" s="431"/>
      <c r="D8" s="431"/>
      <c r="E8" s="431"/>
      <c r="F8" s="431"/>
      <c r="G8" s="431"/>
      <c r="H8" s="431"/>
      <c r="I8" s="432"/>
    </row>
    <row r="9" spans="2:9" s="8" customFormat="1" ht="15">
      <c r="B9" s="490" t="s">
        <v>85</v>
      </c>
      <c r="C9" s="492" t="s">
        <v>701</v>
      </c>
      <c r="D9" s="95" t="s">
        <v>704</v>
      </c>
      <c r="E9" s="95" t="s">
        <v>652</v>
      </c>
      <c r="F9" s="438" t="s">
        <v>649</v>
      </c>
      <c r="G9" s="34" t="s">
        <v>650</v>
      </c>
      <c r="H9" s="419" t="s">
        <v>661</v>
      </c>
      <c r="I9" s="420"/>
    </row>
    <row r="10" spans="2:9" s="8" customFormat="1" ht="15" thickBot="1">
      <c r="B10" s="491"/>
      <c r="C10" s="493"/>
      <c r="D10" s="96" t="s">
        <v>705</v>
      </c>
      <c r="E10" s="96" t="s">
        <v>705</v>
      </c>
      <c r="F10" s="439"/>
      <c r="G10" s="96" t="s">
        <v>705</v>
      </c>
      <c r="H10" s="59" t="s">
        <v>651</v>
      </c>
      <c r="I10" s="60" t="s">
        <v>652</v>
      </c>
    </row>
    <row r="11" spans="2:9" s="64" customFormat="1" ht="13.8">
      <c r="B11" s="243"/>
      <c r="C11" s="346"/>
      <c r="D11" s="35"/>
      <c r="E11" s="141"/>
      <c r="F11" s="35"/>
      <c r="G11" s="148"/>
      <c r="H11" s="139"/>
      <c r="I11" s="140"/>
    </row>
    <row r="12" spans="2:9" s="64" customFormat="1" ht="13.8">
      <c r="B12" s="244" t="s">
        <v>151</v>
      </c>
      <c r="C12" s="102" t="s">
        <v>1031</v>
      </c>
      <c r="D12" s="36"/>
      <c r="E12" s="144"/>
      <c r="F12" s="337">
        <v>10</v>
      </c>
      <c r="G12" s="149">
        <f>H12+I12</f>
        <v>0</v>
      </c>
      <c r="H12" s="134">
        <f aca="true" t="shared" si="0" ref="H12:H17">D12*F12</f>
        <v>0</v>
      </c>
      <c r="I12" s="133">
        <f aca="true" t="shared" si="1" ref="I12:I17">E12*F12</f>
        <v>0</v>
      </c>
    </row>
    <row r="13" spans="2:9" s="64" customFormat="1" ht="13.8">
      <c r="B13" s="244" t="s">
        <v>153</v>
      </c>
      <c r="C13" s="102" t="s">
        <v>1033</v>
      </c>
      <c r="D13" s="36"/>
      <c r="E13" s="144"/>
      <c r="F13" s="337"/>
      <c r="G13" s="149">
        <f aca="true" t="shared" si="2" ref="G13:G17">H13+I13</f>
        <v>0</v>
      </c>
      <c r="H13" s="134">
        <f t="shared" si="0"/>
        <v>0</v>
      </c>
      <c r="I13" s="133">
        <f t="shared" si="1"/>
        <v>0</v>
      </c>
    </row>
    <row r="14" spans="2:9" s="64" customFormat="1" ht="13.8">
      <c r="B14" s="244" t="s">
        <v>154</v>
      </c>
      <c r="C14" s="102" t="s">
        <v>1032</v>
      </c>
      <c r="D14" s="36"/>
      <c r="E14" s="144"/>
      <c r="F14" s="337">
        <v>100</v>
      </c>
      <c r="G14" s="149">
        <f t="shared" si="2"/>
        <v>0</v>
      </c>
      <c r="H14" s="134">
        <f t="shared" si="0"/>
        <v>0</v>
      </c>
      <c r="I14" s="133">
        <f t="shared" si="1"/>
        <v>0</v>
      </c>
    </row>
    <row r="15" spans="2:9" s="64" customFormat="1" ht="27.6">
      <c r="B15" s="244" t="s">
        <v>155</v>
      </c>
      <c r="C15" s="346" t="s">
        <v>1048</v>
      </c>
      <c r="D15" s="36"/>
      <c r="E15" s="144"/>
      <c r="F15" s="337">
        <v>1</v>
      </c>
      <c r="G15" s="149">
        <f t="shared" si="2"/>
        <v>0</v>
      </c>
      <c r="H15" s="134">
        <f t="shared" si="0"/>
        <v>0</v>
      </c>
      <c r="I15" s="133">
        <f t="shared" si="1"/>
        <v>0</v>
      </c>
    </row>
    <row r="16" spans="2:9" s="64" customFormat="1" ht="27.6">
      <c r="B16" s="244" t="s">
        <v>156</v>
      </c>
      <c r="C16" s="346" t="s">
        <v>1049</v>
      </c>
      <c r="D16" s="36"/>
      <c r="E16" s="144"/>
      <c r="F16" s="337">
        <v>1</v>
      </c>
      <c r="G16" s="149">
        <f t="shared" si="2"/>
        <v>0</v>
      </c>
      <c r="H16" s="134">
        <f t="shared" si="0"/>
        <v>0</v>
      </c>
      <c r="I16" s="133">
        <f t="shared" si="1"/>
        <v>0</v>
      </c>
    </row>
    <row r="17" spans="2:9" s="64" customFormat="1" ht="13.8">
      <c r="B17" s="244" t="s">
        <v>157</v>
      </c>
      <c r="C17" s="102" t="s">
        <v>1097</v>
      </c>
      <c r="D17" s="72"/>
      <c r="E17" s="144"/>
      <c r="F17" s="337">
        <v>76</v>
      </c>
      <c r="G17" s="149">
        <f t="shared" si="2"/>
        <v>0</v>
      </c>
      <c r="H17" s="134">
        <f t="shared" si="0"/>
        <v>0</v>
      </c>
      <c r="I17" s="133">
        <f t="shared" si="1"/>
        <v>0</v>
      </c>
    </row>
    <row r="18" spans="2:9" s="64" customFormat="1" ht="13.8">
      <c r="B18" s="244" t="s">
        <v>158</v>
      </c>
      <c r="C18" s="102" t="s">
        <v>1098</v>
      </c>
      <c r="D18" s="72"/>
      <c r="E18" s="144"/>
      <c r="F18" s="337">
        <v>38</v>
      </c>
      <c r="G18" s="149">
        <f aca="true" t="shared" si="3" ref="G18:G31">H18+I18</f>
        <v>0</v>
      </c>
      <c r="H18" s="134">
        <f aca="true" t="shared" si="4" ref="H18:H31">D18*F18</f>
        <v>0</v>
      </c>
      <c r="I18" s="133">
        <f aca="true" t="shared" si="5" ref="I18:I31">E18*F18</f>
        <v>0</v>
      </c>
    </row>
    <row r="19" spans="2:9" s="64" customFormat="1" ht="13.8">
      <c r="B19" s="244" t="s">
        <v>159</v>
      </c>
      <c r="C19" s="102" t="s">
        <v>1108</v>
      </c>
      <c r="D19" s="72"/>
      <c r="E19" s="144"/>
      <c r="F19" s="337">
        <v>2</v>
      </c>
      <c r="G19" s="149">
        <f t="shared" si="3"/>
        <v>0</v>
      </c>
      <c r="H19" s="134">
        <f t="shared" si="4"/>
        <v>0</v>
      </c>
      <c r="I19" s="133">
        <f t="shared" si="5"/>
        <v>0</v>
      </c>
    </row>
    <row r="20" spans="2:9" s="64" customFormat="1" ht="13.8">
      <c r="B20" s="244" t="s">
        <v>160</v>
      </c>
      <c r="C20" s="102" t="s">
        <v>1099</v>
      </c>
      <c r="D20" s="72"/>
      <c r="E20" s="144"/>
      <c r="F20" s="337"/>
      <c r="G20" s="149">
        <f t="shared" si="3"/>
        <v>0</v>
      </c>
      <c r="H20" s="134">
        <f t="shared" si="4"/>
        <v>0</v>
      </c>
      <c r="I20" s="133">
        <f t="shared" si="5"/>
        <v>0</v>
      </c>
    </row>
    <row r="21" spans="2:9" s="64" customFormat="1" ht="13.8">
      <c r="B21" s="244" t="s">
        <v>161</v>
      </c>
      <c r="C21" s="102" t="s">
        <v>1100</v>
      </c>
      <c r="D21" s="72"/>
      <c r="E21" s="144"/>
      <c r="F21" s="337">
        <v>32</v>
      </c>
      <c r="G21" s="149">
        <f t="shared" si="3"/>
        <v>0</v>
      </c>
      <c r="H21" s="134">
        <f t="shared" si="4"/>
        <v>0</v>
      </c>
      <c r="I21" s="133">
        <f t="shared" si="5"/>
        <v>0</v>
      </c>
    </row>
    <row r="22" spans="2:9" s="64" customFormat="1" ht="13.8">
      <c r="B22" s="244" t="s">
        <v>162</v>
      </c>
      <c r="C22" s="102"/>
      <c r="D22" s="72"/>
      <c r="E22" s="144"/>
      <c r="F22" s="337"/>
      <c r="G22" s="149">
        <f t="shared" si="3"/>
        <v>0</v>
      </c>
      <c r="H22" s="134">
        <f t="shared" si="4"/>
        <v>0</v>
      </c>
      <c r="I22" s="133">
        <f t="shared" si="5"/>
        <v>0</v>
      </c>
    </row>
    <row r="23" spans="2:9" s="64" customFormat="1" ht="13.8">
      <c r="B23" s="244" t="s">
        <v>163</v>
      </c>
      <c r="C23" s="102"/>
      <c r="D23" s="72"/>
      <c r="E23" s="144"/>
      <c r="F23" s="337"/>
      <c r="G23" s="149">
        <f t="shared" si="3"/>
        <v>0</v>
      </c>
      <c r="H23" s="134">
        <f t="shared" si="4"/>
        <v>0</v>
      </c>
      <c r="I23" s="133">
        <f t="shared" si="5"/>
        <v>0</v>
      </c>
    </row>
    <row r="24" spans="2:9" s="64" customFormat="1" ht="13.8">
      <c r="B24" s="244" t="s">
        <v>164</v>
      </c>
      <c r="C24" s="102"/>
      <c r="D24" s="72"/>
      <c r="E24" s="144"/>
      <c r="F24" s="337"/>
      <c r="G24" s="149">
        <f t="shared" si="3"/>
        <v>0</v>
      </c>
      <c r="H24" s="134">
        <f t="shared" si="4"/>
        <v>0</v>
      </c>
      <c r="I24" s="133">
        <f t="shared" si="5"/>
        <v>0</v>
      </c>
    </row>
    <row r="25" spans="2:9" s="64" customFormat="1" ht="13.8">
      <c r="B25" s="244" t="s">
        <v>165</v>
      </c>
      <c r="C25" s="102"/>
      <c r="D25" s="72"/>
      <c r="E25" s="144"/>
      <c r="F25" s="337"/>
      <c r="G25" s="149">
        <f t="shared" si="3"/>
        <v>0</v>
      </c>
      <c r="H25" s="134">
        <f t="shared" si="4"/>
        <v>0</v>
      </c>
      <c r="I25" s="133">
        <f t="shared" si="5"/>
        <v>0</v>
      </c>
    </row>
    <row r="26" spans="2:9" s="64" customFormat="1" ht="13.8">
      <c r="B26" s="244" t="s">
        <v>166</v>
      </c>
      <c r="C26" s="102"/>
      <c r="D26" s="72"/>
      <c r="E26" s="144"/>
      <c r="F26" s="337"/>
      <c r="G26" s="149">
        <f t="shared" si="3"/>
        <v>0</v>
      </c>
      <c r="H26" s="134">
        <f t="shared" si="4"/>
        <v>0</v>
      </c>
      <c r="I26" s="133">
        <f t="shared" si="5"/>
        <v>0</v>
      </c>
    </row>
    <row r="27" spans="2:9" s="64" customFormat="1" ht="13.8">
      <c r="B27" s="244" t="s">
        <v>167</v>
      </c>
      <c r="C27" s="102"/>
      <c r="D27" s="72"/>
      <c r="E27" s="144"/>
      <c r="F27" s="337"/>
      <c r="G27" s="149">
        <f t="shared" si="3"/>
        <v>0</v>
      </c>
      <c r="H27" s="134">
        <f t="shared" si="4"/>
        <v>0</v>
      </c>
      <c r="I27" s="133">
        <f t="shared" si="5"/>
        <v>0</v>
      </c>
    </row>
    <row r="28" spans="2:9" s="64" customFormat="1" ht="13.8">
      <c r="B28" s="244" t="s">
        <v>168</v>
      </c>
      <c r="C28" s="102"/>
      <c r="D28" s="72"/>
      <c r="E28" s="144"/>
      <c r="F28" s="337"/>
      <c r="G28" s="149">
        <f t="shared" si="3"/>
        <v>0</v>
      </c>
      <c r="H28" s="134">
        <f t="shared" si="4"/>
        <v>0</v>
      </c>
      <c r="I28" s="133">
        <f t="shared" si="5"/>
        <v>0</v>
      </c>
    </row>
    <row r="29" spans="2:9" s="64" customFormat="1" ht="13.8">
      <c r="B29" s="244" t="s">
        <v>169</v>
      </c>
      <c r="C29" s="346"/>
      <c r="D29" s="72"/>
      <c r="E29" s="144"/>
      <c r="F29" s="337"/>
      <c r="G29" s="149">
        <f t="shared" si="3"/>
        <v>0</v>
      </c>
      <c r="H29" s="134">
        <f t="shared" si="4"/>
        <v>0</v>
      </c>
      <c r="I29" s="133">
        <f t="shared" si="5"/>
        <v>0</v>
      </c>
    </row>
    <row r="30" spans="2:9" s="64" customFormat="1" ht="13.8">
      <c r="B30" s="244" t="s">
        <v>170</v>
      </c>
      <c r="C30" s="102"/>
      <c r="D30" s="72"/>
      <c r="E30" s="144"/>
      <c r="F30" s="337"/>
      <c r="G30" s="149">
        <f t="shared" si="3"/>
        <v>0</v>
      </c>
      <c r="H30" s="134">
        <f t="shared" si="4"/>
        <v>0</v>
      </c>
      <c r="I30" s="133">
        <f t="shared" si="5"/>
        <v>0</v>
      </c>
    </row>
    <row r="31" spans="2:9" s="64" customFormat="1" ht="13.8">
      <c r="B31" s="244" t="s">
        <v>171</v>
      </c>
      <c r="C31" s="102"/>
      <c r="D31" s="72"/>
      <c r="E31" s="144"/>
      <c r="F31" s="337"/>
      <c r="G31" s="149">
        <f t="shared" si="3"/>
        <v>0</v>
      </c>
      <c r="H31" s="134">
        <f t="shared" si="4"/>
        <v>0</v>
      </c>
      <c r="I31" s="133">
        <f t="shared" si="5"/>
        <v>0</v>
      </c>
    </row>
    <row r="32" spans="2:9" s="64" customFormat="1" ht="15" thickBot="1">
      <c r="B32" s="246"/>
      <c r="C32" s="66"/>
      <c r="D32" s="73"/>
      <c r="E32" s="147"/>
      <c r="F32" s="74"/>
      <c r="G32" s="150"/>
      <c r="H32" s="136"/>
      <c r="I32" s="135"/>
    </row>
    <row r="33" spans="2:7" ht="15" thickBot="1">
      <c r="B33" s="38"/>
      <c r="C33" s="39"/>
      <c r="D33" s="41"/>
      <c r="E33" s="42"/>
      <c r="F33" s="43"/>
      <c r="G33" s="44"/>
    </row>
    <row r="34" spans="2:9" ht="18.6" thickBot="1">
      <c r="B34" s="450" t="s">
        <v>150</v>
      </c>
      <c r="C34" s="451"/>
      <c r="D34" s="451"/>
      <c r="E34" s="452"/>
      <c r="F34" s="204">
        <f>SUM(F11:F32)</f>
        <v>260</v>
      </c>
      <c r="G34" s="171">
        <f>SUM(G11:G32)</f>
        <v>0</v>
      </c>
      <c r="H34" s="231">
        <f>SUM(H11:H32)</f>
        <v>0</v>
      </c>
      <c r="I34" s="232">
        <f>SUM(I11:I32)</f>
        <v>0</v>
      </c>
    </row>
    <row r="35" ht="15">
      <c r="B35" s="45"/>
    </row>
    <row r="36" ht="15">
      <c r="B36" s="45"/>
    </row>
    <row r="37" ht="15">
      <c r="B37" s="45"/>
    </row>
    <row r="38" ht="15">
      <c r="B38" s="45"/>
    </row>
    <row r="39" ht="15">
      <c r="B39" s="45"/>
    </row>
    <row r="40" ht="15">
      <c r="B40" s="45"/>
    </row>
    <row r="41" ht="15">
      <c r="B41" s="45"/>
    </row>
    <row r="42" ht="15">
      <c r="B42" s="45"/>
    </row>
    <row r="43" ht="15">
      <c r="B43" s="45"/>
    </row>
  </sheetData>
  <protectedRanges>
    <protectedRange sqref="E22:F31 E12:E21" name="Bereich2_4"/>
    <protectedRange sqref="D17:D31" name="Bereich2_1_3"/>
    <protectedRange sqref="D12:D16" name="Bereich2_1_3_1"/>
    <protectedRange sqref="F12:F21" name="Bereich2_4_1"/>
  </protectedRanges>
  <mergeCells count="19">
    <mergeCell ref="B34:E34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D2"/>
    <mergeCell ref="E2:F2"/>
    <mergeCell ref="G2:I2"/>
    <mergeCell ref="C3:D3"/>
    <mergeCell ref="E3:F3"/>
    <mergeCell ref="G3:I3"/>
    <mergeCell ref="C4:D4"/>
    <mergeCell ref="E4:F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L44"/>
  <sheetViews>
    <sheetView zoomScale="60" zoomScaleNormal="60" workbookViewId="0" topLeftCell="A1">
      <selection activeCell="I41" sqref="I41"/>
    </sheetView>
  </sheetViews>
  <sheetFormatPr defaultColWidth="8.8515625" defaultRowHeight="15"/>
  <cols>
    <col min="2" max="2" width="8.8515625" style="0" bestFit="1" customWidth="1"/>
    <col min="3" max="3" width="59.8515625" style="0" customWidth="1"/>
    <col min="4" max="4" width="16.421875" style="0" customWidth="1"/>
    <col min="5" max="6" width="12.421875" style="0" bestFit="1" customWidth="1"/>
    <col min="7" max="7" width="9.28125" style="0" bestFit="1" customWidth="1"/>
    <col min="8" max="8" width="11.00390625" style="0" bestFit="1" customWidth="1"/>
    <col min="9" max="9" width="14.28125" style="0" customWidth="1"/>
    <col min="10" max="11" width="15.7109375" style="0" customWidth="1"/>
    <col min="12" max="12" width="12.140625" style="0" bestFit="1" customWidth="1"/>
    <col min="24" max="24" width="9.8515625" style="0" bestFit="1" customWidth="1"/>
    <col min="26" max="26" width="14.28125" style="0" bestFit="1" customWidth="1"/>
    <col min="27" max="27" width="9.8515625" style="0" bestFit="1" customWidth="1"/>
    <col min="28" max="28" width="14.28125" style="0" bestFit="1" customWidth="1"/>
  </cols>
  <sheetData>
    <row r="1" ht="15" thickBot="1"/>
    <row r="2" spans="2:12" ht="16.2" customHeight="1" thickBot="1">
      <c r="B2" s="460" t="s">
        <v>139</v>
      </c>
      <c r="C2" s="472" t="str">
        <f>Technologie!D9</f>
        <v>Chladicí boxy maso (teploty 0/+2°C)</v>
      </c>
      <c r="D2" s="473"/>
      <c r="E2" s="473"/>
      <c r="F2" s="473"/>
      <c r="G2" s="473"/>
      <c r="H2" s="474"/>
      <c r="I2" s="31" t="str">
        <f>'Celkem  Nab+Tech'!G2</f>
        <v>Firma</v>
      </c>
      <c r="J2" s="463" t="str">
        <f>Technologie!G2</f>
        <v>XY</v>
      </c>
      <c r="K2" s="464"/>
      <c r="L2" s="465"/>
    </row>
    <row r="3" spans="2:12" ht="15" customHeight="1" thickBot="1">
      <c r="B3" s="461"/>
      <c r="C3" s="236" t="s">
        <v>830</v>
      </c>
      <c r="D3" s="446"/>
      <c r="E3" s="446"/>
      <c r="F3" s="446"/>
      <c r="G3" s="446"/>
      <c r="H3" s="447"/>
      <c r="I3" s="31" t="str">
        <f>'Celkem  Nab+Tech'!G3</f>
        <v>Projekt</v>
      </c>
      <c r="J3" s="463" t="str">
        <f>Technologie!G3</f>
        <v>Makro Karlovy Vary - remodelling chlazení</v>
      </c>
      <c r="K3" s="464"/>
      <c r="L3" s="465"/>
    </row>
    <row r="4" spans="2:12" ht="16.2" thickBot="1">
      <c r="B4" s="462"/>
      <c r="C4" s="478"/>
      <c r="D4" s="479"/>
      <c r="E4" s="479"/>
      <c r="F4" s="479"/>
      <c r="G4" s="479"/>
      <c r="H4" s="480"/>
      <c r="I4" s="31" t="str">
        <f>'Celkem  Nab+Tech'!G4</f>
        <v>Datum nabídky</v>
      </c>
      <c r="J4" s="481" t="str">
        <f>Technologie!G4</f>
        <v>XX.XX.2023</v>
      </c>
      <c r="K4" s="482"/>
      <c r="L4" s="483"/>
    </row>
    <row r="5" spans="2:12" ht="15">
      <c r="B5" s="484" t="s">
        <v>853</v>
      </c>
      <c r="C5" s="485"/>
      <c r="D5" s="485"/>
      <c r="E5" s="485"/>
      <c r="F5" s="485"/>
      <c r="G5" s="485"/>
      <c r="H5" s="485"/>
      <c r="I5" s="485"/>
      <c r="J5" s="485"/>
      <c r="K5" s="485"/>
      <c r="L5" s="486"/>
    </row>
    <row r="6" spans="2:12" ht="15">
      <c r="B6" s="502" t="s">
        <v>832</v>
      </c>
      <c r="C6" s="503"/>
      <c r="D6" s="503"/>
      <c r="E6" s="503"/>
      <c r="F6" s="503"/>
      <c r="G6" s="503"/>
      <c r="H6" s="503"/>
      <c r="I6" s="503"/>
      <c r="J6" s="503"/>
      <c r="K6" s="503"/>
      <c r="L6" s="504"/>
    </row>
    <row r="7" spans="2:12" ht="15">
      <c r="B7" s="428" t="s">
        <v>831</v>
      </c>
      <c r="C7" s="425"/>
      <c r="D7" s="425"/>
      <c r="E7" s="425"/>
      <c r="F7" s="425"/>
      <c r="G7" s="425"/>
      <c r="H7" s="425"/>
      <c r="I7" s="425"/>
      <c r="J7" s="425"/>
      <c r="K7" s="425"/>
      <c r="L7" s="429"/>
    </row>
    <row r="8" spans="2:12" ht="15" thickBot="1">
      <c r="B8" s="430" t="s">
        <v>848</v>
      </c>
      <c r="C8" s="431"/>
      <c r="D8" s="431"/>
      <c r="E8" s="431"/>
      <c r="F8" s="431"/>
      <c r="G8" s="431"/>
      <c r="H8" s="431"/>
      <c r="I8" s="431"/>
      <c r="J8" s="431"/>
      <c r="K8" s="431"/>
      <c r="L8" s="432"/>
    </row>
    <row r="9" spans="2:12" ht="14.4" customHeight="1">
      <c r="B9" s="490" t="s">
        <v>85</v>
      </c>
      <c r="C9" s="492" t="s">
        <v>833</v>
      </c>
      <c r="D9" s="97" t="s">
        <v>701</v>
      </c>
      <c r="E9" s="97"/>
      <c r="F9" s="97" t="s">
        <v>1042</v>
      </c>
      <c r="G9" s="95" t="s">
        <v>704</v>
      </c>
      <c r="H9" s="95" t="s">
        <v>652</v>
      </c>
      <c r="I9" s="377" t="s">
        <v>649</v>
      </c>
      <c r="J9" s="34" t="s">
        <v>650</v>
      </c>
      <c r="K9" s="419" t="s">
        <v>661</v>
      </c>
      <c r="L9" s="420"/>
    </row>
    <row r="10" spans="2:12" ht="29.4" thickBot="1">
      <c r="B10" s="491"/>
      <c r="C10" s="493"/>
      <c r="D10" s="98" t="s">
        <v>834</v>
      </c>
      <c r="E10" s="117"/>
      <c r="F10" s="117" t="s">
        <v>1043</v>
      </c>
      <c r="G10" s="96" t="s">
        <v>705</v>
      </c>
      <c r="H10" s="96" t="s">
        <v>705</v>
      </c>
      <c r="I10" s="378"/>
      <c r="J10" s="96" t="s">
        <v>705</v>
      </c>
      <c r="K10" s="59" t="s">
        <v>651</v>
      </c>
      <c r="L10" s="60" t="s">
        <v>652</v>
      </c>
    </row>
    <row r="11" spans="2:12" s="64" customFormat="1" ht="13.8">
      <c r="B11" s="65"/>
      <c r="C11" s="315"/>
      <c r="D11" s="158"/>
      <c r="E11" s="154"/>
      <c r="F11" s="159"/>
      <c r="G11" s="160"/>
      <c r="H11" s="160"/>
      <c r="I11" s="161"/>
      <c r="J11" s="164"/>
      <c r="K11" s="155"/>
      <c r="L11" s="156"/>
    </row>
    <row r="12" spans="2:12" s="64" customFormat="1" ht="13.2" customHeight="1">
      <c r="B12" s="162" t="s">
        <v>43</v>
      </c>
      <c r="C12" s="328" t="s">
        <v>1109</v>
      </c>
      <c r="D12" s="167"/>
      <c r="E12" s="168"/>
      <c r="F12" s="77"/>
      <c r="G12" s="163"/>
      <c r="H12" s="163"/>
      <c r="I12" s="320">
        <v>5</v>
      </c>
      <c r="J12" s="149">
        <f>K12+L12</f>
        <v>0</v>
      </c>
      <c r="K12" s="134">
        <f aca="true" t="shared" si="0" ref="K12:K21">G12*I12</f>
        <v>0</v>
      </c>
      <c r="L12" s="133">
        <f aca="true" t="shared" si="1" ref="L12:L21">H12*I12</f>
        <v>0</v>
      </c>
    </row>
    <row r="13" spans="2:12" s="64" customFormat="1" ht="13.2" customHeight="1">
      <c r="B13" s="61" t="s">
        <v>44</v>
      </c>
      <c r="C13" s="328" t="s">
        <v>1110</v>
      </c>
      <c r="D13" s="78"/>
      <c r="E13" s="63"/>
      <c r="F13" s="77"/>
      <c r="G13" s="151"/>
      <c r="H13" s="151"/>
      <c r="I13" s="321">
        <v>1</v>
      </c>
      <c r="J13" s="149">
        <f aca="true" t="shared" si="2" ref="J13:J21">K13+L13</f>
        <v>0</v>
      </c>
      <c r="K13" s="134">
        <f t="shared" si="0"/>
        <v>0</v>
      </c>
      <c r="L13" s="133">
        <f t="shared" si="1"/>
        <v>0</v>
      </c>
    </row>
    <row r="14" spans="2:12" s="64" customFormat="1" ht="13.2" customHeight="1">
      <c r="B14" s="61" t="s">
        <v>45</v>
      </c>
      <c r="C14" s="328" t="s">
        <v>1111</v>
      </c>
      <c r="D14" s="78"/>
      <c r="E14" s="63"/>
      <c r="F14" s="77"/>
      <c r="G14" s="151"/>
      <c r="H14" s="151"/>
      <c r="I14" s="321">
        <v>1</v>
      </c>
      <c r="J14" s="149">
        <f t="shared" si="2"/>
        <v>0</v>
      </c>
      <c r="K14" s="134">
        <f t="shared" si="0"/>
        <v>0</v>
      </c>
      <c r="L14" s="133">
        <f t="shared" si="1"/>
        <v>0</v>
      </c>
    </row>
    <row r="15" spans="2:12" s="64" customFormat="1" ht="13.2" customHeight="1">
      <c r="B15" s="61" t="s">
        <v>46</v>
      </c>
      <c r="C15" s="328" t="s">
        <v>1112</v>
      </c>
      <c r="D15" s="78"/>
      <c r="E15" s="63"/>
      <c r="F15" s="77"/>
      <c r="G15" s="151"/>
      <c r="H15" s="151"/>
      <c r="I15" s="321">
        <v>1</v>
      </c>
      <c r="J15" s="149">
        <f t="shared" si="2"/>
        <v>0</v>
      </c>
      <c r="K15" s="134">
        <f t="shared" si="0"/>
        <v>0</v>
      </c>
      <c r="L15" s="133">
        <f t="shared" si="1"/>
        <v>0</v>
      </c>
    </row>
    <row r="16" spans="2:12" s="64" customFormat="1" ht="13.2" customHeight="1">
      <c r="B16" s="61" t="s">
        <v>47</v>
      </c>
      <c r="C16" s="328"/>
      <c r="D16" s="78"/>
      <c r="E16" s="63"/>
      <c r="F16" s="77"/>
      <c r="G16" s="151"/>
      <c r="H16" s="151"/>
      <c r="I16" s="321"/>
      <c r="J16" s="149">
        <f t="shared" si="2"/>
        <v>0</v>
      </c>
      <c r="K16" s="134">
        <f t="shared" si="0"/>
        <v>0</v>
      </c>
      <c r="L16" s="133">
        <f t="shared" si="1"/>
        <v>0</v>
      </c>
    </row>
    <row r="17" spans="2:12" s="64" customFormat="1" ht="13.2" customHeight="1">
      <c r="B17" s="61" t="s">
        <v>48</v>
      </c>
      <c r="C17" s="328"/>
      <c r="D17" s="78"/>
      <c r="E17" s="63"/>
      <c r="F17" s="77"/>
      <c r="G17" s="151"/>
      <c r="H17" s="151"/>
      <c r="I17" s="321"/>
      <c r="J17" s="149">
        <f t="shared" si="2"/>
        <v>0</v>
      </c>
      <c r="K17" s="134">
        <f t="shared" si="0"/>
        <v>0</v>
      </c>
      <c r="L17" s="133">
        <f t="shared" si="1"/>
        <v>0</v>
      </c>
    </row>
    <row r="18" spans="2:12" s="64" customFormat="1" ht="13.2" customHeight="1">
      <c r="B18" s="61" t="s">
        <v>49</v>
      </c>
      <c r="C18" s="328"/>
      <c r="D18" s="78"/>
      <c r="E18" s="63"/>
      <c r="F18" s="77"/>
      <c r="G18" s="151"/>
      <c r="H18" s="151"/>
      <c r="I18" s="321"/>
      <c r="J18" s="149">
        <f t="shared" si="2"/>
        <v>0</v>
      </c>
      <c r="K18" s="134">
        <f t="shared" si="0"/>
        <v>0</v>
      </c>
      <c r="L18" s="133">
        <f t="shared" si="1"/>
        <v>0</v>
      </c>
    </row>
    <row r="19" spans="2:12" s="64" customFormat="1" ht="13.2" customHeight="1">
      <c r="B19" s="61" t="s">
        <v>50</v>
      </c>
      <c r="C19" s="328"/>
      <c r="D19" s="78"/>
      <c r="E19" s="63"/>
      <c r="F19" s="77"/>
      <c r="G19" s="151"/>
      <c r="H19" s="151"/>
      <c r="I19" s="321"/>
      <c r="J19" s="149">
        <f t="shared" si="2"/>
        <v>0</v>
      </c>
      <c r="K19" s="134">
        <f t="shared" si="0"/>
        <v>0</v>
      </c>
      <c r="L19" s="133">
        <f t="shared" si="1"/>
        <v>0</v>
      </c>
    </row>
    <row r="20" spans="2:12" s="64" customFormat="1" ht="13.2" customHeight="1">
      <c r="B20" s="61" t="s">
        <v>51</v>
      </c>
      <c r="C20" s="328"/>
      <c r="D20" s="78"/>
      <c r="E20" s="63"/>
      <c r="F20" s="77"/>
      <c r="G20" s="151"/>
      <c r="H20" s="151"/>
      <c r="I20" s="321"/>
      <c r="J20" s="149">
        <f t="shared" si="2"/>
        <v>0</v>
      </c>
      <c r="K20" s="134">
        <f t="shared" si="0"/>
        <v>0</v>
      </c>
      <c r="L20" s="133">
        <f t="shared" si="1"/>
        <v>0</v>
      </c>
    </row>
    <row r="21" spans="2:12" s="64" customFormat="1" ht="13.2" customHeight="1">
      <c r="B21" s="61" t="s">
        <v>52</v>
      </c>
      <c r="C21" s="328"/>
      <c r="D21" s="78"/>
      <c r="E21" s="63"/>
      <c r="F21" s="77"/>
      <c r="G21" s="151"/>
      <c r="H21" s="151"/>
      <c r="I21" s="321"/>
      <c r="J21" s="149">
        <f t="shared" si="2"/>
        <v>0</v>
      </c>
      <c r="K21" s="134">
        <f t="shared" si="0"/>
        <v>0</v>
      </c>
      <c r="L21" s="133">
        <f t="shared" si="1"/>
        <v>0</v>
      </c>
    </row>
    <row r="22" spans="2:12" s="64" customFormat="1" ht="13.2" customHeight="1">
      <c r="B22" s="61" t="s">
        <v>53</v>
      </c>
      <c r="C22" s="328"/>
      <c r="D22" s="78"/>
      <c r="E22" s="63"/>
      <c r="F22" s="77"/>
      <c r="G22" s="151"/>
      <c r="H22" s="151"/>
      <c r="I22" s="321"/>
      <c r="J22" s="149">
        <f aca="true" t="shared" si="3" ref="J22:J23">K22+L22</f>
        <v>0</v>
      </c>
      <c r="K22" s="134">
        <f aca="true" t="shared" si="4" ref="K22:K23">G22*I22</f>
        <v>0</v>
      </c>
      <c r="L22" s="133">
        <f aca="true" t="shared" si="5" ref="L22:L23">H22*I22</f>
        <v>0</v>
      </c>
    </row>
    <row r="23" spans="2:12" s="64" customFormat="1" ht="13.2" customHeight="1">
      <c r="B23" s="61" t="s">
        <v>54</v>
      </c>
      <c r="C23" s="328"/>
      <c r="D23" s="78"/>
      <c r="E23" s="63"/>
      <c r="F23" s="77"/>
      <c r="G23" s="151"/>
      <c r="H23" s="151"/>
      <c r="I23" s="321"/>
      <c r="J23" s="149">
        <f t="shared" si="3"/>
        <v>0</v>
      </c>
      <c r="K23" s="134">
        <f t="shared" si="4"/>
        <v>0</v>
      </c>
      <c r="L23" s="133">
        <f t="shared" si="5"/>
        <v>0</v>
      </c>
    </row>
    <row r="24" spans="2:12" s="64" customFormat="1" ht="13.2" customHeight="1">
      <c r="B24" s="61" t="s">
        <v>55</v>
      </c>
      <c r="C24" s="328"/>
      <c r="D24" s="78"/>
      <c r="E24" s="63"/>
      <c r="F24" s="77"/>
      <c r="G24" s="151"/>
      <c r="H24" s="151"/>
      <c r="I24" s="321"/>
      <c r="J24" s="149">
        <f aca="true" t="shared" si="6" ref="J24:J25">K24+L24</f>
        <v>0</v>
      </c>
      <c r="K24" s="134">
        <f aca="true" t="shared" si="7" ref="K24:K25">G24*I24</f>
        <v>0</v>
      </c>
      <c r="L24" s="133">
        <f aca="true" t="shared" si="8" ref="L24:L25">H24*I24</f>
        <v>0</v>
      </c>
    </row>
    <row r="25" spans="2:12" s="64" customFormat="1" ht="13.2" customHeight="1">
      <c r="B25" s="61" t="s">
        <v>56</v>
      </c>
      <c r="C25" s="328"/>
      <c r="D25" s="78"/>
      <c r="E25" s="63"/>
      <c r="F25" s="77"/>
      <c r="G25" s="151"/>
      <c r="H25" s="151"/>
      <c r="I25" s="321"/>
      <c r="J25" s="149">
        <f t="shared" si="6"/>
        <v>0</v>
      </c>
      <c r="K25" s="134">
        <f t="shared" si="7"/>
        <v>0</v>
      </c>
      <c r="L25" s="133">
        <f t="shared" si="8"/>
        <v>0</v>
      </c>
    </row>
    <row r="26" spans="2:12" s="64" customFormat="1" ht="13.2" customHeight="1">
      <c r="B26" s="61"/>
      <c r="C26" s="106" t="s">
        <v>750</v>
      </c>
      <c r="E26" s="345" t="s">
        <v>751</v>
      </c>
      <c r="F26" s="345" t="s">
        <v>701</v>
      </c>
      <c r="G26" s="46"/>
      <c r="H26" s="47"/>
      <c r="I26" s="322"/>
      <c r="J26" s="165"/>
      <c r="K26" s="153"/>
      <c r="L26" s="152"/>
    </row>
    <row r="27" spans="2:12" s="64" customFormat="1" ht="13.2" customHeight="1">
      <c r="B27" s="61" t="s">
        <v>58</v>
      </c>
      <c r="C27" s="497" t="s">
        <v>836</v>
      </c>
      <c r="D27" s="500"/>
      <c r="E27" s="500"/>
      <c r="F27" s="501"/>
      <c r="G27" s="151"/>
      <c r="H27" s="151"/>
      <c r="I27" s="323">
        <v>4</v>
      </c>
      <c r="J27" s="149">
        <f>K27+L27</f>
        <v>0</v>
      </c>
      <c r="K27" s="134">
        <f aca="true" t="shared" si="9" ref="K27:K40">G27*I27</f>
        <v>0</v>
      </c>
      <c r="L27" s="133">
        <f aca="true" t="shared" si="10" ref="L27:L40">H27*I27</f>
        <v>0</v>
      </c>
    </row>
    <row r="28" spans="2:12" s="64" customFormat="1" ht="13.8">
      <c r="B28" s="61" t="s">
        <v>59</v>
      </c>
      <c r="C28" s="220" t="s">
        <v>752</v>
      </c>
      <c r="D28" s="111"/>
      <c r="E28" s="230"/>
      <c r="F28" s="326"/>
      <c r="G28" s="36"/>
      <c r="H28" s="151"/>
      <c r="I28" s="316">
        <v>8</v>
      </c>
      <c r="J28" s="149">
        <f aca="true" t="shared" si="11" ref="J28:J36">K28+L28</f>
        <v>0</v>
      </c>
      <c r="K28" s="134">
        <f aca="true" t="shared" si="12" ref="K28:K36">G28*I28</f>
        <v>0</v>
      </c>
      <c r="L28" s="133">
        <f aca="true" t="shared" si="13" ref="L28:L36">H28*I28</f>
        <v>0</v>
      </c>
    </row>
    <row r="29" spans="2:12" s="64" customFormat="1" ht="13.8">
      <c r="B29" s="61" t="s">
        <v>60</v>
      </c>
      <c r="C29" s="121" t="s">
        <v>753</v>
      </c>
      <c r="D29" s="111"/>
      <c r="E29" s="230"/>
      <c r="F29" s="326"/>
      <c r="G29" s="36"/>
      <c r="H29" s="151"/>
      <c r="I29" s="316">
        <v>8</v>
      </c>
      <c r="J29" s="149">
        <f t="shared" si="11"/>
        <v>0</v>
      </c>
      <c r="K29" s="134">
        <f t="shared" si="12"/>
        <v>0</v>
      </c>
      <c r="L29" s="133">
        <f t="shared" si="13"/>
        <v>0</v>
      </c>
    </row>
    <row r="30" spans="2:12" s="64" customFormat="1" ht="13.8">
      <c r="B30" s="61" t="s">
        <v>61</v>
      </c>
      <c r="C30" s="220" t="s">
        <v>837</v>
      </c>
      <c r="D30" s="111"/>
      <c r="E30" s="230"/>
      <c r="F30" s="326"/>
      <c r="G30" s="36"/>
      <c r="H30" s="142"/>
      <c r="I30" s="316">
        <v>4</v>
      </c>
      <c r="J30" s="149">
        <f t="shared" si="11"/>
        <v>0</v>
      </c>
      <c r="K30" s="134">
        <f t="shared" si="12"/>
        <v>0</v>
      </c>
      <c r="L30" s="133">
        <f t="shared" si="13"/>
        <v>0</v>
      </c>
    </row>
    <row r="31" spans="2:12" s="64" customFormat="1" ht="13.8">
      <c r="B31" s="61" t="s">
        <v>62</v>
      </c>
      <c r="C31" s="220" t="s">
        <v>838</v>
      </c>
      <c r="D31" s="111"/>
      <c r="E31" s="230"/>
      <c r="F31" s="326"/>
      <c r="G31" s="36"/>
      <c r="H31" s="142"/>
      <c r="I31" s="316">
        <v>2</v>
      </c>
      <c r="J31" s="149">
        <f aca="true" t="shared" si="14" ref="J31">K31+L31</f>
        <v>0</v>
      </c>
      <c r="K31" s="134">
        <f aca="true" t="shared" si="15" ref="K31">G31*I31</f>
        <v>0</v>
      </c>
      <c r="L31" s="133">
        <f aca="true" t="shared" si="16" ref="L31">H31*I31</f>
        <v>0</v>
      </c>
    </row>
    <row r="32" spans="2:12" s="64" customFormat="1" ht="13.8">
      <c r="B32" s="61" t="s">
        <v>63</v>
      </c>
      <c r="C32" s="220" t="s">
        <v>839</v>
      </c>
      <c r="D32" s="111"/>
      <c r="E32" s="230"/>
      <c r="F32" s="326"/>
      <c r="G32" s="36"/>
      <c r="H32" s="142"/>
      <c r="I32" s="316">
        <v>16</v>
      </c>
      <c r="J32" s="149">
        <f t="shared" si="11"/>
        <v>0</v>
      </c>
      <c r="K32" s="134">
        <f t="shared" si="12"/>
        <v>0</v>
      </c>
      <c r="L32" s="133">
        <f t="shared" si="13"/>
        <v>0</v>
      </c>
    </row>
    <row r="33" spans="2:12" s="64" customFormat="1" ht="13.8">
      <c r="B33" s="61" t="s">
        <v>64</v>
      </c>
      <c r="C33" s="121" t="s">
        <v>841</v>
      </c>
      <c r="D33" s="111"/>
      <c r="E33" s="230"/>
      <c r="F33" s="326"/>
      <c r="G33" s="36"/>
      <c r="H33" s="142"/>
      <c r="I33" s="316">
        <v>6</v>
      </c>
      <c r="J33" s="149">
        <f aca="true" t="shared" si="17" ref="J33">K33+L33</f>
        <v>0</v>
      </c>
      <c r="K33" s="134">
        <f aca="true" t="shared" si="18" ref="K33">G33*I33</f>
        <v>0</v>
      </c>
      <c r="L33" s="133">
        <f aca="true" t="shared" si="19" ref="L33">H33*I33</f>
        <v>0</v>
      </c>
    </row>
    <row r="34" spans="2:12" s="64" customFormat="1" ht="13.8">
      <c r="B34" s="61" t="s">
        <v>65</v>
      </c>
      <c r="C34" s="220" t="s">
        <v>1050</v>
      </c>
      <c r="D34" s="111"/>
      <c r="E34" s="230"/>
      <c r="F34" s="326"/>
      <c r="G34" s="36"/>
      <c r="H34" s="142"/>
      <c r="I34" s="316">
        <v>8</v>
      </c>
      <c r="J34" s="149">
        <f t="shared" si="11"/>
        <v>0</v>
      </c>
      <c r="K34" s="134">
        <f t="shared" si="12"/>
        <v>0</v>
      </c>
      <c r="L34" s="133">
        <f t="shared" si="13"/>
        <v>0</v>
      </c>
    </row>
    <row r="35" spans="2:12" s="64" customFormat="1" ht="13.8">
      <c r="B35" s="61" t="s">
        <v>66</v>
      </c>
      <c r="C35" s="220" t="s">
        <v>755</v>
      </c>
      <c r="D35" s="111"/>
      <c r="E35" s="230"/>
      <c r="F35" s="326"/>
      <c r="G35" s="36"/>
      <c r="H35" s="142"/>
      <c r="I35" s="316">
        <v>2</v>
      </c>
      <c r="J35" s="149">
        <f t="shared" si="11"/>
        <v>0</v>
      </c>
      <c r="K35" s="134">
        <f t="shared" si="12"/>
        <v>0</v>
      </c>
      <c r="L35" s="133">
        <f t="shared" si="13"/>
        <v>0</v>
      </c>
    </row>
    <row r="36" spans="2:12" s="64" customFormat="1" ht="13.8">
      <c r="B36" s="61" t="s">
        <v>67</v>
      </c>
      <c r="C36" s="220" t="s">
        <v>842</v>
      </c>
      <c r="D36" s="108"/>
      <c r="E36" s="108"/>
      <c r="F36" s="108"/>
      <c r="G36" s="36"/>
      <c r="H36" s="142"/>
      <c r="I36" s="316">
        <v>8</v>
      </c>
      <c r="J36" s="149">
        <f t="shared" si="11"/>
        <v>0</v>
      </c>
      <c r="K36" s="134">
        <f t="shared" si="12"/>
        <v>0</v>
      </c>
      <c r="L36" s="133">
        <f t="shared" si="13"/>
        <v>0</v>
      </c>
    </row>
    <row r="37" spans="2:12" s="64" customFormat="1" ht="13.8">
      <c r="B37" s="61" t="s">
        <v>68</v>
      </c>
      <c r="C37" s="497" t="s">
        <v>843</v>
      </c>
      <c r="D37" s="498"/>
      <c r="E37" s="498"/>
      <c r="F37" s="499"/>
      <c r="G37" s="151"/>
      <c r="H37" s="151"/>
      <c r="I37" s="316">
        <v>8</v>
      </c>
      <c r="J37" s="149">
        <f aca="true" t="shared" si="20" ref="J37:J40">K37+L37</f>
        <v>0</v>
      </c>
      <c r="K37" s="134">
        <f t="shared" si="9"/>
        <v>0</v>
      </c>
      <c r="L37" s="133">
        <f t="shared" si="10"/>
        <v>0</v>
      </c>
    </row>
    <row r="38" spans="2:12" s="64" customFormat="1" ht="13.8">
      <c r="B38" s="61" t="s">
        <v>69</v>
      </c>
      <c r="C38" s="497" t="s">
        <v>849</v>
      </c>
      <c r="D38" s="498"/>
      <c r="E38" s="498"/>
      <c r="F38" s="499"/>
      <c r="G38" s="151"/>
      <c r="H38" s="151"/>
      <c r="I38" s="323">
        <v>3</v>
      </c>
      <c r="J38" s="149">
        <f t="shared" si="20"/>
        <v>0</v>
      </c>
      <c r="K38" s="134">
        <f t="shared" si="9"/>
        <v>0</v>
      </c>
      <c r="L38" s="133">
        <f t="shared" si="10"/>
        <v>0</v>
      </c>
    </row>
    <row r="39" spans="2:12" s="64" customFormat="1" ht="13.8">
      <c r="B39" s="61" t="s">
        <v>70</v>
      </c>
      <c r="C39" s="497" t="s">
        <v>844</v>
      </c>
      <c r="D39" s="498"/>
      <c r="E39" s="498"/>
      <c r="F39" s="499"/>
      <c r="G39" s="151"/>
      <c r="H39" s="151"/>
      <c r="I39" s="316">
        <v>6</v>
      </c>
      <c r="J39" s="149">
        <f t="shared" si="20"/>
        <v>0</v>
      </c>
      <c r="K39" s="134">
        <f t="shared" si="9"/>
        <v>0</v>
      </c>
      <c r="L39" s="133">
        <f t="shared" si="10"/>
        <v>0</v>
      </c>
    </row>
    <row r="40" spans="2:12" s="64" customFormat="1" ht="13.8">
      <c r="B40" s="61" t="s">
        <v>71</v>
      </c>
      <c r="C40" s="497" t="s">
        <v>845</v>
      </c>
      <c r="D40" s="498"/>
      <c r="E40" s="498"/>
      <c r="F40" s="499"/>
      <c r="G40" s="151"/>
      <c r="H40" s="151"/>
      <c r="I40" s="316">
        <v>8</v>
      </c>
      <c r="J40" s="149">
        <f t="shared" si="20"/>
        <v>0</v>
      </c>
      <c r="K40" s="134">
        <f t="shared" si="9"/>
        <v>0</v>
      </c>
      <c r="L40" s="133">
        <f t="shared" si="10"/>
        <v>0</v>
      </c>
    </row>
    <row r="41" spans="2:12" s="64" customFormat="1" ht="15" thickBot="1">
      <c r="B41" s="65"/>
      <c r="C41" s="505"/>
      <c r="D41" s="506"/>
      <c r="E41" s="506"/>
      <c r="F41" s="507"/>
      <c r="G41" s="75"/>
      <c r="H41" s="75"/>
      <c r="I41" s="76"/>
      <c r="J41" s="166"/>
      <c r="K41" s="51"/>
      <c r="L41" s="50"/>
    </row>
    <row r="42" spans="2:12" ht="15" thickBot="1">
      <c r="B42" s="58"/>
      <c r="C42" s="53"/>
      <c r="D42" s="54"/>
      <c r="E42" s="54"/>
      <c r="F42" s="54"/>
      <c r="G42" s="55"/>
      <c r="H42" s="56"/>
      <c r="I42" s="57"/>
      <c r="J42" s="55"/>
      <c r="K42" s="55"/>
      <c r="L42" s="55"/>
    </row>
    <row r="43" spans="2:12" ht="18.6" thickBot="1">
      <c r="B43" s="450" t="s">
        <v>670</v>
      </c>
      <c r="C43" s="451"/>
      <c r="D43" s="451"/>
      <c r="E43" s="451"/>
      <c r="F43" s="451"/>
      <c r="G43" s="451"/>
      <c r="H43" s="452"/>
      <c r="I43" s="203">
        <f>SUM(I12:I41)</f>
        <v>99</v>
      </c>
      <c r="J43" s="171">
        <f>SUM(J12:J41)</f>
        <v>0</v>
      </c>
      <c r="K43" s="172">
        <f>SUM(K12:K41)</f>
        <v>0</v>
      </c>
      <c r="L43" s="173">
        <f>SUM(L12:L41)</f>
        <v>0</v>
      </c>
    </row>
    <row r="44" ht="15">
      <c r="B44" s="45"/>
    </row>
  </sheetData>
  <protectedRanges>
    <protectedRange sqref="G11:G14 H37:H39 H41:H42 H11:H29" name="Bereich2_4"/>
    <protectedRange sqref="F11:F14 F37:F39 F41:F42 F16:F25 F27" name="Bereich2_1_3"/>
    <protectedRange sqref="H30:H36" name="Bereich2_4_1"/>
    <protectedRange sqref="G28:G36" name="Bereich2_1_3_1"/>
    <protectedRange sqref="H40" name="Bereich2_4_2"/>
    <protectedRange sqref="F40" name="Bereich2_1_3_2"/>
    <protectedRange sqref="F26" name="Bereich2_1_3_2_1"/>
    <protectedRange sqref="I39:I40 I28:I37" name="Bereich2_4_1_1"/>
  </protectedRanges>
  <mergeCells count="22">
    <mergeCell ref="B43:H43"/>
    <mergeCell ref="B6:L6"/>
    <mergeCell ref="J2:L2"/>
    <mergeCell ref="J3:L3"/>
    <mergeCell ref="J4:L4"/>
    <mergeCell ref="K9:L9"/>
    <mergeCell ref="B2:B4"/>
    <mergeCell ref="C2:H2"/>
    <mergeCell ref="C4:H4"/>
    <mergeCell ref="B7:L7"/>
    <mergeCell ref="B8:L8"/>
    <mergeCell ref="B5:L5"/>
    <mergeCell ref="C41:F41"/>
    <mergeCell ref="I9:I10"/>
    <mergeCell ref="B9:B10"/>
    <mergeCell ref="D3:H3"/>
    <mergeCell ref="C40:F40"/>
    <mergeCell ref="C9:C10"/>
    <mergeCell ref="C37:F37"/>
    <mergeCell ref="C38:F38"/>
    <mergeCell ref="C39:F39"/>
    <mergeCell ref="C27:F27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Z39"/>
  <sheetViews>
    <sheetView zoomScale="60" zoomScaleNormal="60" workbookViewId="0" topLeftCell="A1">
      <selection activeCell="I36" sqref="I36"/>
    </sheetView>
  </sheetViews>
  <sheetFormatPr defaultColWidth="8.8515625" defaultRowHeight="15"/>
  <cols>
    <col min="2" max="2" width="8.8515625" style="0" bestFit="1" customWidth="1"/>
    <col min="3" max="3" width="59.8515625" style="0" customWidth="1"/>
    <col min="4" max="4" width="16.421875" style="0" customWidth="1"/>
    <col min="5" max="6" width="12.421875" style="0" bestFit="1" customWidth="1"/>
    <col min="7" max="7" width="9.28125" style="0" bestFit="1" customWidth="1"/>
    <col min="8" max="8" width="11.00390625" style="0" bestFit="1" customWidth="1"/>
    <col min="9" max="9" width="13.8515625" style="0" bestFit="1" customWidth="1"/>
    <col min="10" max="11" width="15.7109375" style="0" customWidth="1"/>
    <col min="12" max="12" width="12.140625" style="0" bestFit="1" customWidth="1"/>
  </cols>
  <sheetData>
    <row r="1" ht="15" thickBot="1"/>
    <row r="2" spans="2:12" ht="16.2" customHeight="1" thickBot="1">
      <c r="B2" s="460" t="s">
        <v>612</v>
      </c>
      <c r="C2" s="472" t="str">
        <f>Technologie!D10</f>
        <v>Chladicí boxy mléko (teploty +2 až +6 °C)</v>
      </c>
      <c r="D2" s="473"/>
      <c r="E2" s="473"/>
      <c r="F2" s="473"/>
      <c r="G2" s="473"/>
      <c r="H2" s="474"/>
      <c r="I2" s="31" t="str">
        <f>'Celkem  Nab+Tech'!G2</f>
        <v>Firma</v>
      </c>
      <c r="J2" s="463" t="str">
        <f>Technologie!G2</f>
        <v>XY</v>
      </c>
      <c r="K2" s="464"/>
      <c r="L2" s="465"/>
    </row>
    <row r="3" spans="2:12" ht="15" customHeight="1" thickBot="1">
      <c r="B3" s="461"/>
      <c r="C3" s="236" t="s">
        <v>830</v>
      </c>
      <c r="D3" s="446"/>
      <c r="E3" s="446"/>
      <c r="F3" s="446"/>
      <c r="G3" s="446"/>
      <c r="H3" s="447"/>
      <c r="I3" s="31" t="str">
        <f>'Celkem  Nab+Tech'!G3</f>
        <v>Projekt</v>
      </c>
      <c r="J3" s="463" t="str">
        <f>Technologie!G3</f>
        <v>Makro Karlovy Vary - remodelling chlazení</v>
      </c>
      <c r="K3" s="464"/>
      <c r="L3" s="465"/>
    </row>
    <row r="4" spans="2:12" ht="16.2" thickBot="1">
      <c r="B4" s="462"/>
      <c r="C4" s="478"/>
      <c r="D4" s="479"/>
      <c r="E4" s="479"/>
      <c r="F4" s="479"/>
      <c r="G4" s="479"/>
      <c r="H4" s="480"/>
      <c r="I4" s="31" t="str">
        <f>'Celkem  Nab+Tech'!G4</f>
        <v>Datum nabídky</v>
      </c>
      <c r="J4" s="481" t="str">
        <f>Technologie!G4</f>
        <v>XX.XX.2023</v>
      </c>
      <c r="K4" s="482"/>
      <c r="L4" s="483"/>
    </row>
    <row r="5" spans="2:12" ht="15">
      <c r="B5" s="484" t="s">
        <v>854</v>
      </c>
      <c r="C5" s="485"/>
      <c r="D5" s="485"/>
      <c r="E5" s="485"/>
      <c r="F5" s="485"/>
      <c r="G5" s="485"/>
      <c r="H5" s="485"/>
      <c r="I5" s="485"/>
      <c r="J5" s="485"/>
      <c r="K5" s="485"/>
      <c r="L5" s="486"/>
    </row>
    <row r="6" spans="2:12" ht="14.7" customHeight="1">
      <c r="B6" s="502" t="s">
        <v>847</v>
      </c>
      <c r="C6" s="503"/>
      <c r="D6" s="503"/>
      <c r="E6" s="503"/>
      <c r="F6" s="503"/>
      <c r="G6" s="503"/>
      <c r="H6" s="503"/>
      <c r="I6" s="503"/>
      <c r="J6" s="503"/>
      <c r="K6" s="503"/>
      <c r="L6" s="504"/>
    </row>
    <row r="7" spans="2:12" ht="14.7" customHeight="1">
      <c r="B7" s="428" t="s">
        <v>846</v>
      </c>
      <c r="C7" s="425"/>
      <c r="D7" s="425"/>
      <c r="E7" s="425"/>
      <c r="F7" s="425"/>
      <c r="G7" s="425"/>
      <c r="H7" s="425"/>
      <c r="I7" s="425"/>
      <c r="J7" s="425"/>
      <c r="K7" s="425"/>
      <c r="L7" s="429"/>
    </row>
    <row r="8" spans="2:12" ht="15" thickBot="1">
      <c r="B8" s="430" t="s">
        <v>848</v>
      </c>
      <c r="C8" s="431"/>
      <c r="D8" s="431"/>
      <c r="E8" s="431"/>
      <c r="F8" s="431"/>
      <c r="G8" s="431"/>
      <c r="H8" s="431"/>
      <c r="I8" s="431"/>
      <c r="J8" s="431"/>
      <c r="K8" s="431"/>
      <c r="L8" s="432"/>
    </row>
    <row r="9" spans="2:12" ht="14.4" customHeight="1">
      <c r="B9" s="490" t="s">
        <v>85</v>
      </c>
      <c r="C9" s="492" t="s">
        <v>833</v>
      </c>
      <c r="D9" s="97" t="s">
        <v>701</v>
      </c>
      <c r="E9" s="97"/>
      <c r="F9" s="97" t="s">
        <v>1042</v>
      </c>
      <c r="G9" s="95" t="s">
        <v>704</v>
      </c>
      <c r="H9" s="95" t="s">
        <v>652</v>
      </c>
      <c r="I9" s="377" t="s">
        <v>649</v>
      </c>
      <c r="J9" s="34" t="s">
        <v>650</v>
      </c>
      <c r="K9" s="419" t="s">
        <v>661</v>
      </c>
      <c r="L9" s="420"/>
    </row>
    <row r="10" spans="2:12" ht="29.4" thickBot="1">
      <c r="B10" s="491"/>
      <c r="C10" s="493"/>
      <c r="D10" s="98" t="s">
        <v>834</v>
      </c>
      <c r="E10" s="117"/>
      <c r="F10" s="117" t="s">
        <v>1043</v>
      </c>
      <c r="G10" s="96" t="s">
        <v>705</v>
      </c>
      <c r="H10" s="96" t="s">
        <v>705</v>
      </c>
      <c r="I10" s="378"/>
      <c r="J10" s="96" t="s">
        <v>705</v>
      </c>
      <c r="K10" s="59" t="s">
        <v>651</v>
      </c>
      <c r="L10" s="60" t="s">
        <v>652</v>
      </c>
    </row>
    <row r="11" spans="2:26" s="64" customFormat="1" ht="15">
      <c r="B11" s="65"/>
      <c r="C11" s="157"/>
      <c r="D11" s="158"/>
      <c r="E11" s="154"/>
      <c r="F11" s="159"/>
      <c r="G11" s="160"/>
      <c r="H11" s="160"/>
      <c r="I11" s="161"/>
      <c r="J11" s="164"/>
      <c r="K11" s="155"/>
      <c r="L11" s="156"/>
      <c r="T11"/>
      <c r="U11"/>
      <c r="V11"/>
      <c r="W11"/>
      <c r="X11"/>
      <c r="Y11"/>
      <c r="Z11"/>
    </row>
    <row r="12" spans="2:26" s="64" customFormat="1" ht="15">
      <c r="B12" s="162" t="s">
        <v>246</v>
      </c>
      <c r="C12" s="328" t="s">
        <v>1113</v>
      </c>
      <c r="D12" s="167"/>
      <c r="E12" s="168"/>
      <c r="F12" s="77"/>
      <c r="G12" s="163"/>
      <c r="H12" s="163"/>
      <c r="I12" s="320">
        <v>8</v>
      </c>
      <c r="J12" s="149">
        <f>K12+L12</f>
        <v>0</v>
      </c>
      <c r="K12" s="134">
        <f aca="true" t="shared" si="0" ref="K12:K21">G12*I12</f>
        <v>0</v>
      </c>
      <c r="L12" s="133">
        <f aca="true" t="shared" si="1" ref="L12:L21">H12*I12</f>
        <v>0</v>
      </c>
      <c r="T12"/>
      <c r="U12"/>
      <c r="V12"/>
      <c r="W12"/>
      <c r="X12"/>
      <c r="Y12"/>
      <c r="Z12"/>
    </row>
    <row r="13" spans="2:26" s="64" customFormat="1" ht="15">
      <c r="B13" s="162" t="s">
        <v>247</v>
      </c>
      <c r="C13" s="328" t="s">
        <v>1114</v>
      </c>
      <c r="D13" s="78"/>
      <c r="E13" s="63"/>
      <c r="F13" s="77"/>
      <c r="G13" s="151"/>
      <c r="H13" s="151"/>
      <c r="I13" s="321">
        <v>2</v>
      </c>
      <c r="J13" s="149">
        <f aca="true" t="shared" si="2" ref="J13:J21">K13+L13</f>
        <v>0</v>
      </c>
      <c r="K13" s="134">
        <f t="shared" si="0"/>
        <v>0</v>
      </c>
      <c r="L13" s="133">
        <f t="shared" si="1"/>
        <v>0</v>
      </c>
      <c r="T13"/>
      <c r="U13"/>
      <c r="V13"/>
      <c r="W13"/>
      <c r="X13"/>
      <c r="Y13"/>
      <c r="Z13"/>
    </row>
    <row r="14" spans="2:26" s="64" customFormat="1" ht="15">
      <c r="B14" s="162" t="s">
        <v>248</v>
      </c>
      <c r="C14" s="328"/>
      <c r="D14" s="78"/>
      <c r="E14" s="63"/>
      <c r="F14" s="77"/>
      <c r="G14" s="151"/>
      <c r="H14" s="151"/>
      <c r="I14" s="321"/>
      <c r="J14" s="149">
        <f t="shared" si="2"/>
        <v>0</v>
      </c>
      <c r="K14" s="134">
        <f t="shared" si="0"/>
        <v>0</v>
      </c>
      <c r="L14" s="133">
        <f t="shared" si="1"/>
        <v>0</v>
      </c>
      <c r="T14"/>
      <c r="U14"/>
      <c r="V14"/>
      <c r="W14"/>
      <c r="X14"/>
      <c r="Y14"/>
      <c r="Z14"/>
    </row>
    <row r="15" spans="2:26" s="64" customFormat="1" ht="15">
      <c r="B15" s="162" t="s">
        <v>249</v>
      </c>
      <c r="C15" s="328"/>
      <c r="D15" s="78"/>
      <c r="E15" s="63"/>
      <c r="F15" s="77"/>
      <c r="G15" s="151"/>
      <c r="H15" s="151"/>
      <c r="I15" s="321"/>
      <c r="J15" s="149">
        <f t="shared" si="2"/>
        <v>0</v>
      </c>
      <c r="K15" s="134">
        <f t="shared" si="0"/>
        <v>0</v>
      </c>
      <c r="L15" s="133">
        <f t="shared" si="1"/>
        <v>0</v>
      </c>
      <c r="T15"/>
      <c r="U15"/>
      <c r="V15"/>
      <c r="W15"/>
      <c r="X15"/>
      <c r="Y15"/>
      <c r="Z15"/>
    </row>
    <row r="16" spans="2:26" s="64" customFormat="1" ht="15">
      <c r="B16" s="162" t="s">
        <v>250</v>
      </c>
      <c r="C16" s="328"/>
      <c r="D16" s="78"/>
      <c r="E16" s="63"/>
      <c r="F16" s="77"/>
      <c r="G16" s="151"/>
      <c r="H16" s="151"/>
      <c r="I16" s="321"/>
      <c r="J16" s="149">
        <f t="shared" si="2"/>
        <v>0</v>
      </c>
      <c r="K16" s="134">
        <f t="shared" si="0"/>
        <v>0</v>
      </c>
      <c r="L16" s="133">
        <f t="shared" si="1"/>
        <v>0</v>
      </c>
      <c r="T16"/>
      <c r="U16"/>
      <c r="V16"/>
      <c r="W16"/>
      <c r="X16"/>
      <c r="Y16"/>
      <c r="Z16"/>
    </row>
    <row r="17" spans="2:26" s="64" customFormat="1" ht="15">
      <c r="B17" s="162" t="s">
        <v>251</v>
      </c>
      <c r="C17" s="328"/>
      <c r="D17" s="78"/>
      <c r="E17" s="63"/>
      <c r="F17" s="77"/>
      <c r="G17" s="151"/>
      <c r="H17" s="151"/>
      <c r="I17" s="321"/>
      <c r="J17" s="149">
        <f t="shared" si="2"/>
        <v>0</v>
      </c>
      <c r="K17" s="134">
        <f t="shared" si="0"/>
        <v>0</v>
      </c>
      <c r="L17" s="133">
        <f t="shared" si="1"/>
        <v>0</v>
      </c>
      <c r="T17"/>
      <c r="U17"/>
      <c r="V17"/>
      <c r="W17"/>
      <c r="X17"/>
      <c r="Y17"/>
      <c r="Z17"/>
    </row>
    <row r="18" spans="2:26" s="64" customFormat="1" ht="15">
      <c r="B18" s="162" t="s">
        <v>252</v>
      </c>
      <c r="C18" s="328"/>
      <c r="D18" s="78"/>
      <c r="E18" s="63"/>
      <c r="F18" s="77"/>
      <c r="G18" s="151"/>
      <c r="H18" s="151"/>
      <c r="I18" s="321"/>
      <c r="J18" s="149">
        <f t="shared" si="2"/>
        <v>0</v>
      </c>
      <c r="K18" s="134">
        <f t="shared" si="0"/>
        <v>0</v>
      </c>
      <c r="L18" s="133">
        <f t="shared" si="1"/>
        <v>0</v>
      </c>
      <c r="T18"/>
      <c r="U18"/>
      <c r="V18"/>
      <c r="W18"/>
      <c r="X18"/>
      <c r="Y18"/>
      <c r="Z18"/>
    </row>
    <row r="19" spans="2:26" s="64" customFormat="1" ht="15">
      <c r="B19" s="162" t="s">
        <v>253</v>
      </c>
      <c r="C19" s="328"/>
      <c r="D19" s="78"/>
      <c r="E19" s="63"/>
      <c r="F19" s="77"/>
      <c r="G19" s="151"/>
      <c r="H19" s="151"/>
      <c r="I19" s="321"/>
      <c r="J19" s="149">
        <f t="shared" si="2"/>
        <v>0</v>
      </c>
      <c r="K19" s="134">
        <f t="shared" si="0"/>
        <v>0</v>
      </c>
      <c r="L19" s="133">
        <f t="shared" si="1"/>
        <v>0</v>
      </c>
      <c r="T19"/>
      <c r="U19"/>
      <c r="V19"/>
      <c r="W19"/>
      <c r="X19"/>
      <c r="Y19"/>
      <c r="Z19"/>
    </row>
    <row r="20" spans="2:26" s="64" customFormat="1" ht="15">
      <c r="B20" s="162" t="s">
        <v>254</v>
      </c>
      <c r="C20" s="328"/>
      <c r="D20" s="78"/>
      <c r="E20" s="63"/>
      <c r="F20" s="77"/>
      <c r="G20" s="151"/>
      <c r="H20" s="151"/>
      <c r="I20" s="321"/>
      <c r="J20" s="149">
        <f t="shared" si="2"/>
        <v>0</v>
      </c>
      <c r="K20" s="134">
        <f t="shared" si="0"/>
        <v>0</v>
      </c>
      <c r="L20" s="133">
        <f t="shared" si="1"/>
        <v>0</v>
      </c>
      <c r="T20"/>
      <c r="U20"/>
      <c r="V20"/>
      <c r="W20"/>
      <c r="X20"/>
      <c r="Y20"/>
      <c r="Z20"/>
    </row>
    <row r="21" spans="2:26" s="64" customFormat="1" ht="15">
      <c r="B21" s="162" t="s">
        <v>255</v>
      </c>
      <c r="C21" s="328"/>
      <c r="D21" s="78"/>
      <c r="E21" s="63"/>
      <c r="F21" s="77"/>
      <c r="G21" s="151"/>
      <c r="H21" s="151"/>
      <c r="I21" s="321"/>
      <c r="J21" s="149">
        <f t="shared" si="2"/>
        <v>0</v>
      </c>
      <c r="K21" s="134">
        <f t="shared" si="0"/>
        <v>0</v>
      </c>
      <c r="L21" s="133">
        <f t="shared" si="1"/>
        <v>0</v>
      </c>
      <c r="T21"/>
      <c r="U21"/>
      <c r="V21"/>
      <c r="W21"/>
      <c r="X21"/>
      <c r="Y21"/>
      <c r="Z21"/>
    </row>
    <row r="22" spans="2:26" s="64" customFormat="1" ht="14.7" customHeight="1">
      <c r="B22" s="61"/>
      <c r="C22" s="106" t="s">
        <v>750</v>
      </c>
      <c r="E22" s="345" t="s">
        <v>751</v>
      </c>
      <c r="F22" s="345" t="s">
        <v>701</v>
      </c>
      <c r="G22" s="46"/>
      <c r="H22" s="47"/>
      <c r="I22" s="322"/>
      <c r="J22" s="165"/>
      <c r="K22" s="153"/>
      <c r="L22" s="152"/>
      <c r="T22"/>
      <c r="U22"/>
      <c r="V22"/>
      <c r="W22"/>
      <c r="X22"/>
      <c r="Y22"/>
      <c r="Z22"/>
    </row>
    <row r="23" spans="2:24" s="64" customFormat="1" ht="15">
      <c r="B23" s="61" t="s">
        <v>257</v>
      </c>
      <c r="C23" s="497" t="s">
        <v>836</v>
      </c>
      <c r="D23" s="500"/>
      <c r="E23" s="500"/>
      <c r="F23" s="501"/>
      <c r="G23" s="151"/>
      <c r="H23" s="151"/>
      <c r="I23" s="323">
        <v>2</v>
      </c>
      <c r="J23" s="149">
        <f>K23+L23</f>
        <v>0</v>
      </c>
      <c r="K23" s="134">
        <f aca="true" t="shared" si="3" ref="K23:K35">G23*I23</f>
        <v>0</v>
      </c>
      <c r="L23" s="133">
        <f aca="true" t="shared" si="4" ref="L23:L35">H23*I23</f>
        <v>0</v>
      </c>
      <c r="R23" s="293"/>
      <c r="S23" s="293"/>
      <c r="T23" s="293"/>
      <c r="U23" s="293"/>
      <c r="V23" s="293"/>
      <c r="W23"/>
      <c r="X23"/>
    </row>
    <row r="24" spans="2:24" s="64" customFormat="1" ht="15">
      <c r="B24" s="61" t="s">
        <v>258</v>
      </c>
      <c r="C24" s="220" t="s">
        <v>752</v>
      </c>
      <c r="D24" s="111"/>
      <c r="E24" s="230"/>
      <c r="F24" s="326"/>
      <c r="G24" s="36"/>
      <c r="H24" s="151"/>
      <c r="I24" s="316">
        <v>10</v>
      </c>
      <c r="J24" s="149">
        <f aca="true" t="shared" si="5" ref="J24:J35">K24+L24</f>
        <v>0</v>
      </c>
      <c r="K24" s="134">
        <f t="shared" si="3"/>
        <v>0</v>
      </c>
      <c r="L24" s="133">
        <f t="shared" si="4"/>
        <v>0</v>
      </c>
      <c r="R24" s="293"/>
      <c r="S24" s="293"/>
      <c r="T24" s="293"/>
      <c r="U24" s="293"/>
      <c r="V24" s="293"/>
      <c r="W24"/>
      <c r="X24"/>
    </row>
    <row r="25" spans="2:24" s="64" customFormat="1" ht="15.45" customHeight="1">
      <c r="B25" s="61" t="s">
        <v>259</v>
      </c>
      <c r="C25" s="121" t="s">
        <v>753</v>
      </c>
      <c r="D25" s="111"/>
      <c r="E25" s="230"/>
      <c r="F25" s="326"/>
      <c r="G25" s="36"/>
      <c r="H25" s="151"/>
      <c r="I25" s="316">
        <v>10</v>
      </c>
      <c r="J25" s="149">
        <f t="shared" si="5"/>
        <v>0</v>
      </c>
      <c r="K25" s="134">
        <f t="shared" si="3"/>
        <v>0</v>
      </c>
      <c r="L25" s="133">
        <f t="shared" si="4"/>
        <v>0</v>
      </c>
      <c r="R25" s="21"/>
      <c r="S25" s="21"/>
      <c r="T25" s="293"/>
      <c r="U25" s="293"/>
      <c r="V25" s="293"/>
      <c r="W25"/>
      <c r="X25"/>
    </row>
    <row r="26" spans="2:12" s="64" customFormat="1" ht="13.2" customHeight="1">
      <c r="B26" s="61" t="s">
        <v>260</v>
      </c>
      <c r="C26" s="220" t="s">
        <v>837</v>
      </c>
      <c r="D26" s="111"/>
      <c r="E26" s="230"/>
      <c r="F26" s="326"/>
      <c r="G26" s="36"/>
      <c r="H26" s="142"/>
      <c r="I26" s="316"/>
      <c r="J26" s="149">
        <f t="shared" si="5"/>
        <v>0</v>
      </c>
      <c r="K26" s="134">
        <f t="shared" si="3"/>
        <v>0</v>
      </c>
      <c r="L26" s="133">
        <f t="shared" si="4"/>
        <v>0</v>
      </c>
    </row>
    <row r="27" spans="2:12" s="64" customFormat="1" ht="13.2" customHeight="1">
      <c r="B27" s="61" t="s">
        <v>261</v>
      </c>
      <c r="C27" s="220" t="s">
        <v>838</v>
      </c>
      <c r="D27" s="111"/>
      <c r="E27" s="230"/>
      <c r="F27" s="326"/>
      <c r="G27" s="36"/>
      <c r="H27" s="142"/>
      <c r="I27" s="316">
        <v>5</v>
      </c>
      <c r="J27" s="149">
        <f t="shared" si="5"/>
        <v>0</v>
      </c>
      <c r="K27" s="134">
        <f t="shared" si="3"/>
        <v>0</v>
      </c>
      <c r="L27" s="133">
        <f t="shared" si="4"/>
        <v>0</v>
      </c>
    </row>
    <row r="28" spans="2:12" s="64" customFormat="1" ht="13.2" customHeight="1">
      <c r="B28" s="61" t="s">
        <v>262</v>
      </c>
      <c r="C28" s="220" t="s">
        <v>839</v>
      </c>
      <c r="D28" s="111"/>
      <c r="E28" s="230"/>
      <c r="F28" s="326"/>
      <c r="G28" s="36"/>
      <c r="H28" s="142"/>
      <c r="I28" s="316">
        <v>20</v>
      </c>
      <c r="J28" s="149">
        <f t="shared" si="5"/>
        <v>0</v>
      </c>
      <c r="K28" s="134">
        <f t="shared" si="3"/>
        <v>0</v>
      </c>
      <c r="L28" s="133">
        <f t="shared" si="4"/>
        <v>0</v>
      </c>
    </row>
    <row r="29" spans="2:12" s="64" customFormat="1" ht="13.2" customHeight="1">
      <c r="B29" s="61" t="s">
        <v>263</v>
      </c>
      <c r="C29" s="121" t="s">
        <v>841</v>
      </c>
      <c r="D29" s="111"/>
      <c r="E29" s="230"/>
      <c r="F29" s="326"/>
      <c r="G29" s="36"/>
      <c r="H29" s="142"/>
      <c r="I29" s="316">
        <v>5</v>
      </c>
      <c r="J29" s="149">
        <f t="shared" si="5"/>
        <v>0</v>
      </c>
      <c r="K29" s="134">
        <f t="shared" si="3"/>
        <v>0</v>
      </c>
      <c r="L29" s="133">
        <f t="shared" si="4"/>
        <v>0</v>
      </c>
    </row>
    <row r="30" spans="2:12" s="64" customFormat="1" ht="13.8">
      <c r="B30" s="61" t="s">
        <v>264</v>
      </c>
      <c r="C30" s="220" t="s">
        <v>1050</v>
      </c>
      <c r="D30" s="111"/>
      <c r="E30" s="230"/>
      <c r="F30" s="326"/>
      <c r="G30" s="36"/>
      <c r="H30" s="142"/>
      <c r="I30" s="316">
        <v>10</v>
      </c>
      <c r="J30" s="149">
        <f t="shared" si="5"/>
        <v>0</v>
      </c>
      <c r="K30" s="134">
        <f t="shared" si="3"/>
        <v>0</v>
      </c>
      <c r="L30" s="133">
        <f t="shared" si="4"/>
        <v>0</v>
      </c>
    </row>
    <row r="31" spans="2:12" s="64" customFormat="1" ht="13.8">
      <c r="B31" s="61" t="s">
        <v>265</v>
      </c>
      <c r="C31" s="220" t="s">
        <v>755</v>
      </c>
      <c r="D31" s="111"/>
      <c r="E31" s="230"/>
      <c r="F31" s="326"/>
      <c r="G31" s="36"/>
      <c r="H31" s="142"/>
      <c r="I31" s="316">
        <v>5</v>
      </c>
      <c r="J31" s="149">
        <f t="shared" si="5"/>
        <v>0</v>
      </c>
      <c r="K31" s="134">
        <f t="shared" si="3"/>
        <v>0</v>
      </c>
      <c r="L31" s="133">
        <f t="shared" si="4"/>
        <v>0</v>
      </c>
    </row>
    <row r="32" spans="2:12" s="64" customFormat="1" ht="13.8">
      <c r="B32" s="61" t="s">
        <v>266</v>
      </c>
      <c r="C32" s="220" t="s">
        <v>842</v>
      </c>
      <c r="D32" s="108"/>
      <c r="E32" s="108"/>
      <c r="F32" s="108"/>
      <c r="G32" s="36"/>
      <c r="H32" s="142"/>
      <c r="I32" s="316">
        <v>10</v>
      </c>
      <c r="J32" s="149">
        <f t="shared" si="5"/>
        <v>0</v>
      </c>
      <c r="K32" s="134">
        <f t="shared" si="3"/>
        <v>0</v>
      </c>
      <c r="L32" s="133">
        <f t="shared" si="4"/>
        <v>0</v>
      </c>
    </row>
    <row r="33" spans="2:12" s="64" customFormat="1" ht="13.8">
      <c r="B33" s="61" t="s">
        <v>267</v>
      </c>
      <c r="C33" s="497" t="s">
        <v>843</v>
      </c>
      <c r="D33" s="498"/>
      <c r="E33" s="498"/>
      <c r="F33" s="499"/>
      <c r="G33" s="151"/>
      <c r="H33" s="151"/>
      <c r="I33" s="323">
        <v>10</v>
      </c>
      <c r="J33" s="149">
        <f t="shared" si="5"/>
        <v>0</v>
      </c>
      <c r="K33" s="134">
        <f t="shared" si="3"/>
        <v>0</v>
      </c>
      <c r="L33" s="133">
        <f t="shared" si="4"/>
        <v>0</v>
      </c>
    </row>
    <row r="34" spans="2:12" s="64" customFormat="1" ht="13.8">
      <c r="B34" s="61" t="s">
        <v>268</v>
      </c>
      <c r="C34" s="497" t="s">
        <v>849</v>
      </c>
      <c r="D34" s="498"/>
      <c r="E34" s="498"/>
      <c r="F34" s="499"/>
      <c r="G34" s="151"/>
      <c r="H34" s="151"/>
      <c r="I34" s="323">
        <v>1</v>
      </c>
      <c r="J34" s="149">
        <f t="shared" si="5"/>
        <v>0</v>
      </c>
      <c r="K34" s="134">
        <f t="shared" si="3"/>
        <v>0</v>
      </c>
      <c r="L34" s="133">
        <f t="shared" si="4"/>
        <v>0</v>
      </c>
    </row>
    <row r="35" spans="2:12" s="64" customFormat="1" ht="13.2" customHeight="1">
      <c r="B35" s="61" t="s">
        <v>269</v>
      </c>
      <c r="C35" s="497" t="s">
        <v>844</v>
      </c>
      <c r="D35" s="498"/>
      <c r="E35" s="498"/>
      <c r="F35" s="499"/>
      <c r="G35" s="151"/>
      <c r="H35" s="151"/>
      <c r="I35" s="323">
        <v>5</v>
      </c>
      <c r="J35" s="149">
        <f t="shared" si="5"/>
        <v>0</v>
      </c>
      <c r="K35" s="134">
        <f t="shared" si="3"/>
        <v>0</v>
      </c>
      <c r="L35" s="133">
        <f t="shared" si="4"/>
        <v>0</v>
      </c>
    </row>
    <row r="36" spans="2:12" s="64" customFormat="1" ht="15" thickBot="1">
      <c r="B36" s="65"/>
      <c r="C36" s="505"/>
      <c r="D36" s="506"/>
      <c r="E36" s="506"/>
      <c r="F36" s="507"/>
      <c r="G36" s="75"/>
      <c r="H36" s="75"/>
      <c r="I36" s="76"/>
      <c r="J36" s="166"/>
      <c r="K36" s="51"/>
      <c r="L36" s="50"/>
    </row>
    <row r="37" spans="2:12" ht="15" thickBot="1">
      <c r="B37" s="58"/>
      <c r="C37" s="53"/>
      <c r="D37" s="54"/>
      <c r="E37" s="54"/>
      <c r="F37" s="54"/>
      <c r="G37" s="55"/>
      <c r="H37" s="56"/>
      <c r="I37" s="57"/>
      <c r="J37" s="55"/>
      <c r="K37" s="55"/>
      <c r="L37" s="55"/>
    </row>
    <row r="38" spans="2:12" ht="18.6" thickBot="1">
      <c r="B38" s="450" t="s">
        <v>670</v>
      </c>
      <c r="C38" s="451"/>
      <c r="D38" s="451"/>
      <c r="E38" s="451"/>
      <c r="F38" s="451"/>
      <c r="G38" s="451"/>
      <c r="H38" s="452"/>
      <c r="I38" s="203">
        <f>SUM(I12:I36)</f>
        <v>103</v>
      </c>
      <c r="J38" s="171">
        <f>SUM(J12:J36)</f>
        <v>0</v>
      </c>
      <c r="K38" s="172">
        <f>SUM(K12:K36)</f>
        <v>0</v>
      </c>
      <c r="L38" s="173">
        <f>SUM(L12:L36)</f>
        <v>0</v>
      </c>
    </row>
    <row r="39" ht="15">
      <c r="B39" s="45"/>
    </row>
  </sheetData>
  <protectedRanges>
    <protectedRange sqref="G11:G14 H33:H37 H11:H25" name="Bereich2_4"/>
    <protectedRange sqref="F11:F14 F16:F21 F36:F37" name="Bereich2_1_3"/>
    <protectedRange sqref="H26 H28:H32" name="Bereich2_4_1"/>
    <protectedRange sqref="G24:G26 G28:G32" name="Bereich2_1_3_1"/>
    <protectedRange sqref="H27" name="Bereich2_4_1_1"/>
    <protectedRange sqref="G27" name="Bereich2_1_3_1_1"/>
    <protectedRange sqref="F23" name="Bereich2_1_3_4"/>
    <protectedRange sqref="F22" name="Bereich2_1_3_2_1"/>
    <protectedRange sqref="F33:F35" name="Bereich2_1_3_5"/>
    <protectedRange sqref="I24:I26 I28:I32" name="Bereich2_4_1_2"/>
    <protectedRange sqref="I27" name="Bereich2_4_1_1_1"/>
  </protectedRanges>
  <mergeCells count="21">
    <mergeCell ref="B2:B4"/>
    <mergeCell ref="C2:H2"/>
    <mergeCell ref="J2:L2"/>
    <mergeCell ref="J3:L3"/>
    <mergeCell ref="C4:H4"/>
    <mergeCell ref="J4:L4"/>
    <mergeCell ref="D3:H3"/>
    <mergeCell ref="B38:H38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6:F3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Z39"/>
  <sheetViews>
    <sheetView zoomScale="60" zoomScaleNormal="60" workbookViewId="0" topLeftCell="A1">
      <selection activeCell="C13" sqref="C13"/>
    </sheetView>
  </sheetViews>
  <sheetFormatPr defaultColWidth="8.8515625" defaultRowHeight="15"/>
  <cols>
    <col min="2" max="2" width="8.8515625" style="0" bestFit="1" customWidth="1"/>
    <col min="3" max="3" width="59.8515625" style="0" customWidth="1"/>
    <col min="4" max="4" width="16.421875" style="0" customWidth="1"/>
    <col min="5" max="6" width="12.421875" style="0" bestFit="1" customWidth="1"/>
    <col min="7" max="7" width="9.28125" style="0" bestFit="1" customWidth="1"/>
    <col min="8" max="8" width="11.00390625" style="0" bestFit="1" customWidth="1"/>
    <col min="9" max="9" width="14.140625" style="0" bestFit="1" customWidth="1"/>
    <col min="10" max="11" width="15.7109375" style="0" customWidth="1"/>
    <col min="12" max="12" width="12.140625" style="0" bestFit="1" customWidth="1"/>
  </cols>
  <sheetData>
    <row r="1" ht="15" thickBot="1"/>
    <row r="2" spans="2:12" ht="16.2" customHeight="1" thickBot="1">
      <c r="B2" s="460" t="s">
        <v>611</v>
      </c>
      <c r="C2" s="472" t="str">
        <f>Technologie!D11</f>
        <v>Chladicí boxy O+Z (teploty +4/+6 °C)</v>
      </c>
      <c r="D2" s="473"/>
      <c r="E2" s="473"/>
      <c r="F2" s="473"/>
      <c r="G2" s="473"/>
      <c r="H2" s="474"/>
      <c r="I2" s="31" t="str">
        <f>'Celkem  Nab+Tech'!G2</f>
        <v>Firma</v>
      </c>
      <c r="J2" s="463" t="str">
        <f>Technologie!G2</f>
        <v>XY</v>
      </c>
      <c r="K2" s="464"/>
      <c r="L2" s="465"/>
    </row>
    <row r="3" spans="2:12" ht="15" customHeight="1" thickBot="1">
      <c r="B3" s="461"/>
      <c r="C3" s="236" t="s">
        <v>830</v>
      </c>
      <c r="D3" s="258"/>
      <c r="E3" s="258"/>
      <c r="F3" s="258"/>
      <c r="G3" s="258"/>
      <c r="H3" s="259"/>
      <c r="I3" s="31" t="str">
        <f>'Celkem  Nab+Tech'!G3</f>
        <v>Projekt</v>
      </c>
      <c r="J3" s="463" t="str">
        <f>Technologie!G3</f>
        <v>Makro Karlovy Vary - remodelling chlazení</v>
      </c>
      <c r="K3" s="464"/>
      <c r="L3" s="465"/>
    </row>
    <row r="4" spans="2:12" ht="16.2" thickBot="1">
      <c r="B4" s="462"/>
      <c r="C4" s="478"/>
      <c r="D4" s="479"/>
      <c r="E4" s="479"/>
      <c r="F4" s="479"/>
      <c r="G4" s="479"/>
      <c r="H4" s="480"/>
      <c r="I4" s="31" t="str">
        <f>'Celkem  Nab+Tech'!G4</f>
        <v>Datum nabídky</v>
      </c>
      <c r="J4" s="481" t="str">
        <f>Technologie!G4</f>
        <v>XX.XX.2023</v>
      </c>
      <c r="K4" s="482"/>
      <c r="L4" s="483"/>
    </row>
    <row r="5" spans="2:12" ht="15">
      <c r="B5" s="484" t="s">
        <v>855</v>
      </c>
      <c r="C5" s="485"/>
      <c r="D5" s="485"/>
      <c r="E5" s="485"/>
      <c r="F5" s="485"/>
      <c r="G5" s="485"/>
      <c r="H5" s="485"/>
      <c r="I5" s="485"/>
      <c r="J5" s="485"/>
      <c r="K5" s="485"/>
      <c r="L5" s="486"/>
    </row>
    <row r="6" spans="2:12" ht="14.7" customHeight="1">
      <c r="B6" s="502" t="s">
        <v>847</v>
      </c>
      <c r="C6" s="503"/>
      <c r="D6" s="503"/>
      <c r="E6" s="503"/>
      <c r="F6" s="503"/>
      <c r="G6" s="503"/>
      <c r="H6" s="503"/>
      <c r="I6" s="503"/>
      <c r="J6" s="503"/>
      <c r="K6" s="503"/>
      <c r="L6" s="504"/>
    </row>
    <row r="7" spans="2:12" ht="14.7" customHeight="1">
      <c r="B7" s="428" t="s">
        <v>850</v>
      </c>
      <c r="C7" s="425"/>
      <c r="D7" s="425"/>
      <c r="E7" s="425"/>
      <c r="F7" s="425"/>
      <c r="G7" s="425"/>
      <c r="H7" s="425"/>
      <c r="I7" s="425"/>
      <c r="J7" s="425"/>
      <c r="K7" s="425"/>
      <c r="L7" s="429"/>
    </row>
    <row r="8" spans="2:12" ht="15" thickBot="1">
      <c r="B8" s="430" t="s">
        <v>848</v>
      </c>
      <c r="C8" s="431"/>
      <c r="D8" s="431"/>
      <c r="E8" s="431"/>
      <c r="F8" s="431"/>
      <c r="G8" s="431"/>
      <c r="H8" s="431"/>
      <c r="I8" s="431"/>
      <c r="J8" s="431"/>
      <c r="K8" s="431"/>
      <c r="L8" s="432"/>
    </row>
    <row r="9" spans="2:12" ht="14.4" customHeight="1">
      <c r="B9" s="490" t="s">
        <v>85</v>
      </c>
      <c r="C9" s="492" t="s">
        <v>833</v>
      </c>
      <c r="D9" s="97" t="s">
        <v>701</v>
      </c>
      <c r="E9" s="97"/>
      <c r="F9" s="97" t="s">
        <v>1042</v>
      </c>
      <c r="G9" s="95" t="s">
        <v>704</v>
      </c>
      <c r="H9" s="95" t="s">
        <v>652</v>
      </c>
      <c r="I9" s="377" t="s">
        <v>649</v>
      </c>
      <c r="J9" s="34" t="s">
        <v>650</v>
      </c>
      <c r="K9" s="419" t="s">
        <v>661</v>
      </c>
      <c r="L9" s="420"/>
    </row>
    <row r="10" spans="2:12" ht="29.4" thickBot="1">
      <c r="B10" s="491"/>
      <c r="C10" s="493"/>
      <c r="D10" s="98" t="s">
        <v>834</v>
      </c>
      <c r="E10" s="117"/>
      <c r="F10" s="117" t="s">
        <v>1043</v>
      </c>
      <c r="G10" s="96" t="s">
        <v>705</v>
      </c>
      <c r="H10" s="96" t="s">
        <v>705</v>
      </c>
      <c r="I10" s="378"/>
      <c r="J10" s="96" t="s">
        <v>705</v>
      </c>
      <c r="K10" s="59" t="s">
        <v>651</v>
      </c>
      <c r="L10" s="60" t="s">
        <v>652</v>
      </c>
    </row>
    <row r="11" spans="2:26" s="64" customFormat="1" ht="15">
      <c r="B11" s="65"/>
      <c r="C11" s="157"/>
      <c r="D11" s="158"/>
      <c r="E11" s="154"/>
      <c r="F11" s="159"/>
      <c r="G11" s="160"/>
      <c r="H11" s="160"/>
      <c r="I11" s="161"/>
      <c r="J11" s="164"/>
      <c r="K11" s="155"/>
      <c r="L11" s="156"/>
      <c r="T11"/>
      <c r="U11"/>
      <c r="V11"/>
      <c r="W11"/>
      <c r="X11"/>
      <c r="Y11"/>
      <c r="Z11"/>
    </row>
    <row r="12" spans="2:26" s="64" customFormat="1" ht="15">
      <c r="B12" s="162" t="s">
        <v>306</v>
      </c>
      <c r="C12" s="350" t="s">
        <v>1115</v>
      </c>
      <c r="D12" s="167"/>
      <c r="E12" s="168"/>
      <c r="F12" s="77"/>
      <c r="G12" s="163"/>
      <c r="H12" s="163"/>
      <c r="I12" s="320">
        <v>1</v>
      </c>
      <c r="J12" s="149">
        <f>K12+L12</f>
        <v>0</v>
      </c>
      <c r="K12" s="134">
        <f aca="true" t="shared" si="0" ref="K12:K21">G12*I12</f>
        <v>0</v>
      </c>
      <c r="L12" s="133">
        <f aca="true" t="shared" si="1" ref="L12:L21">H12*I12</f>
        <v>0</v>
      </c>
      <c r="T12"/>
      <c r="U12"/>
      <c r="V12"/>
      <c r="W12"/>
      <c r="X12"/>
      <c r="Y12"/>
      <c r="Z12"/>
    </row>
    <row r="13" spans="2:26" s="64" customFormat="1" ht="15">
      <c r="B13" s="162" t="s">
        <v>307</v>
      </c>
      <c r="C13" s="328"/>
      <c r="D13" s="78"/>
      <c r="E13" s="63"/>
      <c r="F13" s="77"/>
      <c r="G13" s="151"/>
      <c r="H13" s="151"/>
      <c r="I13" s="321"/>
      <c r="J13" s="149">
        <f aca="true" t="shared" si="2" ref="J13:J21">K13+L13</f>
        <v>0</v>
      </c>
      <c r="K13" s="134">
        <f t="shared" si="0"/>
        <v>0</v>
      </c>
      <c r="L13" s="133">
        <f t="shared" si="1"/>
        <v>0</v>
      </c>
      <c r="T13"/>
      <c r="U13"/>
      <c r="V13"/>
      <c r="W13"/>
      <c r="X13"/>
      <c r="Y13"/>
      <c r="Z13"/>
    </row>
    <row r="14" spans="2:26" s="64" customFormat="1" ht="15">
      <c r="B14" s="162" t="s">
        <v>308</v>
      </c>
      <c r="C14" s="328"/>
      <c r="D14" s="78"/>
      <c r="E14" s="63"/>
      <c r="F14" s="77"/>
      <c r="G14" s="151"/>
      <c r="H14" s="151"/>
      <c r="I14" s="321"/>
      <c r="J14" s="149">
        <f t="shared" si="2"/>
        <v>0</v>
      </c>
      <c r="K14" s="134">
        <f t="shared" si="0"/>
        <v>0</v>
      </c>
      <c r="L14" s="133">
        <f t="shared" si="1"/>
        <v>0</v>
      </c>
      <c r="T14" s="293"/>
      <c r="U14" s="293"/>
      <c r="V14" s="293"/>
      <c r="W14" s="293"/>
      <c r="X14" s="293"/>
      <c r="Y14"/>
      <c r="Z14" s="292"/>
    </row>
    <row r="15" spans="2:26" s="64" customFormat="1" ht="15">
      <c r="B15" s="162" t="s">
        <v>309</v>
      </c>
      <c r="C15" s="328"/>
      <c r="D15" s="78"/>
      <c r="E15" s="63"/>
      <c r="F15" s="77"/>
      <c r="G15" s="151"/>
      <c r="H15" s="151"/>
      <c r="I15" s="321"/>
      <c r="J15" s="149">
        <f t="shared" si="2"/>
        <v>0</v>
      </c>
      <c r="K15" s="134">
        <f t="shared" si="0"/>
        <v>0</v>
      </c>
      <c r="L15" s="133">
        <f t="shared" si="1"/>
        <v>0</v>
      </c>
      <c r="T15" s="293"/>
      <c r="U15" s="293"/>
      <c r="V15" s="293"/>
      <c r="W15" s="293"/>
      <c r="X15" s="293"/>
      <c r="Y15"/>
      <c r="Z15" s="292"/>
    </row>
    <row r="16" spans="2:26" s="64" customFormat="1" ht="15">
      <c r="B16" s="162" t="s">
        <v>312</v>
      </c>
      <c r="C16" s="328"/>
      <c r="D16" s="78"/>
      <c r="E16" s="63"/>
      <c r="F16" s="77"/>
      <c r="G16" s="151"/>
      <c r="H16" s="151"/>
      <c r="I16" s="321"/>
      <c r="J16" s="149">
        <f t="shared" si="2"/>
        <v>0</v>
      </c>
      <c r="K16" s="134">
        <f t="shared" si="0"/>
        <v>0</v>
      </c>
      <c r="L16" s="133">
        <f t="shared" si="1"/>
        <v>0</v>
      </c>
      <c r="P16"/>
      <c r="Q16"/>
      <c r="R16"/>
      <c r="S16"/>
      <c r="T16" s="293"/>
      <c r="U16" s="293"/>
      <c r="V16" s="293"/>
      <c r="W16" s="293"/>
      <c r="X16" s="293"/>
      <c r="Y16"/>
      <c r="Z16" s="292"/>
    </row>
    <row r="17" spans="2:26" s="64" customFormat="1" ht="15">
      <c r="B17" s="162" t="s">
        <v>313</v>
      </c>
      <c r="C17" s="328"/>
      <c r="D17" s="78"/>
      <c r="E17" s="63"/>
      <c r="F17" s="77"/>
      <c r="G17" s="151"/>
      <c r="H17" s="151"/>
      <c r="I17" s="321"/>
      <c r="J17" s="149">
        <f t="shared" si="2"/>
        <v>0</v>
      </c>
      <c r="K17" s="134">
        <f t="shared" si="0"/>
        <v>0</v>
      </c>
      <c r="L17" s="133">
        <f t="shared" si="1"/>
        <v>0</v>
      </c>
      <c r="P17"/>
      <c r="Q17"/>
      <c r="R17"/>
      <c r="S17"/>
      <c r="T17" s="293"/>
      <c r="U17" s="293"/>
      <c r="V17" s="293"/>
      <c r="W17" s="293"/>
      <c r="X17" s="293"/>
      <c r="Y17"/>
      <c r="Z17" s="292"/>
    </row>
    <row r="18" spans="2:26" s="64" customFormat="1" ht="15">
      <c r="B18" s="162" t="s">
        <v>314</v>
      </c>
      <c r="C18" s="328"/>
      <c r="D18" s="78"/>
      <c r="E18" s="63"/>
      <c r="F18" s="77"/>
      <c r="G18" s="151"/>
      <c r="H18" s="151"/>
      <c r="I18" s="321"/>
      <c r="J18" s="149">
        <f t="shared" si="2"/>
        <v>0</v>
      </c>
      <c r="K18" s="134">
        <f t="shared" si="0"/>
        <v>0</v>
      </c>
      <c r="L18" s="133">
        <f t="shared" si="1"/>
        <v>0</v>
      </c>
      <c r="P18"/>
      <c r="Q18"/>
      <c r="R18"/>
      <c r="S18"/>
      <c r="T18" s="293"/>
      <c r="U18" s="293"/>
      <c r="V18" s="293"/>
      <c r="W18" s="293"/>
      <c r="X18" s="293"/>
      <c r="Y18"/>
      <c r="Z18" s="292"/>
    </row>
    <row r="19" spans="2:26" s="64" customFormat="1" ht="15">
      <c r="B19" s="162" t="s">
        <v>315</v>
      </c>
      <c r="C19" s="328"/>
      <c r="D19" s="78"/>
      <c r="E19" s="63"/>
      <c r="F19" s="77"/>
      <c r="G19" s="151"/>
      <c r="H19" s="151"/>
      <c r="I19" s="321"/>
      <c r="J19" s="149">
        <f t="shared" si="2"/>
        <v>0</v>
      </c>
      <c r="K19" s="134">
        <f t="shared" si="0"/>
        <v>0</v>
      </c>
      <c r="L19" s="133">
        <f t="shared" si="1"/>
        <v>0</v>
      </c>
      <c r="P19" s="293"/>
      <c r="Q19" s="293"/>
      <c r="R19" s="293"/>
      <c r="S19" s="293"/>
      <c r="T19" s="293"/>
      <c r="U19" s="293"/>
      <c r="V19" s="293"/>
      <c r="W19" s="293"/>
      <c r="X19" s="293"/>
      <c r="Y19"/>
      <c r="Z19" s="292"/>
    </row>
    <row r="20" spans="2:26" s="64" customFormat="1" ht="15">
      <c r="B20" s="162" t="s">
        <v>316</v>
      </c>
      <c r="C20" s="328"/>
      <c r="D20" s="78"/>
      <c r="E20" s="63"/>
      <c r="F20" s="77"/>
      <c r="G20" s="151"/>
      <c r="H20" s="151"/>
      <c r="I20" s="321"/>
      <c r="J20" s="149">
        <f t="shared" si="2"/>
        <v>0</v>
      </c>
      <c r="K20" s="134">
        <f t="shared" si="0"/>
        <v>0</v>
      </c>
      <c r="L20" s="133">
        <f t="shared" si="1"/>
        <v>0</v>
      </c>
      <c r="P20" s="293"/>
      <c r="Q20" s="293"/>
      <c r="R20" s="293"/>
      <c r="S20"/>
      <c r="T20" s="293"/>
      <c r="U20" s="293"/>
      <c r="V20" s="293"/>
      <c r="W20" s="293"/>
      <c r="X20" s="293"/>
      <c r="Y20"/>
      <c r="Z20" s="292"/>
    </row>
    <row r="21" spans="2:26" s="64" customFormat="1" ht="15">
      <c r="B21" s="162" t="s">
        <v>317</v>
      </c>
      <c r="C21" s="328"/>
      <c r="D21" s="78"/>
      <c r="E21" s="63"/>
      <c r="F21" s="77"/>
      <c r="G21" s="151"/>
      <c r="H21" s="151"/>
      <c r="I21" s="321"/>
      <c r="J21" s="149">
        <f t="shared" si="2"/>
        <v>0</v>
      </c>
      <c r="K21" s="134">
        <f t="shared" si="0"/>
        <v>0</v>
      </c>
      <c r="L21" s="133">
        <f t="shared" si="1"/>
        <v>0</v>
      </c>
      <c r="P21" s="293"/>
      <c r="Q21" s="293"/>
      <c r="R21" s="293"/>
      <c r="S21"/>
      <c r="T21" s="293"/>
      <c r="U21" s="293"/>
      <c r="V21" s="293"/>
      <c r="W21" s="293"/>
      <c r="X21" s="293"/>
      <c r="Y21"/>
      <c r="Z21" s="292"/>
    </row>
    <row r="22" spans="2:26" s="64" customFormat="1" ht="15.45" customHeight="1">
      <c r="B22" s="61"/>
      <c r="C22" s="106" t="s">
        <v>750</v>
      </c>
      <c r="E22" s="345" t="s">
        <v>751</v>
      </c>
      <c r="F22" s="345" t="s">
        <v>701</v>
      </c>
      <c r="G22" s="46"/>
      <c r="H22" s="47"/>
      <c r="I22" s="322"/>
      <c r="J22" s="165"/>
      <c r="K22" s="153"/>
      <c r="L22" s="152"/>
      <c r="P22" s="293"/>
      <c r="Q22" s="293"/>
      <c r="R22" s="293"/>
      <c r="S22" s="293"/>
      <c r="T22" s="25"/>
      <c r="U22" s="25"/>
      <c r="V22" s="297"/>
      <c r="W22" s="25"/>
      <c r="X22" s="25"/>
      <c r="Y22" s="297"/>
      <c r="Z22" s="297"/>
    </row>
    <row r="23" spans="2:22" s="64" customFormat="1" ht="15">
      <c r="B23" s="61" t="s">
        <v>319</v>
      </c>
      <c r="C23" s="497" t="s">
        <v>836</v>
      </c>
      <c r="D23" s="500"/>
      <c r="E23" s="500"/>
      <c r="F23" s="501"/>
      <c r="G23" s="151"/>
      <c r="H23" s="151"/>
      <c r="I23" s="323">
        <v>1</v>
      </c>
      <c r="J23" s="149">
        <f>K23+L23</f>
        <v>0</v>
      </c>
      <c r="K23" s="134">
        <f aca="true" t="shared" si="3" ref="K23:K35">G23*I23</f>
        <v>0</v>
      </c>
      <c r="L23" s="133">
        <f aca="true" t="shared" si="4" ref="L23:L35">H23*I23</f>
        <v>0</v>
      </c>
      <c r="P23" s="293"/>
      <c r="Q23" s="293"/>
      <c r="R23" s="293"/>
      <c r="S23" s="293"/>
      <c r="T23" s="293"/>
      <c r="U23"/>
      <c r="V23"/>
    </row>
    <row r="24" spans="2:22" s="64" customFormat="1" ht="15">
      <c r="B24" s="61" t="s">
        <v>320</v>
      </c>
      <c r="C24" s="220" t="s">
        <v>752</v>
      </c>
      <c r="D24" s="111"/>
      <c r="E24" s="230"/>
      <c r="F24" s="326"/>
      <c r="G24" s="36"/>
      <c r="H24" s="151"/>
      <c r="I24" s="323">
        <v>1</v>
      </c>
      <c r="J24" s="149">
        <f aca="true" t="shared" si="5" ref="J24:J35">K24+L24</f>
        <v>0</v>
      </c>
      <c r="K24" s="134">
        <f t="shared" si="3"/>
        <v>0</v>
      </c>
      <c r="L24" s="133">
        <f t="shared" si="4"/>
        <v>0</v>
      </c>
      <c r="P24" s="293"/>
      <c r="Q24" s="293"/>
      <c r="R24" s="293"/>
      <c r="S24" s="293"/>
      <c r="T24" s="293"/>
      <c r="U24"/>
      <c r="V24"/>
    </row>
    <row r="25" spans="2:22" s="64" customFormat="1" ht="15.45" customHeight="1">
      <c r="B25" s="61" t="s">
        <v>310</v>
      </c>
      <c r="C25" s="121" t="s">
        <v>753</v>
      </c>
      <c r="D25" s="111"/>
      <c r="E25" s="230"/>
      <c r="F25" s="326"/>
      <c r="G25" s="36"/>
      <c r="H25" s="151"/>
      <c r="I25" s="323">
        <v>1</v>
      </c>
      <c r="J25" s="149">
        <f t="shared" si="5"/>
        <v>0</v>
      </c>
      <c r="K25" s="134">
        <f t="shared" si="3"/>
        <v>0</v>
      </c>
      <c r="L25" s="133">
        <f t="shared" si="4"/>
        <v>0</v>
      </c>
      <c r="P25" s="25"/>
      <c r="Q25" s="25"/>
      <c r="R25" s="297"/>
      <c r="S25" s="25"/>
      <c r="T25" s="25"/>
      <c r="U25" s="297"/>
      <c r="V25" s="297"/>
    </row>
    <row r="26" spans="2:12" s="64" customFormat="1" ht="13.2" customHeight="1">
      <c r="B26" s="61" t="s">
        <v>321</v>
      </c>
      <c r="C26" s="220" t="s">
        <v>837</v>
      </c>
      <c r="D26" s="111"/>
      <c r="E26" s="230"/>
      <c r="F26" s="326"/>
      <c r="G26" s="36"/>
      <c r="H26" s="142"/>
      <c r="I26" s="323">
        <v>1</v>
      </c>
      <c r="J26" s="149">
        <f t="shared" si="5"/>
        <v>0</v>
      </c>
      <c r="K26" s="134">
        <f t="shared" si="3"/>
        <v>0</v>
      </c>
      <c r="L26" s="133">
        <f t="shared" si="4"/>
        <v>0</v>
      </c>
    </row>
    <row r="27" spans="2:12" s="64" customFormat="1" ht="13.2" customHeight="1">
      <c r="B27" s="61" t="s">
        <v>322</v>
      </c>
      <c r="C27" s="220" t="s">
        <v>838</v>
      </c>
      <c r="D27" s="111"/>
      <c r="E27" s="230"/>
      <c r="F27" s="326"/>
      <c r="G27" s="36"/>
      <c r="H27" s="142"/>
      <c r="I27" s="323"/>
      <c r="J27" s="149">
        <f t="shared" si="5"/>
        <v>0</v>
      </c>
      <c r="K27" s="134">
        <f t="shared" si="3"/>
        <v>0</v>
      </c>
      <c r="L27" s="133">
        <f t="shared" si="4"/>
        <v>0</v>
      </c>
    </row>
    <row r="28" spans="2:12" s="64" customFormat="1" ht="13.2" customHeight="1">
      <c r="B28" s="61" t="s">
        <v>323</v>
      </c>
      <c r="C28" s="220" t="s">
        <v>839</v>
      </c>
      <c r="D28" s="111"/>
      <c r="E28" s="230"/>
      <c r="F28" s="326"/>
      <c r="G28" s="36"/>
      <c r="H28" s="142"/>
      <c r="I28" s="323">
        <v>2</v>
      </c>
      <c r="J28" s="149">
        <f t="shared" si="5"/>
        <v>0</v>
      </c>
      <c r="K28" s="134">
        <f t="shared" si="3"/>
        <v>0</v>
      </c>
      <c r="L28" s="133">
        <f t="shared" si="4"/>
        <v>0</v>
      </c>
    </row>
    <row r="29" spans="2:12" s="64" customFormat="1" ht="13.2" customHeight="1">
      <c r="B29" s="61" t="s">
        <v>324</v>
      </c>
      <c r="C29" s="121" t="s">
        <v>841</v>
      </c>
      <c r="D29" s="111"/>
      <c r="E29" s="230"/>
      <c r="F29" s="326"/>
      <c r="G29" s="36"/>
      <c r="H29" s="142"/>
      <c r="I29" s="323">
        <v>1</v>
      </c>
      <c r="J29" s="149">
        <f t="shared" si="5"/>
        <v>0</v>
      </c>
      <c r="K29" s="134">
        <f t="shared" si="3"/>
        <v>0</v>
      </c>
      <c r="L29" s="133">
        <f t="shared" si="4"/>
        <v>0</v>
      </c>
    </row>
    <row r="30" spans="2:12" s="64" customFormat="1" ht="13.2" customHeight="1">
      <c r="B30" s="61" t="s">
        <v>325</v>
      </c>
      <c r="C30" s="220" t="s">
        <v>1050</v>
      </c>
      <c r="D30" s="111"/>
      <c r="E30" s="230"/>
      <c r="F30" s="326"/>
      <c r="G30" s="36"/>
      <c r="H30" s="142"/>
      <c r="I30" s="323">
        <v>1</v>
      </c>
      <c r="J30" s="149">
        <f t="shared" si="5"/>
        <v>0</v>
      </c>
      <c r="K30" s="134">
        <f t="shared" si="3"/>
        <v>0</v>
      </c>
      <c r="L30" s="133">
        <f t="shared" si="4"/>
        <v>0</v>
      </c>
    </row>
    <row r="31" spans="2:12" s="64" customFormat="1" ht="13.2" customHeight="1">
      <c r="B31" s="61" t="s">
        <v>326</v>
      </c>
      <c r="C31" s="220" t="s">
        <v>755</v>
      </c>
      <c r="D31" s="111"/>
      <c r="E31" s="230"/>
      <c r="F31" s="326"/>
      <c r="G31" s="36"/>
      <c r="H31" s="142"/>
      <c r="I31" s="323"/>
      <c r="J31" s="149">
        <f t="shared" si="5"/>
        <v>0</v>
      </c>
      <c r="K31" s="134">
        <f t="shared" si="3"/>
        <v>0</v>
      </c>
      <c r="L31" s="133">
        <f t="shared" si="4"/>
        <v>0</v>
      </c>
    </row>
    <row r="32" spans="2:12" s="64" customFormat="1" ht="13.8">
      <c r="B32" s="61" t="s">
        <v>327</v>
      </c>
      <c r="C32" s="220" t="s">
        <v>842</v>
      </c>
      <c r="D32" s="108"/>
      <c r="E32" s="108"/>
      <c r="F32" s="108"/>
      <c r="G32" s="36"/>
      <c r="H32" s="142"/>
      <c r="I32" s="323">
        <v>1</v>
      </c>
      <c r="J32" s="149">
        <f t="shared" si="5"/>
        <v>0</v>
      </c>
      <c r="K32" s="134">
        <f t="shared" si="3"/>
        <v>0</v>
      </c>
      <c r="L32" s="133">
        <f t="shared" si="4"/>
        <v>0</v>
      </c>
    </row>
    <row r="33" spans="2:12" s="64" customFormat="1" ht="13.2" customHeight="1">
      <c r="B33" s="61" t="s">
        <v>328</v>
      </c>
      <c r="C33" s="497" t="s">
        <v>843</v>
      </c>
      <c r="D33" s="498"/>
      <c r="E33" s="498"/>
      <c r="F33" s="499"/>
      <c r="G33" s="151"/>
      <c r="H33" s="151"/>
      <c r="I33" s="323">
        <v>1</v>
      </c>
      <c r="J33" s="149">
        <f t="shared" si="5"/>
        <v>0</v>
      </c>
      <c r="K33" s="134">
        <f t="shared" si="3"/>
        <v>0</v>
      </c>
      <c r="L33" s="133">
        <f t="shared" si="4"/>
        <v>0</v>
      </c>
    </row>
    <row r="34" spans="2:12" s="64" customFormat="1" ht="13.2" customHeight="1">
      <c r="B34" s="61" t="s">
        <v>311</v>
      </c>
      <c r="C34" s="497" t="s">
        <v>849</v>
      </c>
      <c r="D34" s="498"/>
      <c r="E34" s="498"/>
      <c r="F34" s="499"/>
      <c r="G34" s="151"/>
      <c r="H34" s="151"/>
      <c r="I34" s="323">
        <v>1</v>
      </c>
      <c r="J34" s="149">
        <f t="shared" si="5"/>
        <v>0</v>
      </c>
      <c r="K34" s="134">
        <f t="shared" si="3"/>
        <v>0</v>
      </c>
      <c r="L34" s="133">
        <f t="shared" si="4"/>
        <v>0</v>
      </c>
    </row>
    <row r="35" spans="2:12" s="64" customFormat="1" ht="13.8">
      <c r="B35" s="61" t="s">
        <v>329</v>
      </c>
      <c r="C35" s="497" t="s">
        <v>844</v>
      </c>
      <c r="D35" s="498"/>
      <c r="E35" s="498"/>
      <c r="F35" s="499"/>
      <c r="G35" s="151"/>
      <c r="H35" s="151"/>
      <c r="I35" s="323">
        <v>1</v>
      </c>
      <c r="J35" s="149">
        <f t="shared" si="5"/>
        <v>0</v>
      </c>
      <c r="K35" s="134">
        <f t="shared" si="3"/>
        <v>0</v>
      </c>
      <c r="L35" s="133">
        <f t="shared" si="4"/>
        <v>0</v>
      </c>
    </row>
    <row r="36" spans="2:12" s="64" customFormat="1" ht="15" thickBot="1">
      <c r="B36" s="65"/>
      <c r="C36" s="505"/>
      <c r="D36" s="506"/>
      <c r="E36" s="506"/>
      <c r="F36" s="507"/>
      <c r="G36" s="75"/>
      <c r="H36" s="75"/>
      <c r="I36" s="76"/>
      <c r="J36" s="166"/>
      <c r="K36" s="51"/>
      <c r="L36" s="50"/>
    </row>
    <row r="37" spans="2:12" ht="15" thickBot="1">
      <c r="B37" s="58"/>
      <c r="C37" s="53"/>
      <c r="D37" s="54"/>
      <c r="E37" s="54"/>
      <c r="F37" s="54"/>
      <c r="G37" s="55"/>
      <c r="H37" s="56"/>
      <c r="I37" s="57"/>
      <c r="J37" s="55"/>
      <c r="K37" s="55"/>
      <c r="L37" s="55"/>
    </row>
    <row r="38" spans="2:12" ht="18.6" thickBot="1">
      <c r="B38" s="450" t="s">
        <v>670</v>
      </c>
      <c r="C38" s="451"/>
      <c r="D38" s="451"/>
      <c r="E38" s="451"/>
      <c r="F38" s="451"/>
      <c r="G38" s="451"/>
      <c r="H38" s="452"/>
      <c r="I38" s="203">
        <f>SUM(I12:I36)</f>
        <v>13</v>
      </c>
      <c r="J38" s="171">
        <f>SUM(J12:J36)</f>
        <v>0</v>
      </c>
      <c r="K38" s="172">
        <f>SUM(K12:K36)</f>
        <v>0</v>
      </c>
      <c r="L38" s="173">
        <f>SUM(L12:L36)</f>
        <v>0</v>
      </c>
    </row>
    <row r="39" ht="15">
      <c r="B39" s="45"/>
    </row>
  </sheetData>
  <protectedRanges>
    <protectedRange sqref="G11:G14 H33:H37 H11:H25" name="Bereich2_4"/>
    <protectedRange sqref="F11:F14 F16:F21 F36:F37" name="Bereich2_1_3"/>
    <protectedRange sqref="H26 H28:H32" name="Bereich2_4_1"/>
    <protectedRange sqref="G24:G26 G28:G32" name="Bereich2_1_3_1"/>
    <protectedRange sqref="H27" name="Bereich2_4_1_1"/>
    <protectedRange sqref="G27" name="Bereich2_1_3_1_1"/>
    <protectedRange sqref="F23" name="Bereich2_1_3_4"/>
    <protectedRange sqref="F22" name="Bereich2_1_3_2_1"/>
    <protectedRange sqref="F33:F35" name="Bereich2_1_3_5"/>
    <protectedRange sqref="I24:I26 I28:I32" name="Bereich2_4_1_2"/>
    <protectedRange sqref="I27" name="Bereich2_4_1_1_1"/>
  </protectedRanges>
  <mergeCells count="20">
    <mergeCell ref="B2:B4"/>
    <mergeCell ref="C2:H2"/>
    <mergeCell ref="J2:L2"/>
    <mergeCell ref="J3:L3"/>
    <mergeCell ref="C4:H4"/>
    <mergeCell ref="J4:L4"/>
    <mergeCell ref="B38:H38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6:F3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2:Z40"/>
  <sheetViews>
    <sheetView zoomScale="60" zoomScaleNormal="60" workbookViewId="0" topLeftCell="A1"/>
  </sheetViews>
  <sheetFormatPr defaultColWidth="8.8515625" defaultRowHeight="15"/>
  <cols>
    <col min="2" max="2" width="8.8515625" style="0" bestFit="1" customWidth="1"/>
    <col min="3" max="3" width="59.8515625" style="0" customWidth="1"/>
    <col min="4" max="4" width="16.421875" style="0" customWidth="1"/>
    <col min="5" max="6" width="12.421875" style="0" bestFit="1" customWidth="1"/>
    <col min="7" max="7" width="9.28125" style="0" bestFit="1" customWidth="1"/>
    <col min="8" max="8" width="11.00390625" style="0" bestFit="1" customWidth="1"/>
    <col min="9" max="9" width="14.140625" style="0" bestFit="1" customWidth="1"/>
    <col min="10" max="11" width="15.7109375" style="0" customWidth="1"/>
    <col min="12" max="12" width="12.140625" style="0" bestFit="1" customWidth="1"/>
  </cols>
  <sheetData>
    <row r="1" ht="15" thickBot="1"/>
    <row r="2" spans="2:12" ht="16.2" customHeight="1" thickBot="1">
      <c r="B2" s="460" t="s">
        <v>610</v>
      </c>
      <c r="C2" s="472" t="str">
        <f>Technologie!D12</f>
        <v>Chladicí boxy ryby (teploty 0/+2°C)</v>
      </c>
      <c r="D2" s="473"/>
      <c r="E2" s="473"/>
      <c r="F2" s="473"/>
      <c r="G2" s="473"/>
      <c r="H2" s="474"/>
      <c r="I2" s="31" t="str">
        <f>'Celkem  Nab+Tech'!G2</f>
        <v>Firma</v>
      </c>
      <c r="J2" s="463" t="str">
        <f>Technologie!G2</f>
        <v>XY</v>
      </c>
      <c r="K2" s="464"/>
      <c r="L2" s="465"/>
    </row>
    <row r="3" spans="2:12" ht="15" customHeight="1" thickBot="1">
      <c r="B3" s="461"/>
      <c r="C3" s="236" t="s">
        <v>830</v>
      </c>
      <c r="D3" s="446"/>
      <c r="E3" s="446"/>
      <c r="F3" s="446"/>
      <c r="G3" s="446"/>
      <c r="H3" s="447"/>
      <c r="I3" s="31" t="str">
        <f>'Celkem  Nab+Tech'!G3</f>
        <v>Projekt</v>
      </c>
      <c r="J3" s="463" t="str">
        <f>Technologie!G3</f>
        <v>Makro Karlovy Vary - remodelling chlazení</v>
      </c>
      <c r="K3" s="464"/>
      <c r="L3" s="465"/>
    </row>
    <row r="4" spans="2:12" ht="16.2" thickBot="1">
      <c r="B4" s="462"/>
      <c r="C4" s="478"/>
      <c r="D4" s="479"/>
      <c r="E4" s="479"/>
      <c r="F4" s="479"/>
      <c r="G4" s="479"/>
      <c r="H4" s="480"/>
      <c r="I4" s="31" t="str">
        <f>'Celkem  Nab+Tech'!G4</f>
        <v>Datum nabídky</v>
      </c>
      <c r="J4" s="481" t="str">
        <f>Technologie!G4</f>
        <v>XX.XX.2023</v>
      </c>
      <c r="K4" s="482"/>
      <c r="L4" s="483"/>
    </row>
    <row r="5" spans="2:12" ht="15">
      <c r="B5" s="484" t="s">
        <v>856</v>
      </c>
      <c r="C5" s="485"/>
      <c r="D5" s="485"/>
      <c r="E5" s="485"/>
      <c r="F5" s="485"/>
      <c r="G5" s="485"/>
      <c r="H5" s="485"/>
      <c r="I5" s="485"/>
      <c r="J5" s="485"/>
      <c r="K5" s="485"/>
      <c r="L5" s="486"/>
    </row>
    <row r="6" spans="2:12" ht="14.7" customHeight="1">
      <c r="B6" s="502" t="s">
        <v>1044</v>
      </c>
      <c r="C6" s="503"/>
      <c r="D6" s="503"/>
      <c r="E6" s="503"/>
      <c r="F6" s="503"/>
      <c r="G6" s="503"/>
      <c r="H6" s="503"/>
      <c r="I6" s="503"/>
      <c r="J6" s="503"/>
      <c r="K6" s="503"/>
      <c r="L6" s="504"/>
    </row>
    <row r="7" spans="2:12" ht="14.7" customHeight="1">
      <c r="B7" s="428" t="s">
        <v>846</v>
      </c>
      <c r="C7" s="425"/>
      <c r="D7" s="425"/>
      <c r="E7" s="425"/>
      <c r="F7" s="425"/>
      <c r="G7" s="425"/>
      <c r="H7" s="425"/>
      <c r="I7" s="425"/>
      <c r="J7" s="425"/>
      <c r="K7" s="425"/>
      <c r="L7" s="429"/>
    </row>
    <row r="8" spans="2:12" ht="15" thickBot="1">
      <c r="B8" s="430" t="s">
        <v>848</v>
      </c>
      <c r="C8" s="431"/>
      <c r="D8" s="431"/>
      <c r="E8" s="431"/>
      <c r="F8" s="431"/>
      <c r="G8" s="431"/>
      <c r="H8" s="431"/>
      <c r="I8" s="431"/>
      <c r="J8" s="431"/>
      <c r="K8" s="431"/>
      <c r="L8" s="432"/>
    </row>
    <row r="9" spans="2:12" ht="14.4" customHeight="1">
      <c r="B9" s="490" t="s">
        <v>85</v>
      </c>
      <c r="C9" s="492" t="s">
        <v>833</v>
      </c>
      <c r="D9" s="97" t="s">
        <v>701</v>
      </c>
      <c r="E9" s="97"/>
      <c r="F9" s="97" t="s">
        <v>1042</v>
      </c>
      <c r="G9" s="95" t="s">
        <v>704</v>
      </c>
      <c r="H9" s="95" t="s">
        <v>652</v>
      </c>
      <c r="I9" s="377" t="s">
        <v>649</v>
      </c>
      <c r="J9" s="34" t="s">
        <v>650</v>
      </c>
      <c r="K9" s="419" t="s">
        <v>661</v>
      </c>
      <c r="L9" s="420"/>
    </row>
    <row r="10" spans="2:12" ht="29.4" thickBot="1">
      <c r="B10" s="491"/>
      <c r="C10" s="493"/>
      <c r="D10" s="98" t="s">
        <v>834</v>
      </c>
      <c r="E10" s="117"/>
      <c r="F10" s="117" t="s">
        <v>1043</v>
      </c>
      <c r="G10" s="96" t="s">
        <v>705</v>
      </c>
      <c r="H10" s="96" t="s">
        <v>705</v>
      </c>
      <c r="I10" s="378"/>
      <c r="J10" s="96" t="s">
        <v>705</v>
      </c>
      <c r="K10" s="59" t="s">
        <v>651</v>
      </c>
      <c r="L10" s="60" t="s">
        <v>652</v>
      </c>
    </row>
    <row r="11" spans="2:26" s="64" customFormat="1" ht="15">
      <c r="B11" s="65"/>
      <c r="C11" s="157"/>
      <c r="D11" s="158"/>
      <c r="E11" s="154"/>
      <c r="F11" s="159"/>
      <c r="G11" s="160"/>
      <c r="H11" s="160"/>
      <c r="I11" s="161"/>
      <c r="J11" s="164"/>
      <c r="K11" s="155"/>
      <c r="L11" s="156"/>
      <c r="T11"/>
      <c r="U11"/>
      <c r="V11"/>
      <c r="W11"/>
      <c r="X11"/>
      <c r="Y11"/>
      <c r="Z11"/>
    </row>
    <row r="12" spans="2:26" s="64" customFormat="1" ht="15">
      <c r="B12" s="162" t="s">
        <v>373</v>
      </c>
      <c r="C12" s="350" t="s">
        <v>1116</v>
      </c>
      <c r="D12" s="167"/>
      <c r="E12" s="168"/>
      <c r="F12" s="77"/>
      <c r="G12" s="163"/>
      <c r="H12" s="163"/>
      <c r="I12" s="320">
        <v>1</v>
      </c>
      <c r="J12" s="149">
        <f>K12+L12</f>
        <v>0</v>
      </c>
      <c r="K12" s="134">
        <f>G12*I12</f>
        <v>0</v>
      </c>
      <c r="L12" s="133">
        <f aca="true" t="shared" si="0" ref="L12:L21">H12*I12</f>
        <v>0</v>
      </c>
      <c r="T12"/>
      <c r="U12"/>
      <c r="V12"/>
      <c r="W12"/>
      <c r="X12"/>
      <c r="Y12"/>
      <c r="Z12"/>
    </row>
    <row r="13" spans="2:26" s="64" customFormat="1" ht="15">
      <c r="B13" s="162" t="s">
        <v>374</v>
      </c>
      <c r="C13" s="328" t="s">
        <v>1117</v>
      </c>
      <c r="D13" s="78"/>
      <c r="E13" s="63"/>
      <c r="F13" s="77"/>
      <c r="G13" s="151"/>
      <c r="H13" s="151"/>
      <c r="I13" s="320">
        <v>1</v>
      </c>
      <c r="J13" s="149">
        <f aca="true" t="shared" si="1" ref="J13:J21">K13+L13</f>
        <v>0</v>
      </c>
      <c r="K13" s="134">
        <f aca="true" t="shared" si="2" ref="K13:K21">G13*I13</f>
        <v>0</v>
      </c>
      <c r="L13" s="133">
        <f t="shared" si="0"/>
        <v>0</v>
      </c>
      <c r="T13"/>
      <c r="U13"/>
      <c r="V13"/>
      <c r="W13"/>
      <c r="X13"/>
      <c r="Y13"/>
      <c r="Z13"/>
    </row>
    <row r="14" spans="2:26" s="64" customFormat="1" ht="15">
      <c r="B14" s="162" t="s">
        <v>375</v>
      </c>
      <c r="C14" s="328" t="s">
        <v>1118</v>
      </c>
      <c r="D14" s="78"/>
      <c r="E14" s="63"/>
      <c r="F14" s="77"/>
      <c r="G14" s="151"/>
      <c r="H14" s="151"/>
      <c r="I14" s="320">
        <v>1</v>
      </c>
      <c r="J14" s="149">
        <f t="shared" si="1"/>
        <v>0</v>
      </c>
      <c r="K14" s="134">
        <f t="shared" si="2"/>
        <v>0</v>
      </c>
      <c r="L14" s="133">
        <f t="shared" si="0"/>
        <v>0</v>
      </c>
      <c r="T14" s="293"/>
      <c r="U14" s="293"/>
      <c r="V14" s="293"/>
      <c r="W14" s="293"/>
      <c r="X14" s="293"/>
      <c r="Y14"/>
      <c r="Z14" s="292"/>
    </row>
    <row r="15" spans="2:26" s="64" customFormat="1" ht="15">
      <c r="B15" s="162" t="s">
        <v>376</v>
      </c>
      <c r="C15" s="328" t="s">
        <v>1119</v>
      </c>
      <c r="D15" s="78"/>
      <c r="E15" s="63"/>
      <c r="F15" s="77"/>
      <c r="G15" s="151"/>
      <c r="H15" s="151"/>
      <c r="I15" s="320">
        <v>1</v>
      </c>
      <c r="J15" s="149">
        <f t="shared" si="1"/>
        <v>0</v>
      </c>
      <c r="K15" s="134">
        <f t="shared" si="2"/>
        <v>0</v>
      </c>
      <c r="L15" s="133">
        <f t="shared" si="0"/>
        <v>0</v>
      </c>
      <c r="T15" s="293"/>
      <c r="U15" s="293"/>
      <c r="V15" s="293"/>
      <c r="W15" s="293"/>
      <c r="X15" s="293"/>
      <c r="Y15"/>
      <c r="Z15" s="292"/>
    </row>
    <row r="16" spans="2:26" s="64" customFormat="1" ht="15">
      <c r="B16" s="162" t="s">
        <v>378</v>
      </c>
      <c r="C16" s="328"/>
      <c r="D16" s="78"/>
      <c r="E16" s="63"/>
      <c r="F16" s="77"/>
      <c r="G16" s="151"/>
      <c r="H16" s="151"/>
      <c r="I16" s="320"/>
      <c r="J16" s="149">
        <f t="shared" si="1"/>
        <v>0</v>
      </c>
      <c r="K16" s="134">
        <f t="shared" si="2"/>
        <v>0</v>
      </c>
      <c r="L16" s="133">
        <f t="shared" si="0"/>
        <v>0</v>
      </c>
      <c r="T16" s="293"/>
      <c r="U16" s="293"/>
      <c r="V16" s="293"/>
      <c r="W16" s="293"/>
      <c r="X16" s="293"/>
      <c r="Y16"/>
      <c r="Z16" s="292"/>
    </row>
    <row r="17" spans="2:26" s="64" customFormat="1" ht="15">
      <c r="B17" s="162" t="s">
        <v>379</v>
      </c>
      <c r="C17" s="328"/>
      <c r="D17" s="78"/>
      <c r="E17" s="63"/>
      <c r="F17" s="77"/>
      <c r="G17" s="151"/>
      <c r="H17" s="151"/>
      <c r="I17" s="320"/>
      <c r="J17" s="149">
        <f t="shared" si="1"/>
        <v>0</v>
      </c>
      <c r="K17" s="134">
        <f t="shared" si="2"/>
        <v>0</v>
      </c>
      <c r="L17" s="133">
        <f t="shared" si="0"/>
        <v>0</v>
      </c>
      <c r="T17" s="293"/>
      <c r="U17" s="293"/>
      <c r="V17" s="293"/>
      <c r="W17" s="293"/>
      <c r="X17" s="293"/>
      <c r="Y17"/>
      <c r="Z17" s="292"/>
    </row>
    <row r="18" spans="2:26" s="64" customFormat="1" ht="15">
      <c r="B18" s="162" t="s">
        <v>380</v>
      </c>
      <c r="C18" s="328"/>
      <c r="D18" s="78"/>
      <c r="E18" s="63"/>
      <c r="F18" s="77"/>
      <c r="G18" s="151"/>
      <c r="H18" s="151"/>
      <c r="I18" s="320"/>
      <c r="J18" s="149">
        <f t="shared" si="1"/>
        <v>0</v>
      </c>
      <c r="K18" s="134">
        <f t="shared" si="2"/>
        <v>0</v>
      </c>
      <c r="L18" s="133">
        <f t="shared" si="0"/>
        <v>0</v>
      </c>
      <c r="T18" s="293"/>
      <c r="U18" s="293"/>
      <c r="V18" s="293"/>
      <c r="W18" s="293"/>
      <c r="X18" s="293"/>
      <c r="Y18"/>
      <c r="Z18" s="292"/>
    </row>
    <row r="19" spans="2:26" s="64" customFormat="1" ht="15">
      <c r="B19" s="162" t="s">
        <v>381</v>
      </c>
      <c r="C19" s="328"/>
      <c r="D19" s="78"/>
      <c r="E19" s="63"/>
      <c r="F19" s="77"/>
      <c r="G19" s="151"/>
      <c r="H19" s="151"/>
      <c r="I19" s="320"/>
      <c r="J19" s="149">
        <f t="shared" si="1"/>
        <v>0</v>
      </c>
      <c r="K19" s="134">
        <f t="shared" si="2"/>
        <v>0</v>
      </c>
      <c r="L19" s="133">
        <f t="shared" si="0"/>
        <v>0</v>
      </c>
      <c r="T19" s="293"/>
      <c r="U19" s="293"/>
      <c r="V19" s="293"/>
      <c r="W19" s="293"/>
      <c r="X19" s="293"/>
      <c r="Y19"/>
      <c r="Z19" s="292"/>
    </row>
    <row r="20" spans="2:26" s="64" customFormat="1" ht="15">
      <c r="B20" s="162" t="s">
        <v>382</v>
      </c>
      <c r="C20" s="328"/>
      <c r="D20" s="78"/>
      <c r="E20" s="63"/>
      <c r="F20" s="77"/>
      <c r="G20" s="151"/>
      <c r="H20" s="151"/>
      <c r="I20" s="320"/>
      <c r="J20" s="149">
        <f t="shared" si="1"/>
        <v>0</v>
      </c>
      <c r="K20" s="134">
        <f t="shared" si="2"/>
        <v>0</v>
      </c>
      <c r="L20" s="133">
        <f t="shared" si="0"/>
        <v>0</v>
      </c>
      <c r="T20" s="293"/>
      <c r="U20" s="293"/>
      <c r="V20" s="293"/>
      <c r="W20" s="293"/>
      <c r="X20" s="293"/>
      <c r="Y20"/>
      <c r="Z20" s="292"/>
    </row>
    <row r="21" spans="2:26" s="64" customFormat="1" ht="15">
      <c r="B21" s="162" t="s">
        <v>383</v>
      </c>
      <c r="C21" s="328"/>
      <c r="D21" s="78"/>
      <c r="E21" s="63"/>
      <c r="F21" s="77"/>
      <c r="G21" s="151"/>
      <c r="H21" s="151"/>
      <c r="I21" s="320"/>
      <c r="J21" s="149">
        <f t="shared" si="1"/>
        <v>0</v>
      </c>
      <c r="K21" s="134">
        <f t="shared" si="2"/>
        <v>0</v>
      </c>
      <c r="L21" s="133">
        <f t="shared" si="0"/>
        <v>0</v>
      </c>
      <c r="T21" s="293"/>
      <c r="U21" s="293"/>
      <c r="V21" s="293"/>
      <c r="W21" s="293"/>
      <c r="X21" s="293"/>
      <c r="Y21"/>
      <c r="Z21" s="292"/>
    </row>
    <row r="22" spans="2:26" s="64" customFormat="1" ht="15.45" customHeight="1">
      <c r="B22" s="61"/>
      <c r="C22" s="106" t="s">
        <v>750</v>
      </c>
      <c r="E22" s="345" t="s">
        <v>751</v>
      </c>
      <c r="F22" s="345" t="s">
        <v>701</v>
      </c>
      <c r="G22" s="46"/>
      <c r="H22" s="47"/>
      <c r="I22" s="322"/>
      <c r="J22" s="165"/>
      <c r="K22" s="153"/>
      <c r="L22" s="152"/>
      <c r="T22" s="25"/>
      <c r="U22" s="25"/>
      <c r="V22" s="297"/>
      <c r="W22" s="25"/>
      <c r="X22" s="25"/>
      <c r="Y22" s="297"/>
      <c r="Z22" s="297"/>
    </row>
    <row r="23" spans="2:12" s="64" customFormat="1" ht="13.8">
      <c r="B23" s="61" t="s">
        <v>385</v>
      </c>
      <c r="C23" s="497" t="s">
        <v>836</v>
      </c>
      <c r="D23" s="500"/>
      <c r="E23" s="500"/>
      <c r="F23" s="501"/>
      <c r="G23" s="151"/>
      <c r="H23" s="151"/>
      <c r="I23" s="323">
        <v>4</v>
      </c>
      <c r="J23" s="149">
        <f>K23+L23</f>
        <v>0</v>
      </c>
      <c r="K23" s="134">
        <f aca="true" t="shared" si="3" ref="K23:K36">G23*I23</f>
        <v>0</v>
      </c>
      <c r="L23" s="133">
        <f aca="true" t="shared" si="4" ref="L23:L36">H23*I23</f>
        <v>0</v>
      </c>
    </row>
    <row r="24" spans="2:12" s="64" customFormat="1" ht="13.8">
      <c r="B24" s="61" t="s">
        <v>386</v>
      </c>
      <c r="C24" s="220" t="s">
        <v>752</v>
      </c>
      <c r="D24" s="111"/>
      <c r="E24" s="230"/>
      <c r="F24" s="326"/>
      <c r="G24" s="36"/>
      <c r="H24" s="151"/>
      <c r="I24" s="323">
        <v>4</v>
      </c>
      <c r="J24" s="149">
        <f aca="true" t="shared" si="5" ref="J24:J36">K24+L24</f>
        <v>0</v>
      </c>
      <c r="K24" s="134">
        <f t="shared" si="3"/>
        <v>0</v>
      </c>
      <c r="L24" s="133">
        <f t="shared" si="4"/>
        <v>0</v>
      </c>
    </row>
    <row r="25" spans="2:12" s="64" customFormat="1" ht="13.2" customHeight="1">
      <c r="B25" s="61" t="s">
        <v>377</v>
      </c>
      <c r="C25" s="121" t="s">
        <v>753</v>
      </c>
      <c r="D25" s="111"/>
      <c r="E25" s="230"/>
      <c r="F25" s="326"/>
      <c r="G25" s="36"/>
      <c r="H25" s="151"/>
      <c r="I25" s="323">
        <v>4</v>
      </c>
      <c r="J25" s="149">
        <f t="shared" si="5"/>
        <v>0</v>
      </c>
      <c r="K25" s="134">
        <f t="shared" si="3"/>
        <v>0</v>
      </c>
      <c r="L25" s="133">
        <f t="shared" si="4"/>
        <v>0</v>
      </c>
    </row>
    <row r="26" spans="2:12" s="64" customFormat="1" ht="13.2" customHeight="1">
      <c r="B26" s="61" t="s">
        <v>387</v>
      </c>
      <c r="C26" s="220" t="s">
        <v>837</v>
      </c>
      <c r="D26" s="111"/>
      <c r="E26" s="230"/>
      <c r="F26" s="326"/>
      <c r="G26" s="36"/>
      <c r="H26" s="142"/>
      <c r="I26" s="323">
        <v>4</v>
      </c>
      <c r="J26" s="149">
        <f t="shared" si="5"/>
        <v>0</v>
      </c>
      <c r="K26" s="134">
        <f t="shared" si="3"/>
        <v>0</v>
      </c>
      <c r="L26" s="133">
        <f t="shared" si="4"/>
        <v>0</v>
      </c>
    </row>
    <row r="27" spans="2:12" s="64" customFormat="1" ht="13.2" customHeight="1">
      <c r="B27" s="61" t="s">
        <v>388</v>
      </c>
      <c r="C27" s="220" t="s">
        <v>838</v>
      </c>
      <c r="D27" s="111"/>
      <c r="E27" s="230"/>
      <c r="F27" s="326"/>
      <c r="G27" s="36"/>
      <c r="H27" s="142"/>
      <c r="I27" s="323"/>
      <c r="J27" s="149">
        <f t="shared" si="5"/>
        <v>0</v>
      </c>
      <c r="K27" s="134">
        <f t="shared" si="3"/>
        <v>0</v>
      </c>
      <c r="L27" s="133">
        <f t="shared" si="4"/>
        <v>0</v>
      </c>
    </row>
    <row r="28" spans="2:12" s="64" customFormat="1" ht="13.2" customHeight="1">
      <c r="B28" s="61" t="s">
        <v>389</v>
      </c>
      <c r="C28" s="220" t="s">
        <v>839</v>
      </c>
      <c r="D28" s="111"/>
      <c r="E28" s="230"/>
      <c r="F28" s="326"/>
      <c r="G28" s="36"/>
      <c r="H28" s="142"/>
      <c r="I28" s="323">
        <v>8</v>
      </c>
      <c r="J28" s="149">
        <f t="shared" si="5"/>
        <v>0</v>
      </c>
      <c r="K28" s="134">
        <f t="shared" si="3"/>
        <v>0</v>
      </c>
      <c r="L28" s="133">
        <f t="shared" si="4"/>
        <v>0</v>
      </c>
    </row>
    <row r="29" spans="2:12" s="64" customFormat="1" ht="13.2" customHeight="1">
      <c r="B29" s="61" t="s">
        <v>390</v>
      </c>
      <c r="C29" s="121" t="s">
        <v>841</v>
      </c>
      <c r="D29" s="111"/>
      <c r="E29" s="230"/>
      <c r="F29" s="326"/>
      <c r="G29" s="36"/>
      <c r="H29" s="142"/>
      <c r="I29" s="323">
        <v>4</v>
      </c>
      <c r="J29" s="149">
        <f t="shared" si="5"/>
        <v>0</v>
      </c>
      <c r="K29" s="134">
        <f t="shared" si="3"/>
        <v>0</v>
      </c>
      <c r="L29" s="133">
        <f t="shared" si="4"/>
        <v>0</v>
      </c>
    </row>
    <row r="30" spans="2:12" s="64" customFormat="1" ht="13.2" customHeight="1">
      <c r="B30" s="61" t="s">
        <v>391</v>
      </c>
      <c r="C30" s="220" t="s">
        <v>1050</v>
      </c>
      <c r="D30" s="111"/>
      <c r="E30" s="230"/>
      <c r="F30" s="326"/>
      <c r="G30" s="36"/>
      <c r="H30" s="142"/>
      <c r="I30" s="323">
        <v>4</v>
      </c>
      <c r="J30" s="149">
        <f t="shared" si="5"/>
        <v>0</v>
      </c>
      <c r="K30" s="134">
        <f t="shared" si="3"/>
        <v>0</v>
      </c>
      <c r="L30" s="133">
        <f t="shared" si="4"/>
        <v>0</v>
      </c>
    </row>
    <row r="31" spans="2:12" s="64" customFormat="1" ht="13.2" customHeight="1">
      <c r="B31" s="61" t="s">
        <v>392</v>
      </c>
      <c r="C31" s="220" t="s">
        <v>755</v>
      </c>
      <c r="D31" s="111"/>
      <c r="E31" s="230"/>
      <c r="F31" s="326"/>
      <c r="G31" s="36"/>
      <c r="H31" s="142"/>
      <c r="I31" s="323"/>
      <c r="J31" s="149">
        <f t="shared" si="5"/>
        <v>0</v>
      </c>
      <c r="K31" s="134">
        <f t="shared" si="3"/>
        <v>0</v>
      </c>
      <c r="L31" s="133">
        <f t="shared" si="4"/>
        <v>0</v>
      </c>
    </row>
    <row r="32" spans="2:12" s="64" customFormat="1" ht="13.8">
      <c r="B32" s="61" t="s">
        <v>393</v>
      </c>
      <c r="C32" s="220" t="s">
        <v>842</v>
      </c>
      <c r="D32" s="108"/>
      <c r="E32" s="108"/>
      <c r="F32" s="108"/>
      <c r="G32" s="36"/>
      <c r="H32" s="142"/>
      <c r="I32" s="323">
        <v>4</v>
      </c>
      <c r="J32" s="149">
        <f t="shared" si="5"/>
        <v>0</v>
      </c>
      <c r="K32" s="134">
        <f t="shared" si="3"/>
        <v>0</v>
      </c>
      <c r="L32" s="133">
        <f t="shared" si="4"/>
        <v>0</v>
      </c>
    </row>
    <row r="33" spans="2:12" s="64" customFormat="1" ht="13.2" customHeight="1">
      <c r="B33" s="61" t="s">
        <v>394</v>
      </c>
      <c r="C33" s="497" t="s">
        <v>843</v>
      </c>
      <c r="D33" s="498"/>
      <c r="E33" s="498"/>
      <c r="F33" s="499"/>
      <c r="G33" s="151"/>
      <c r="H33" s="151"/>
      <c r="I33" s="323">
        <v>4</v>
      </c>
      <c r="J33" s="149">
        <f t="shared" si="5"/>
        <v>0</v>
      </c>
      <c r="K33" s="134">
        <f t="shared" si="3"/>
        <v>0</v>
      </c>
      <c r="L33" s="133">
        <f t="shared" si="4"/>
        <v>0</v>
      </c>
    </row>
    <row r="34" spans="2:12" s="64" customFormat="1" ht="13.8">
      <c r="B34" s="61" t="s">
        <v>409</v>
      </c>
      <c r="C34" s="497" t="s">
        <v>849</v>
      </c>
      <c r="D34" s="498"/>
      <c r="E34" s="498"/>
      <c r="F34" s="499"/>
      <c r="G34" s="151"/>
      <c r="H34" s="151"/>
      <c r="I34" s="323">
        <v>4</v>
      </c>
      <c r="J34" s="149">
        <f t="shared" si="5"/>
        <v>0</v>
      </c>
      <c r="K34" s="134">
        <f t="shared" si="3"/>
        <v>0</v>
      </c>
      <c r="L34" s="133">
        <f t="shared" si="4"/>
        <v>0</v>
      </c>
    </row>
    <row r="35" spans="2:12" s="64" customFormat="1" ht="13.2" customHeight="1">
      <c r="B35" s="61" t="s">
        <v>410</v>
      </c>
      <c r="C35" s="497" t="s">
        <v>844</v>
      </c>
      <c r="D35" s="498"/>
      <c r="E35" s="498"/>
      <c r="F35" s="499"/>
      <c r="G35" s="151"/>
      <c r="H35" s="151"/>
      <c r="I35" s="323">
        <v>4</v>
      </c>
      <c r="J35" s="149">
        <f t="shared" si="5"/>
        <v>0</v>
      </c>
      <c r="K35" s="134">
        <f t="shared" si="3"/>
        <v>0</v>
      </c>
      <c r="L35" s="133">
        <f t="shared" si="4"/>
        <v>0</v>
      </c>
    </row>
    <row r="36" spans="2:12" s="64" customFormat="1" ht="13.8">
      <c r="B36" s="61" t="s">
        <v>411</v>
      </c>
      <c r="C36" s="497" t="s">
        <v>845</v>
      </c>
      <c r="D36" s="498"/>
      <c r="E36" s="498"/>
      <c r="F36" s="499"/>
      <c r="G36" s="199"/>
      <c r="H36" s="199"/>
      <c r="I36" s="323">
        <v>4</v>
      </c>
      <c r="J36" s="149">
        <f t="shared" si="5"/>
        <v>0</v>
      </c>
      <c r="K36" s="134">
        <f t="shared" si="3"/>
        <v>0</v>
      </c>
      <c r="L36" s="133">
        <f t="shared" si="4"/>
        <v>0</v>
      </c>
    </row>
    <row r="37" spans="2:12" s="64" customFormat="1" ht="15" thickBot="1">
      <c r="B37" s="65"/>
      <c r="C37" s="505"/>
      <c r="D37" s="506"/>
      <c r="E37" s="506"/>
      <c r="F37" s="507"/>
      <c r="G37" s="75"/>
      <c r="H37" s="75"/>
      <c r="I37" s="76"/>
      <c r="J37" s="166"/>
      <c r="K37" s="51"/>
      <c r="L37" s="50"/>
    </row>
    <row r="38" spans="2:12" ht="15" thickBot="1">
      <c r="B38" s="58"/>
      <c r="C38" s="53"/>
      <c r="D38" s="54"/>
      <c r="E38" s="54"/>
      <c r="F38" s="54"/>
      <c r="G38" s="55"/>
      <c r="H38" s="56"/>
      <c r="I38" s="57"/>
      <c r="J38" s="55"/>
      <c r="K38" s="55"/>
      <c r="L38" s="55"/>
    </row>
    <row r="39" spans="2:12" ht="18.6" thickBot="1">
      <c r="B39" s="450" t="s">
        <v>670</v>
      </c>
      <c r="C39" s="451"/>
      <c r="D39" s="451"/>
      <c r="E39" s="451"/>
      <c r="F39" s="451"/>
      <c r="G39" s="451"/>
      <c r="H39" s="452"/>
      <c r="I39" s="203">
        <f>SUM(I12:I37)</f>
        <v>56</v>
      </c>
      <c r="J39" s="171">
        <f>SUM(J12:J37)</f>
        <v>0</v>
      </c>
      <c r="K39" s="172">
        <f>SUM(K12:K37)</f>
        <v>0</v>
      </c>
      <c r="L39" s="173">
        <f>SUM(L12:L37)</f>
        <v>0</v>
      </c>
    </row>
    <row r="40" ht="15">
      <c r="B40" s="45"/>
    </row>
  </sheetData>
  <protectedRanges>
    <protectedRange sqref="G11:G14 H33:H35 H37:H38 H11:H25" name="Bereich2_4_2"/>
    <protectedRange sqref="F11:F14 F16:F21 F37:F38" name="Bereich2_1_3_2"/>
    <protectedRange sqref="H26 H28:H32" name="Bereich2_4_1_1"/>
    <protectedRange sqref="G24:G26 G28:G32" name="Bereich2_1_3_1_1"/>
    <protectedRange sqref="H36" name="Bereich2_4_2_1"/>
    <protectedRange sqref="H27" name="Bereich2_4_1_1_1"/>
    <protectedRange sqref="G27" name="Bereich2_1_3_1_1_1"/>
    <protectedRange sqref="F33:F35 F23" name="Bereich2_1_3_3"/>
    <protectedRange sqref="F36" name="Bereich2_1_3_2_2"/>
    <protectedRange sqref="F22" name="Bereich2_1_3_2_1_1"/>
    <protectedRange sqref="I31:I36" name="Bereich2_4_1_1_2_1"/>
    <protectedRange sqref="I27" name="Bereich2_4_1_1_1_1_1"/>
  </protectedRanges>
  <mergeCells count="22">
    <mergeCell ref="B2:B4"/>
    <mergeCell ref="C2:H2"/>
    <mergeCell ref="J2:L2"/>
    <mergeCell ref="J3:L3"/>
    <mergeCell ref="C4:H4"/>
    <mergeCell ref="J4:L4"/>
    <mergeCell ref="D3:H3"/>
    <mergeCell ref="B39:H39"/>
    <mergeCell ref="C36:F36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7:F3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2:Z41"/>
  <sheetViews>
    <sheetView zoomScale="60" zoomScaleNormal="60" workbookViewId="0" topLeftCell="A1">
      <selection activeCell="C13" sqref="C13"/>
    </sheetView>
  </sheetViews>
  <sheetFormatPr defaultColWidth="8.8515625" defaultRowHeight="15"/>
  <cols>
    <col min="2" max="2" width="8.8515625" style="0" bestFit="1" customWidth="1"/>
    <col min="3" max="3" width="59.8515625" style="0" customWidth="1"/>
    <col min="4" max="4" width="16.421875" style="0" customWidth="1"/>
    <col min="5" max="6" width="12.421875" style="0" bestFit="1" customWidth="1"/>
    <col min="7" max="7" width="9.28125" style="0" bestFit="1" customWidth="1"/>
    <col min="8" max="8" width="11.00390625" style="0" bestFit="1" customWidth="1"/>
    <col min="9" max="9" width="14.140625" style="0" bestFit="1" customWidth="1"/>
    <col min="10" max="11" width="15.7109375" style="0" customWidth="1"/>
    <col min="12" max="12" width="12.140625" style="0" bestFit="1" customWidth="1"/>
    <col min="13" max="13" width="30.7109375" style="0" customWidth="1"/>
    <col min="22" max="22" width="10.00390625" style="0" bestFit="1" customWidth="1"/>
    <col min="25" max="25" width="10.00390625" style="0" bestFit="1" customWidth="1"/>
    <col min="26" max="26" width="14.7109375" style="0" bestFit="1" customWidth="1"/>
  </cols>
  <sheetData>
    <row r="1" ht="15" thickBot="1"/>
    <row r="2" spans="2:12" ht="16.2" customHeight="1" thickBot="1">
      <c r="B2" s="460" t="s">
        <v>613</v>
      </c>
      <c r="C2" s="472" t="str">
        <f>Technologie!D13</f>
        <v>Mrazicí boxy</v>
      </c>
      <c r="D2" s="473"/>
      <c r="E2" s="473"/>
      <c r="F2" s="473"/>
      <c r="G2" s="473"/>
      <c r="H2" s="474"/>
      <c r="I2" s="31" t="str">
        <f>'Celkem  Nab+Tech'!G2</f>
        <v>Firma</v>
      </c>
      <c r="J2" s="463" t="str">
        <f>Technologie!G2</f>
        <v>XY</v>
      </c>
      <c r="K2" s="464"/>
      <c r="L2" s="465"/>
    </row>
    <row r="3" spans="2:12" ht="15" customHeight="1" thickBot="1">
      <c r="B3" s="461"/>
      <c r="C3" s="236" t="s">
        <v>830</v>
      </c>
      <c r="D3" s="446"/>
      <c r="E3" s="446"/>
      <c r="F3" s="446"/>
      <c r="G3" s="446"/>
      <c r="H3" s="447"/>
      <c r="I3" s="31" t="str">
        <f>'Celkem  Nab+Tech'!G3</f>
        <v>Projekt</v>
      </c>
      <c r="J3" s="463" t="str">
        <f>Technologie!G3</f>
        <v>Makro Karlovy Vary - remodelling chlazení</v>
      </c>
      <c r="K3" s="464"/>
      <c r="L3" s="465"/>
    </row>
    <row r="4" spans="2:12" ht="16.2" thickBot="1">
      <c r="B4" s="462"/>
      <c r="C4" s="478"/>
      <c r="D4" s="479"/>
      <c r="E4" s="479"/>
      <c r="F4" s="479"/>
      <c r="G4" s="479"/>
      <c r="H4" s="480"/>
      <c r="I4" s="31" t="str">
        <f>'Celkem  Nab+Tech'!G4</f>
        <v>Datum nabídky</v>
      </c>
      <c r="J4" s="481" t="str">
        <f>Technologie!G4</f>
        <v>XX.XX.2023</v>
      </c>
      <c r="K4" s="482"/>
      <c r="L4" s="483"/>
    </row>
    <row r="5" spans="2:12" ht="15">
      <c r="B5" s="484" t="s">
        <v>857</v>
      </c>
      <c r="C5" s="485"/>
      <c r="D5" s="485"/>
      <c r="E5" s="485"/>
      <c r="F5" s="485"/>
      <c r="G5" s="485"/>
      <c r="H5" s="485"/>
      <c r="I5" s="485"/>
      <c r="J5" s="485"/>
      <c r="K5" s="485"/>
      <c r="L5" s="486"/>
    </row>
    <row r="6" spans="2:12" ht="14.7" customHeight="1">
      <c r="B6" s="502" t="s">
        <v>832</v>
      </c>
      <c r="C6" s="503"/>
      <c r="D6" s="503"/>
      <c r="E6" s="503"/>
      <c r="F6" s="503"/>
      <c r="G6" s="503"/>
      <c r="H6" s="503"/>
      <c r="I6" s="503"/>
      <c r="J6" s="503"/>
      <c r="K6" s="503"/>
      <c r="L6" s="504"/>
    </row>
    <row r="7" spans="2:12" ht="14.7" customHeight="1">
      <c r="B7" s="428" t="s">
        <v>1050</v>
      </c>
      <c r="C7" s="425"/>
      <c r="D7" s="425"/>
      <c r="E7" s="425"/>
      <c r="F7" s="425"/>
      <c r="G7" s="425"/>
      <c r="H7" s="425"/>
      <c r="I7" s="425"/>
      <c r="J7" s="425"/>
      <c r="K7" s="425"/>
      <c r="L7" s="429"/>
    </row>
    <row r="8" spans="2:12" ht="15" thickBot="1">
      <c r="B8" s="430" t="s">
        <v>848</v>
      </c>
      <c r="C8" s="431"/>
      <c r="D8" s="431"/>
      <c r="E8" s="431"/>
      <c r="F8" s="431"/>
      <c r="G8" s="431"/>
      <c r="H8" s="431"/>
      <c r="I8" s="431"/>
      <c r="J8" s="431"/>
      <c r="K8" s="431"/>
      <c r="L8" s="432"/>
    </row>
    <row r="9" spans="2:12" ht="14.4" customHeight="1">
      <c r="B9" s="490" t="s">
        <v>85</v>
      </c>
      <c r="C9" s="492" t="s">
        <v>833</v>
      </c>
      <c r="D9" s="97" t="s">
        <v>701</v>
      </c>
      <c r="E9" s="97"/>
      <c r="F9" s="97" t="s">
        <v>1042</v>
      </c>
      <c r="G9" s="95" t="s">
        <v>704</v>
      </c>
      <c r="H9" s="95" t="s">
        <v>652</v>
      </c>
      <c r="I9" s="377" t="s">
        <v>649</v>
      </c>
      <c r="J9" s="34" t="s">
        <v>650</v>
      </c>
      <c r="K9" s="419" t="s">
        <v>661</v>
      </c>
      <c r="L9" s="420"/>
    </row>
    <row r="10" spans="2:12" ht="29.4" thickBot="1">
      <c r="B10" s="491"/>
      <c r="C10" s="493"/>
      <c r="D10" s="98" t="s">
        <v>834</v>
      </c>
      <c r="E10" s="117"/>
      <c r="F10" s="117" t="s">
        <v>1043</v>
      </c>
      <c r="G10" s="96" t="s">
        <v>705</v>
      </c>
      <c r="H10" s="96" t="s">
        <v>705</v>
      </c>
      <c r="I10" s="378"/>
      <c r="J10" s="96" t="s">
        <v>705</v>
      </c>
      <c r="K10" s="59" t="s">
        <v>651</v>
      </c>
      <c r="L10" s="60" t="s">
        <v>652</v>
      </c>
    </row>
    <row r="11" spans="2:26" s="64" customFormat="1" ht="15">
      <c r="B11" s="65"/>
      <c r="C11" s="157"/>
      <c r="D11" s="158"/>
      <c r="E11" s="154"/>
      <c r="F11" s="159"/>
      <c r="G11" s="160"/>
      <c r="H11" s="160"/>
      <c r="I11" s="161"/>
      <c r="J11" s="164"/>
      <c r="K11" s="155"/>
      <c r="L11" s="156"/>
      <c r="Q11" s="8"/>
      <c r="R11"/>
      <c r="S11"/>
      <c r="T11"/>
      <c r="U11"/>
      <c r="V11"/>
      <c r="W11"/>
      <c r="X11"/>
      <c r="Y11"/>
      <c r="Z11"/>
    </row>
    <row r="12" spans="2:26" s="64" customFormat="1" ht="15">
      <c r="B12" s="162" t="s">
        <v>438</v>
      </c>
      <c r="C12" s="350" t="s">
        <v>1120</v>
      </c>
      <c r="D12" s="167"/>
      <c r="E12" s="168"/>
      <c r="F12" s="77"/>
      <c r="G12" s="163"/>
      <c r="H12" s="163"/>
      <c r="I12" s="320">
        <v>2</v>
      </c>
      <c r="J12" s="149">
        <f>K12+L12</f>
        <v>0</v>
      </c>
      <c r="K12" s="134">
        <f aca="true" t="shared" si="0" ref="K12:K18">G12*I12</f>
        <v>0</v>
      </c>
      <c r="L12" s="133">
        <f aca="true" t="shared" si="1" ref="L12:L18">H12*I12</f>
        <v>0</v>
      </c>
      <c r="S12" s="293"/>
      <c r="T12" s="293"/>
      <c r="U12" s="293"/>
      <c r="V12" s="293"/>
      <c r="W12" s="293"/>
      <c r="X12" s="293"/>
      <c r="Y12"/>
      <c r="Z12" s="292"/>
    </row>
    <row r="13" spans="2:26" s="64" customFormat="1" ht="15">
      <c r="B13" s="162" t="s">
        <v>494</v>
      </c>
      <c r="C13" s="328"/>
      <c r="D13" s="78"/>
      <c r="E13" s="63"/>
      <c r="F13" s="77"/>
      <c r="G13" s="151"/>
      <c r="H13" s="151"/>
      <c r="I13" s="321"/>
      <c r="J13" s="149">
        <f aca="true" t="shared" si="2" ref="J13:J18">K13+L13</f>
        <v>0</v>
      </c>
      <c r="K13" s="134">
        <f t="shared" si="0"/>
        <v>0</v>
      </c>
      <c r="L13" s="133">
        <f t="shared" si="1"/>
        <v>0</v>
      </c>
      <c r="S13" s="293"/>
      <c r="T13" s="293"/>
      <c r="U13" s="293"/>
      <c r="V13" s="293"/>
      <c r="W13" s="293"/>
      <c r="X13" s="293"/>
      <c r="Y13"/>
      <c r="Z13" s="292"/>
    </row>
    <row r="14" spans="2:26" s="64" customFormat="1" ht="15">
      <c r="B14" s="162" t="s">
        <v>495</v>
      </c>
      <c r="C14" s="328"/>
      <c r="D14" s="78"/>
      <c r="E14" s="63"/>
      <c r="F14" s="77"/>
      <c r="G14" s="151"/>
      <c r="H14" s="151"/>
      <c r="I14" s="321"/>
      <c r="J14" s="149">
        <f t="shared" si="2"/>
        <v>0</v>
      </c>
      <c r="K14" s="134">
        <f t="shared" si="0"/>
        <v>0</v>
      </c>
      <c r="L14" s="133">
        <f t="shared" si="1"/>
        <v>0</v>
      </c>
      <c r="T14" s="293"/>
      <c r="U14" s="293"/>
      <c r="V14" s="293"/>
      <c r="W14" s="293"/>
      <c r="X14" s="293"/>
      <c r="Y14"/>
      <c r="Z14" s="292"/>
    </row>
    <row r="15" spans="2:26" s="64" customFormat="1" ht="15">
      <c r="B15" s="162" t="s">
        <v>496</v>
      </c>
      <c r="C15" s="328"/>
      <c r="D15" s="78"/>
      <c r="E15" s="63"/>
      <c r="F15" s="77"/>
      <c r="G15" s="151"/>
      <c r="H15" s="151"/>
      <c r="I15" s="321"/>
      <c r="J15" s="149">
        <f t="shared" si="2"/>
        <v>0</v>
      </c>
      <c r="K15" s="134">
        <f t="shared" si="0"/>
        <v>0</v>
      </c>
      <c r="L15" s="133">
        <f t="shared" si="1"/>
        <v>0</v>
      </c>
      <c r="S15" s="293"/>
      <c r="T15" s="293"/>
      <c r="U15" s="293"/>
      <c r="V15" s="293"/>
      <c r="W15" s="293"/>
      <c r="X15" s="293"/>
      <c r="Y15"/>
      <c r="Z15" s="292"/>
    </row>
    <row r="16" spans="2:26" s="64" customFormat="1" ht="15">
      <c r="B16" s="162" t="s">
        <v>439</v>
      </c>
      <c r="C16" s="328"/>
      <c r="D16" s="78"/>
      <c r="E16" s="63"/>
      <c r="F16" s="77"/>
      <c r="G16" s="151"/>
      <c r="H16" s="151"/>
      <c r="I16" s="321"/>
      <c r="J16" s="149">
        <f t="shared" si="2"/>
        <v>0</v>
      </c>
      <c r="K16" s="134">
        <f t="shared" si="0"/>
        <v>0</v>
      </c>
      <c r="L16" s="133">
        <f t="shared" si="1"/>
        <v>0</v>
      </c>
      <c r="S16" s="293"/>
      <c r="T16" s="293"/>
      <c r="U16" s="293"/>
      <c r="V16" s="293"/>
      <c r="W16" s="293"/>
      <c r="X16" s="293"/>
      <c r="Y16"/>
      <c r="Z16" s="292"/>
    </row>
    <row r="17" spans="2:26" s="64" customFormat="1" ht="15">
      <c r="B17" s="162" t="s">
        <v>486</v>
      </c>
      <c r="C17" s="328"/>
      <c r="D17" s="78"/>
      <c r="E17" s="63"/>
      <c r="F17" s="77"/>
      <c r="G17" s="151"/>
      <c r="H17" s="151"/>
      <c r="I17" s="321"/>
      <c r="J17" s="149">
        <f t="shared" si="2"/>
        <v>0</v>
      </c>
      <c r="K17" s="134">
        <f t="shared" si="0"/>
        <v>0</v>
      </c>
      <c r="L17" s="133">
        <f t="shared" si="1"/>
        <v>0</v>
      </c>
      <c r="Q17" s="293"/>
      <c r="R17" s="293"/>
      <c r="S17" s="293"/>
      <c r="T17" s="293"/>
      <c r="U17" s="293"/>
      <c r="V17" s="293"/>
      <c r="W17" s="293"/>
      <c r="X17" s="293"/>
      <c r="Y17"/>
      <c r="Z17" s="292"/>
    </row>
    <row r="18" spans="2:26" s="64" customFormat="1" ht="15">
      <c r="B18" s="162" t="s">
        <v>487</v>
      </c>
      <c r="C18" s="328"/>
      <c r="D18" s="78"/>
      <c r="E18" s="63"/>
      <c r="F18" s="77"/>
      <c r="G18" s="151"/>
      <c r="H18" s="151"/>
      <c r="I18" s="321"/>
      <c r="J18" s="149">
        <f t="shared" si="2"/>
        <v>0</v>
      </c>
      <c r="K18" s="134">
        <f t="shared" si="0"/>
        <v>0</v>
      </c>
      <c r="L18" s="133">
        <f t="shared" si="1"/>
        <v>0</v>
      </c>
      <c r="Q18" s="293"/>
      <c r="R18" s="293"/>
      <c r="S18" s="293"/>
      <c r="T18" s="293"/>
      <c r="U18" s="293"/>
      <c r="V18" s="293"/>
      <c r="W18" s="293"/>
      <c r="X18" s="293"/>
      <c r="Y18"/>
      <c r="Z18" s="292"/>
    </row>
    <row r="19" spans="2:26" s="64" customFormat="1" ht="15">
      <c r="B19" s="162" t="s">
        <v>488</v>
      </c>
      <c r="C19" s="328"/>
      <c r="D19" s="78"/>
      <c r="E19" s="63"/>
      <c r="F19" s="77"/>
      <c r="G19" s="151"/>
      <c r="H19" s="151"/>
      <c r="I19" s="321"/>
      <c r="J19" s="149">
        <f aca="true" t="shared" si="3" ref="J19:J21">K19+L19</f>
        <v>0</v>
      </c>
      <c r="K19" s="134">
        <f aca="true" t="shared" si="4" ref="K19:K21">G19*I19</f>
        <v>0</v>
      </c>
      <c r="L19" s="133">
        <f aca="true" t="shared" si="5" ref="L19:L21">H19*I19</f>
        <v>0</v>
      </c>
      <c r="S19" s="293"/>
      <c r="T19" s="293"/>
      <c r="U19" s="293"/>
      <c r="V19" s="293"/>
      <c r="W19" s="293"/>
      <c r="X19" s="293"/>
      <c r="Y19"/>
      <c r="Z19" s="292"/>
    </row>
    <row r="20" spans="2:26" s="64" customFormat="1" ht="15">
      <c r="B20" s="162" t="s">
        <v>489</v>
      </c>
      <c r="C20" s="328"/>
      <c r="D20" s="78"/>
      <c r="E20" s="63"/>
      <c r="F20" s="77"/>
      <c r="G20" s="151"/>
      <c r="H20" s="151"/>
      <c r="I20" s="321"/>
      <c r="J20" s="149">
        <f t="shared" si="3"/>
        <v>0</v>
      </c>
      <c r="K20" s="134">
        <f t="shared" si="4"/>
        <v>0</v>
      </c>
      <c r="L20" s="133">
        <f t="shared" si="5"/>
        <v>0</v>
      </c>
      <c r="Q20" s="293"/>
      <c r="R20" s="293"/>
      <c r="S20" s="293"/>
      <c r="T20" s="293"/>
      <c r="U20" s="293"/>
      <c r="V20" s="293"/>
      <c r="W20" s="293"/>
      <c r="X20" s="293"/>
      <c r="Y20"/>
      <c r="Z20" s="292"/>
    </row>
    <row r="21" spans="2:26" s="64" customFormat="1" ht="15">
      <c r="B21" s="162" t="s">
        <v>490</v>
      </c>
      <c r="C21" s="328"/>
      <c r="D21" s="78"/>
      <c r="E21" s="63"/>
      <c r="F21" s="77"/>
      <c r="G21" s="151"/>
      <c r="H21" s="151"/>
      <c r="I21" s="321"/>
      <c r="J21" s="149">
        <f t="shared" si="3"/>
        <v>0</v>
      </c>
      <c r="K21" s="134">
        <f t="shared" si="4"/>
        <v>0</v>
      </c>
      <c r="L21" s="133">
        <f t="shared" si="5"/>
        <v>0</v>
      </c>
      <c r="Q21" s="293"/>
      <c r="R21" s="293"/>
      <c r="S21" s="293"/>
      <c r="T21" s="293"/>
      <c r="U21" s="293"/>
      <c r="V21" s="293"/>
      <c r="W21" s="293"/>
      <c r="X21" s="293"/>
      <c r="Y21"/>
      <c r="Z21" s="292"/>
    </row>
    <row r="22" spans="2:26" s="64" customFormat="1" ht="15.45" customHeight="1">
      <c r="B22" s="61"/>
      <c r="C22" s="106" t="s">
        <v>750</v>
      </c>
      <c r="E22" s="345" t="s">
        <v>751</v>
      </c>
      <c r="F22" s="345" t="s">
        <v>701</v>
      </c>
      <c r="G22" s="46"/>
      <c r="H22" s="47"/>
      <c r="I22" s="322"/>
      <c r="J22" s="165"/>
      <c r="K22" s="153"/>
      <c r="L22" s="152"/>
      <c r="Q22" s="21"/>
      <c r="R22" s="25"/>
      <c r="S22" s="297"/>
      <c r="T22" s="293"/>
      <c r="U22" s="293"/>
      <c r="V22" s="293"/>
      <c r="W22" s="293"/>
      <c r="X22" s="293"/>
      <c r="Y22"/>
      <c r="Z22" s="292"/>
    </row>
    <row r="23" spans="2:26" s="64" customFormat="1" ht="15.6">
      <c r="B23" s="61" t="s">
        <v>489</v>
      </c>
      <c r="C23" s="497" t="s">
        <v>836</v>
      </c>
      <c r="D23" s="500"/>
      <c r="E23" s="500"/>
      <c r="F23" s="501"/>
      <c r="G23" s="151"/>
      <c r="H23" s="151"/>
      <c r="I23" s="323">
        <v>1</v>
      </c>
      <c r="J23" s="149">
        <f>K23+L23</f>
        <v>0</v>
      </c>
      <c r="K23" s="134">
        <f aca="true" t="shared" si="6" ref="K23:K36">G23*I23</f>
        <v>0</v>
      </c>
      <c r="L23" s="133">
        <f aca="true" t="shared" si="7" ref="L23:L36">H23*I23</f>
        <v>0</v>
      </c>
      <c r="T23" s="25"/>
      <c r="U23" s="25"/>
      <c r="V23" s="297"/>
      <c r="W23" s="25"/>
      <c r="X23" s="25"/>
      <c r="Y23" s="297"/>
      <c r="Z23" s="297"/>
    </row>
    <row r="24" spans="2:12" s="64" customFormat="1" ht="13.8">
      <c r="B24" s="61" t="s">
        <v>490</v>
      </c>
      <c r="C24" s="220" t="s">
        <v>752</v>
      </c>
      <c r="D24" s="111"/>
      <c r="E24" s="230"/>
      <c r="F24" s="326"/>
      <c r="G24" s="36"/>
      <c r="H24" s="151"/>
      <c r="I24" s="323">
        <v>2</v>
      </c>
      <c r="J24" s="149">
        <f aca="true" t="shared" si="8" ref="J24:J36">K24+L24</f>
        <v>0</v>
      </c>
      <c r="K24" s="134">
        <f t="shared" si="6"/>
        <v>0</v>
      </c>
      <c r="L24" s="133">
        <f t="shared" si="7"/>
        <v>0</v>
      </c>
    </row>
    <row r="25" spans="2:12" s="64" customFormat="1" ht="13.2" customHeight="1">
      <c r="B25" s="61" t="s">
        <v>491</v>
      </c>
      <c r="C25" s="121" t="s">
        <v>753</v>
      </c>
      <c r="D25" s="111"/>
      <c r="E25" s="230"/>
      <c r="F25" s="326"/>
      <c r="G25" s="36"/>
      <c r="H25" s="151"/>
      <c r="I25" s="323">
        <v>2</v>
      </c>
      <c r="J25" s="149">
        <f t="shared" si="8"/>
        <v>0</v>
      </c>
      <c r="K25" s="134">
        <f t="shared" si="6"/>
        <v>0</v>
      </c>
      <c r="L25" s="133">
        <f t="shared" si="7"/>
        <v>0</v>
      </c>
    </row>
    <row r="26" spans="2:12" s="64" customFormat="1" ht="13.2" customHeight="1">
      <c r="B26" s="61" t="s">
        <v>492</v>
      </c>
      <c r="C26" s="220" t="s">
        <v>837</v>
      </c>
      <c r="D26" s="111"/>
      <c r="E26" s="230"/>
      <c r="F26" s="326"/>
      <c r="G26" s="36"/>
      <c r="H26" s="142"/>
      <c r="I26" s="323">
        <v>2</v>
      </c>
      <c r="J26" s="149">
        <f t="shared" si="8"/>
        <v>0</v>
      </c>
      <c r="K26" s="134">
        <f t="shared" si="6"/>
        <v>0</v>
      </c>
      <c r="L26" s="133">
        <f t="shared" si="7"/>
        <v>0</v>
      </c>
    </row>
    <row r="27" spans="2:12" s="64" customFormat="1" ht="13.2" customHeight="1">
      <c r="B27" s="61" t="s">
        <v>493</v>
      </c>
      <c r="C27" s="220" t="s">
        <v>838</v>
      </c>
      <c r="D27" s="111"/>
      <c r="E27" s="230"/>
      <c r="F27" s="326"/>
      <c r="G27" s="36"/>
      <c r="H27" s="142"/>
      <c r="I27" s="316"/>
      <c r="J27" s="149">
        <f t="shared" si="8"/>
        <v>0</v>
      </c>
      <c r="K27" s="134">
        <f t="shared" si="6"/>
        <v>0</v>
      </c>
      <c r="L27" s="133">
        <f t="shared" si="7"/>
        <v>0</v>
      </c>
    </row>
    <row r="28" spans="2:12" s="64" customFormat="1" ht="13.2" customHeight="1">
      <c r="B28" s="61" t="s">
        <v>440</v>
      </c>
      <c r="C28" s="220" t="s">
        <v>839</v>
      </c>
      <c r="D28" s="111"/>
      <c r="E28" s="230"/>
      <c r="F28" s="326"/>
      <c r="G28" s="36"/>
      <c r="H28" s="142"/>
      <c r="I28" s="323">
        <v>4</v>
      </c>
      <c r="J28" s="149">
        <f t="shared" si="8"/>
        <v>0</v>
      </c>
      <c r="K28" s="134">
        <f t="shared" si="6"/>
        <v>0</v>
      </c>
      <c r="L28" s="133">
        <f t="shared" si="7"/>
        <v>0</v>
      </c>
    </row>
    <row r="29" spans="2:12" s="64" customFormat="1" ht="13.2" customHeight="1">
      <c r="B29" s="61" t="s">
        <v>478</v>
      </c>
      <c r="C29" s="121" t="s">
        <v>841</v>
      </c>
      <c r="D29" s="111"/>
      <c r="E29" s="230"/>
      <c r="F29" s="326"/>
      <c r="G29" s="36"/>
      <c r="H29" s="142"/>
      <c r="I29" s="323">
        <v>2</v>
      </c>
      <c r="J29" s="149">
        <f t="shared" si="8"/>
        <v>0</v>
      </c>
      <c r="K29" s="134">
        <f t="shared" si="6"/>
        <v>0</v>
      </c>
      <c r="L29" s="133">
        <f t="shared" si="7"/>
        <v>0</v>
      </c>
    </row>
    <row r="30" spans="2:12" s="64" customFormat="1" ht="13.2" customHeight="1">
      <c r="B30" s="61" t="s">
        <v>479</v>
      </c>
      <c r="C30" s="220" t="s">
        <v>1050</v>
      </c>
      <c r="D30" s="111"/>
      <c r="E30" s="230"/>
      <c r="F30" s="326"/>
      <c r="G30" s="36"/>
      <c r="H30" s="142"/>
      <c r="I30" s="323">
        <v>2</v>
      </c>
      <c r="J30" s="149">
        <f t="shared" si="8"/>
        <v>0</v>
      </c>
      <c r="K30" s="134">
        <f t="shared" si="6"/>
        <v>0</v>
      </c>
      <c r="L30" s="133">
        <f t="shared" si="7"/>
        <v>0</v>
      </c>
    </row>
    <row r="31" spans="2:12" s="64" customFormat="1" ht="13.2" customHeight="1">
      <c r="B31" s="61" t="s">
        <v>480</v>
      </c>
      <c r="C31" s="220" t="s">
        <v>755</v>
      </c>
      <c r="D31" s="111"/>
      <c r="E31" s="230"/>
      <c r="F31" s="326"/>
      <c r="G31" s="36"/>
      <c r="H31" s="142"/>
      <c r="I31" s="323"/>
      <c r="J31" s="149">
        <f t="shared" si="8"/>
        <v>0</v>
      </c>
      <c r="K31" s="134">
        <f t="shared" si="6"/>
        <v>0</v>
      </c>
      <c r="L31" s="133">
        <f t="shared" si="7"/>
        <v>0</v>
      </c>
    </row>
    <row r="32" spans="2:12" s="64" customFormat="1" ht="13.8">
      <c r="B32" s="61" t="s">
        <v>481</v>
      </c>
      <c r="C32" s="220" t="s">
        <v>842</v>
      </c>
      <c r="D32" s="108"/>
      <c r="E32" s="108"/>
      <c r="F32" s="108"/>
      <c r="G32" s="36"/>
      <c r="H32" s="142"/>
      <c r="I32" s="323">
        <v>2</v>
      </c>
      <c r="J32" s="149">
        <f t="shared" si="8"/>
        <v>0</v>
      </c>
      <c r="K32" s="134">
        <f t="shared" si="6"/>
        <v>0</v>
      </c>
      <c r="L32" s="133">
        <f t="shared" si="7"/>
        <v>0</v>
      </c>
    </row>
    <row r="33" spans="2:12" s="64" customFormat="1" ht="13.2" customHeight="1">
      <c r="B33" s="61" t="s">
        <v>482</v>
      </c>
      <c r="C33" s="497" t="s">
        <v>843</v>
      </c>
      <c r="D33" s="498"/>
      <c r="E33" s="498"/>
      <c r="F33" s="499"/>
      <c r="G33" s="151"/>
      <c r="H33" s="151"/>
      <c r="I33" s="323">
        <v>2</v>
      </c>
      <c r="J33" s="149">
        <f t="shared" si="8"/>
        <v>0</v>
      </c>
      <c r="K33" s="134">
        <f t="shared" si="6"/>
        <v>0</v>
      </c>
      <c r="L33" s="133">
        <f t="shared" si="7"/>
        <v>0</v>
      </c>
    </row>
    <row r="34" spans="2:12" s="64" customFormat="1" ht="13.8">
      <c r="B34" s="61" t="s">
        <v>483</v>
      </c>
      <c r="C34" s="497" t="s">
        <v>849</v>
      </c>
      <c r="D34" s="498"/>
      <c r="E34" s="498"/>
      <c r="F34" s="499"/>
      <c r="G34" s="151"/>
      <c r="H34" s="151"/>
      <c r="I34" s="323">
        <v>1</v>
      </c>
      <c r="J34" s="149">
        <f t="shared" si="8"/>
        <v>0</v>
      </c>
      <c r="K34" s="134">
        <f t="shared" si="6"/>
        <v>0</v>
      </c>
      <c r="L34" s="133">
        <f t="shared" si="7"/>
        <v>0</v>
      </c>
    </row>
    <row r="35" spans="2:12" s="64" customFormat="1" ht="13.2" customHeight="1">
      <c r="B35" s="61" t="s">
        <v>484</v>
      </c>
      <c r="C35" s="497" t="s">
        <v>844</v>
      </c>
      <c r="D35" s="498"/>
      <c r="E35" s="498"/>
      <c r="F35" s="499"/>
      <c r="G35" s="151"/>
      <c r="H35" s="151"/>
      <c r="I35" s="323">
        <v>2</v>
      </c>
      <c r="J35" s="149">
        <f t="shared" si="8"/>
        <v>0</v>
      </c>
      <c r="K35" s="134">
        <f t="shared" si="6"/>
        <v>0</v>
      </c>
      <c r="L35" s="133">
        <f t="shared" si="7"/>
        <v>0</v>
      </c>
    </row>
    <row r="36" spans="2:12" s="64" customFormat="1" ht="13.8">
      <c r="B36" s="61" t="s">
        <v>485</v>
      </c>
      <c r="C36" s="497" t="s">
        <v>845</v>
      </c>
      <c r="D36" s="498"/>
      <c r="E36" s="498"/>
      <c r="F36" s="499"/>
      <c r="G36" s="199"/>
      <c r="H36" s="199"/>
      <c r="I36" s="323">
        <v>2</v>
      </c>
      <c r="J36" s="149">
        <f t="shared" si="8"/>
        <v>0</v>
      </c>
      <c r="K36" s="134">
        <f t="shared" si="6"/>
        <v>0</v>
      </c>
      <c r="L36" s="133">
        <f t="shared" si="7"/>
        <v>0</v>
      </c>
    </row>
    <row r="37" spans="2:12" s="64" customFormat="1" ht="13.8">
      <c r="B37" s="61" t="s">
        <v>441</v>
      </c>
      <c r="C37" s="497" t="s">
        <v>851</v>
      </c>
      <c r="D37" s="498"/>
      <c r="E37" s="498"/>
      <c r="F37" s="499"/>
      <c r="G37" s="199"/>
      <c r="H37" s="199"/>
      <c r="I37" s="323">
        <v>1</v>
      </c>
      <c r="J37" s="149">
        <f aca="true" t="shared" si="9" ref="J37">K37+L37</f>
        <v>0</v>
      </c>
      <c r="K37" s="134">
        <f aca="true" t="shared" si="10" ref="K37">G37*I37</f>
        <v>0</v>
      </c>
      <c r="L37" s="133">
        <f aca="true" t="shared" si="11" ref="L37">H37*I37</f>
        <v>0</v>
      </c>
    </row>
    <row r="38" spans="2:12" s="64" customFormat="1" ht="15" thickBot="1">
      <c r="B38" s="65"/>
      <c r="C38" s="505"/>
      <c r="D38" s="506"/>
      <c r="E38" s="506"/>
      <c r="F38" s="507"/>
      <c r="G38" s="75"/>
      <c r="H38" s="75"/>
      <c r="I38" s="76"/>
      <c r="J38" s="166"/>
      <c r="K38" s="51"/>
      <c r="L38" s="50"/>
    </row>
    <row r="39" spans="2:12" ht="15" thickBot="1">
      <c r="B39" s="58"/>
      <c r="C39" s="53"/>
      <c r="D39" s="54"/>
      <c r="E39" s="54"/>
      <c r="F39" s="54"/>
      <c r="G39" s="55"/>
      <c r="H39" s="56"/>
      <c r="I39" s="57"/>
      <c r="J39" s="55"/>
      <c r="K39" s="55"/>
      <c r="L39" s="55"/>
    </row>
    <row r="40" spans="2:12" ht="18.6" thickBot="1">
      <c r="B40" s="450" t="s">
        <v>670</v>
      </c>
      <c r="C40" s="451"/>
      <c r="D40" s="451"/>
      <c r="E40" s="451"/>
      <c r="F40" s="451"/>
      <c r="G40" s="451"/>
      <c r="H40" s="452"/>
      <c r="I40" s="203">
        <f>SUM(I12:I38)</f>
        <v>27</v>
      </c>
      <c r="J40" s="171">
        <f>SUM(J12:J38)</f>
        <v>0</v>
      </c>
      <c r="K40" s="172">
        <f>SUM(K12:K38)</f>
        <v>0</v>
      </c>
      <c r="L40" s="173">
        <f>SUM(L12:L38)</f>
        <v>0</v>
      </c>
    </row>
    <row r="41" ht="15">
      <c r="B41" s="45"/>
    </row>
  </sheetData>
  <protectedRanges>
    <protectedRange sqref="G11:G14 H33:H39 H11:H25" name="Bereich2_4"/>
    <protectedRange sqref="F11:F14 F37:F39 F16:F21" name="Bereich2_1_3"/>
    <protectedRange sqref="H26 H28:H32" name="Bereich2_4_1"/>
    <protectedRange sqref="G24:G26 G28:G32" name="Bereich2_1_3_1"/>
    <protectedRange sqref="H27" name="Bereich2_4_1_1_1_1"/>
    <protectedRange sqref="G27" name="Bereich2_1_3_1_1_1_1"/>
    <protectedRange sqref="F33:F35 F23" name="Bereich2_1_3_4"/>
    <protectedRange sqref="F36" name="Bereich2_1_3_2_1"/>
    <protectedRange sqref="F22" name="Bereich2_1_3_2_1_1"/>
    <protectedRange sqref="I27" name="Bereich2_4_1_1_1_1_1"/>
  </protectedRanges>
  <mergeCells count="23">
    <mergeCell ref="B2:B4"/>
    <mergeCell ref="C2:H2"/>
    <mergeCell ref="J2:L2"/>
    <mergeCell ref="J3:L3"/>
    <mergeCell ref="C4:H4"/>
    <mergeCell ref="J4:L4"/>
    <mergeCell ref="D3:H3"/>
    <mergeCell ref="B40:H40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8:F38"/>
    <mergeCell ref="C37:F37"/>
    <mergeCell ref="C36:F3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2:AE40"/>
  <sheetViews>
    <sheetView zoomScale="60" zoomScaleNormal="60" workbookViewId="0" topLeftCell="A1">
      <selection activeCell="I37" sqref="I37"/>
    </sheetView>
  </sheetViews>
  <sheetFormatPr defaultColWidth="8.8515625" defaultRowHeight="15"/>
  <cols>
    <col min="2" max="2" width="8.8515625" style="0" bestFit="1" customWidth="1"/>
    <col min="3" max="3" width="59.8515625" style="0" customWidth="1"/>
    <col min="4" max="4" width="16.421875" style="0" customWidth="1"/>
    <col min="5" max="6" width="12.421875" style="0" bestFit="1" customWidth="1"/>
    <col min="7" max="7" width="9.28125" style="0" bestFit="1" customWidth="1"/>
    <col min="8" max="8" width="11.00390625" style="0" bestFit="1" customWidth="1"/>
    <col min="9" max="9" width="14.140625" style="0" bestFit="1" customWidth="1"/>
    <col min="10" max="11" width="15.7109375" style="0" customWidth="1"/>
    <col min="12" max="12" width="12.140625" style="0" bestFit="1" customWidth="1"/>
    <col min="27" max="27" width="10.00390625" style="0" bestFit="1" customWidth="1"/>
    <col min="31" max="31" width="14.7109375" style="0" bestFit="1" customWidth="1"/>
  </cols>
  <sheetData>
    <row r="1" ht="15" thickBot="1"/>
    <row r="2" spans="2:12" ht="16.2" customHeight="1" thickBot="1">
      <c r="B2" s="460" t="s">
        <v>614</v>
      </c>
      <c r="C2" s="472" t="str">
        <f>Technologie!D14</f>
        <v>Chlazené přípravny, chodby a místnosti (+12/+14 °C)</v>
      </c>
      <c r="D2" s="473"/>
      <c r="E2" s="473"/>
      <c r="F2" s="473"/>
      <c r="G2" s="473"/>
      <c r="H2" s="474"/>
      <c r="I2" s="31" t="str">
        <f>'Celkem  Nab+Tech'!G2</f>
        <v>Firma</v>
      </c>
      <c r="J2" s="463" t="str">
        <f>Technologie!G2</f>
        <v>XY</v>
      </c>
      <c r="K2" s="464"/>
      <c r="L2" s="465"/>
    </row>
    <row r="3" spans="2:12" ht="15" customHeight="1" thickBot="1">
      <c r="B3" s="461"/>
      <c r="C3" s="236" t="s">
        <v>830</v>
      </c>
      <c r="D3" s="446"/>
      <c r="E3" s="446"/>
      <c r="F3" s="446"/>
      <c r="G3" s="446"/>
      <c r="H3" s="447"/>
      <c r="I3" s="31" t="str">
        <f>'Celkem  Nab+Tech'!G3</f>
        <v>Projekt</v>
      </c>
      <c r="J3" s="463" t="str">
        <f>Technologie!G3</f>
        <v>Makro Karlovy Vary - remodelling chlazení</v>
      </c>
      <c r="K3" s="464"/>
      <c r="L3" s="465"/>
    </row>
    <row r="4" spans="2:12" ht="16.2" thickBot="1">
      <c r="B4" s="462"/>
      <c r="C4" s="478"/>
      <c r="D4" s="479"/>
      <c r="E4" s="479"/>
      <c r="F4" s="479"/>
      <c r="G4" s="479"/>
      <c r="H4" s="480"/>
      <c r="I4" s="31" t="str">
        <f>'Celkem  Nab+Tech'!G4</f>
        <v>Datum nabídky</v>
      </c>
      <c r="J4" s="481" t="str">
        <f>Technologie!G4</f>
        <v>XX.XX.2023</v>
      </c>
      <c r="K4" s="482"/>
      <c r="L4" s="483"/>
    </row>
    <row r="5" spans="2:12" ht="15">
      <c r="B5" s="484" t="s">
        <v>852</v>
      </c>
      <c r="C5" s="485"/>
      <c r="D5" s="485"/>
      <c r="E5" s="485"/>
      <c r="F5" s="485"/>
      <c r="G5" s="485"/>
      <c r="H5" s="485"/>
      <c r="I5" s="485"/>
      <c r="J5" s="485"/>
      <c r="K5" s="485"/>
      <c r="L5" s="486"/>
    </row>
    <row r="6" spans="2:12" ht="14.7" customHeight="1">
      <c r="B6" s="502" t="s">
        <v>847</v>
      </c>
      <c r="C6" s="503"/>
      <c r="D6" s="503"/>
      <c r="E6" s="503"/>
      <c r="F6" s="503"/>
      <c r="G6" s="503"/>
      <c r="H6" s="503"/>
      <c r="I6" s="503"/>
      <c r="J6" s="503"/>
      <c r="K6" s="503"/>
      <c r="L6" s="504"/>
    </row>
    <row r="7" spans="2:12" ht="14.7" customHeight="1">
      <c r="B7" s="428" t="s">
        <v>846</v>
      </c>
      <c r="C7" s="425"/>
      <c r="D7" s="425"/>
      <c r="E7" s="425"/>
      <c r="F7" s="425"/>
      <c r="G7" s="425"/>
      <c r="H7" s="425"/>
      <c r="I7" s="425"/>
      <c r="J7" s="425"/>
      <c r="K7" s="425"/>
      <c r="L7" s="429"/>
    </row>
    <row r="8" spans="2:12" ht="15" thickBot="1">
      <c r="B8" s="430" t="s">
        <v>848</v>
      </c>
      <c r="C8" s="431"/>
      <c r="D8" s="431"/>
      <c r="E8" s="431"/>
      <c r="F8" s="431"/>
      <c r="G8" s="431"/>
      <c r="H8" s="431"/>
      <c r="I8" s="431"/>
      <c r="J8" s="431"/>
      <c r="K8" s="431"/>
      <c r="L8" s="432"/>
    </row>
    <row r="9" spans="2:12" ht="14.4" customHeight="1">
      <c r="B9" s="490" t="s">
        <v>85</v>
      </c>
      <c r="C9" s="492" t="s">
        <v>833</v>
      </c>
      <c r="D9" s="97" t="s">
        <v>701</v>
      </c>
      <c r="E9" s="97"/>
      <c r="F9" s="97" t="s">
        <v>1042</v>
      </c>
      <c r="G9" s="95" t="s">
        <v>704</v>
      </c>
      <c r="H9" s="95" t="s">
        <v>652</v>
      </c>
      <c r="I9" s="377" t="s">
        <v>649</v>
      </c>
      <c r="J9" s="34" t="s">
        <v>650</v>
      </c>
      <c r="K9" s="419" t="s">
        <v>661</v>
      </c>
      <c r="L9" s="420"/>
    </row>
    <row r="10" spans="2:12" ht="29.4" thickBot="1">
      <c r="B10" s="491"/>
      <c r="C10" s="493"/>
      <c r="D10" s="98" t="s">
        <v>834</v>
      </c>
      <c r="E10" s="117"/>
      <c r="F10" s="117" t="s">
        <v>1043</v>
      </c>
      <c r="G10" s="96" t="s">
        <v>705</v>
      </c>
      <c r="H10" s="96" t="s">
        <v>705</v>
      </c>
      <c r="I10" s="378"/>
      <c r="J10" s="96" t="s">
        <v>705</v>
      </c>
      <c r="K10" s="59" t="s">
        <v>651</v>
      </c>
      <c r="L10" s="60" t="s">
        <v>652</v>
      </c>
    </row>
    <row r="11" spans="2:31" s="64" customFormat="1" ht="15">
      <c r="B11" s="65"/>
      <c r="C11" s="157"/>
      <c r="D11" s="158"/>
      <c r="E11" s="154"/>
      <c r="F11" s="159"/>
      <c r="G11" s="160"/>
      <c r="H11" s="160"/>
      <c r="I11" s="161"/>
      <c r="J11" s="164"/>
      <c r="K11" s="155"/>
      <c r="L11" s="156"/>
      <c r="Y11"/>
      <c r="Z11"/>
      <c r="AA11"/>
      <c r="AB11"/>
      <c r="AC11"/>
      <c r="AD11"/>
      <c r="AE11"/>
    </row>
    <row r="12" spans="2:31" s="64" customFormat="1" ht="15">
      <c r="B12" s="162" t="s">
        <v>523</v>
      </c>
      <c r="C12" s="350" t="s">
        <v>1121</v>
      </c>
      <c r="D12" s="167"/>
      <c r="E12" s="168"/>
      <c r="F12" s="77"/>
      <c r="G12" s="163"/>
      <c r="H12" s="163"/>
      <c r="I12" s="320">
        <v>2</v>
      </c>
      <c r="J12" s="149">
        <f>K12+L12</f>
        <v>0</v>
      </c>
      <c r="K12" s="134">
        <f aca="true" t="shared" si="0" ref="K12:K22">G12*I12</f>
        <v>0</v>
      </c>
      <c r="L12" s="133">
        <f aca="true" t="shared" si="1" ref="L12:L22">H12*I12</f>
        <v>0</v>
      </c>
      <c r="Y12" s="293"/>
      <c r="Z12" s="293"/>
      <c r="AA12" s="293"/>
      <c r="AB12" s="293"/>
      <c r="AC12" s="293"/>
      <c r="AD12"/>
      <c r="AE12" s="292"/>
    </row>
    <row r="13" spans="2:31" s="64" customFormat="1" ht="15">
      <c r="B13" s="162" t="s">
        <v>524</v>
      </c>
      <c r="C13" s="350" t="s">
        <v>1122</v>
      </c>
      <c r="D13" s="78"/>
      <c r="E13" s="63"/>
      <c r="F13" s="77"/>
      <c r="G13" s="151"/>
      <c r="H13" s="151"/>
      <c r="I13" s="321">
        <v>1</v>
      </c>
      <c r="J13" s="149">
        <f aca="true" t="shared" si="2" ref="J13:J22">K13+L13</f>
        <v>0</v>
      </c>
      <c r="K13" s="134">
        <f t="shared" si="0"/>
        <v>0</v>
      </c>
      <c r="L13" s="133">
        <f t="shared" si="1"/>
        <v>0</v>
      </c>
      <c r="Y13" s="293"/>
      <c r="Z13" s="293"/>
      <c r="AA13" s="293"/>
      <c r="AB13" s="293"/>
      <c r="AC13" s="293"/>
      <c r="AD13"/>
      <c r="AE13" s="292"/>
    </row>
    <row r="14" spans="2:31" s="64" customFormat="1" ht="15">
      <c r="B14" s="162" t="s">
        <v>525</v>
      </c>
      <c r="C14" s="328" t="s">
        <v>1123</v>
      </c>
      <c r="D14" s="78"/>
      <c r="E14" s="63"/>
      <c r="F14" s="77"/>
      <c r="G14" s="151"/>
      <c r="H14" s="151"/>
      <c r="I14" s="321">
        <v>1</v>
      </c>
      <c r="J14" s="149">
        <f t="shared" si="2"/>
        <v>0</v>
      </c>
      <c r="K14" s="134">
        <f t="shared" si="0"/>
        <v>0</v>
      </c>
      <c r="L14" s="133">
        <f t="shared" si="1"/>
        <v>0</v>
      </c>
      <c r="Y14" s="293"/>
      <c r="Z14" s="293"/>
      <c r="AA14" s="293"/>
      <c r="AB14" s="293"/>
      <c r="AC14" s="293"/>
      <c r="AD14"/>
      <c r="AE14" s="292"/>
    </row>
    <row r="15" spans="2:31" s="64" customFormat="1" ht="15">
      <c r="B15" s="162" t="s">
        <v>526</v>
      </c>
      <c r="C15" s="328" t="s">
        <v>1124</v>
      </c>
      <c r="D15" s="78"/>
      <c r="E15" s="63"/>
      <c r="F15" s="77"/>
      <c r="G15" s="151"/>
      <c r="H15" s="151"/>
      <c r="I15" s="321">
        <v>1</v>
      </c>
      <c r="J15" s="149">
        <f t="shared" si="2"/>
        <v>0</v>
      </c>
      <c r="K15" s="134">
        <f t="shared" si="0"/>
        <v>0</v>
      </c>
      <c r="L15" s="133">
        <f t="shared" si="1"/>
        <v>0</v>
      </c>
      <c r="Y15" s="293"/>
      <c r="Z15" s="293"/>
      <c r="AA15" s="293"/>
      <c r="AB15" s="293"/>
      <c r="AC15" s="293"/>
      <c r="AD15"/>
      <c r="AE15" s="292"/>
    </row>
    <row r="16" spans="2:31" s="64" customFormat="1" ht="15">
      <c r="B16" s="162" t="s">
        <v>522</v>
      </c>
      <c r="C16" s="328" t="s">
        <v>1125</v>
      </c>
      <c r="D16" s="78"/>
      <c r="E16" s="63"/>
      <c r="F16" s="77"/>
      <c r="G16" s="151"/>
      <c r="H16" s="151"/>
      <c r="I16" s="321">
        <v>4</v>
      </c>
      <c r="J16" s="149">
        <f aca="true" t="shared" si="3" ref="J16">K16+L16</f>
        <v>0</v>
      </c>
      <c r="K16" s="134">
        <f aca="true" t="shared" si="4" ref="K16">G16*I16</f>
        <v>0</v>
      </c>
      <c r="L16" s="133">
        <f aca="true" t="shared" si="5" ref="L16">H16*I16</f>
        <v>0</v>
      </c>
      <c r="Y16" s="293"/>
      <c r="Z16" s="293"/>
      <c r="AA16" s="293"/>
      <c r="AB16" s="293"/>
      <c r="AC16" s="293"/>
      <c r="AD16"/>
      <c r="AE16" s="292"/>
    </row>
    <row r="17" spans="2:31" s="64" customFormat="1" ht="15">
      <c r="B17" s="162" t="s">
        <v>527</v>
      </c>
      <c r="C17" s="328" t="s">
        <v>1126</v>
      </c>
      <c r="D17" s="78"/>
      <c r="E17" s="63"/>
      <c r="F17" s="77"/>
      <c r="G17" s="151"/>
      <c r="H17" s="151"/>
      <c r="I17" s="321">
        <v>1</v>
      </c>
      <c r="J17" s="149">
        <f t="shared" si="2"/>
        <v>0</v>
      </c>
      <c r="K17" s="134">
        <f t="shared" si="0"/>
        <v>0</v>
      </c>
      <c r="L17" s="133">
        <f t="shared" si="1"/>
        <v>0</v>
      </c>
      <c r="Y17" s="293"/>
      <c r="Z17" s="293"/>
      <c r="AA17" s="293"/>
      <c r="AB17" s="293"/>
      <c r="AC17" s="293"/>
      <c r="AD17"/>
      <c r="AE17" s="292"/>
    </row>
    <row r="18" spans="2:31" s="64" customFormat="1" ht="15">
      <c r="B18" s="162" t="s">
        <v>528</v>
      </c>
      <c r="C18" s="328" t="s">
        <v>1127</v>
      </c>
      <c r="D18" s="78"/>
      <c r="E18" s="63"/>
      <c r="F18" s="77"/>
      <c r="G18" s="151"/>
      <c r="H18" s="151"/>
      <c r="I18" s="321">
        <v>1</v>
      </c>
      <c r="J18" s="149">
        <f aca="true" t="shared" si="6" ref="J18">K18+L18</f>
        <v>0</v>
      </c>
      <c r="K18" s="134">
        <f aca="true" t="shared" si="7" ref="K18">G18*I18</f>
        <v>0</v>
      </c>
      <c r="L18" s="133">
        <f aca="true" t="shared" si="8" ref="L18">H18*I18</f>
        <v>0</v>
      </c>
      <c r="Y18" s="293"/>
      <c r="Z18" s="293"/>
      <c r="AA18" s="293"/>
      <c r="AB18" s="293"/>
      <c r="AC18" s="293"/>
      <c r="AD18"/>
      <c r="AE18" s="292"/>
    </row>
    <row r="19" spans="2:31" s="64" customFormat="1" ht="15">
      <c r="B19" s="162" t="s">
        <v>529</v>
      </c>
      <c r="C19" s="328" t="s">
        <v>1128</v>
      </c>
      <c r="D19" s="78"/>
      <c r="E19" s="63"/>
      <c r="F19" s="77"/>
      <c r="G19" s="151"/>
      <c r="H19" s="151"/>
      <c r="I19" s="321">
        <v>1</v>
      </c>
      <c r="J19" s="149">
        <f aca="true" t="shared" si="9" ref="J19">K19+L19</f>
        <v>0</v>
      </c>
      <c r="K19" s="134">
        <f aca="true" t="shared" si="10" ref="K19">G19*I19</f>
        <v>0</v>
      </c>
      <c r="L19" s="133">
        <f aca="true" t="shared" si="11" ref="L19">H19*I19</f>
        <v>0</v>
      </c>
      <c r="Y19" s="293"/>
      <c r="Z19" s="293"/>
      <c r="AA19" s="293"/>
      <c r="AB19" s="293"/>
      <c r="AC19" s="293"/>
      <c r="AD19"/>
      <c r="AE19" s="292"/>
    </row>
    <row r="20" spans="2:31" s="64" customFormat="1" ht="15">
      <c r="B20" s="162" t="s">
        <v>530</v>
      </c>
      <c r="C20" s="328" t="s">
        <v>1129</v>
      </c>
      <c r="D20" s="78"/>
      <c r="E20" s="63"/>
      <c r="F20" s="77"/>
      <c r="G20" s="151"/>
      <c r="H20" s="151"/>
      <c r="I20" s="321">
        <v>6</v>
      </c>
      <c r="J20" s="149">
        <f t="shared" si="2"/>
        <v>0</v>
      </c>
      <c r="K20" s="134">
        <f t="shared" si="0"/>
        <v>0</v>
      </c>
      <c r="L20" s="133">
        <f t="shared" si="1"/>
        <v>0</v>
      </c>
      <c r="Y20" s="293"/>
      <c r="Z20" s="293"/>
      <c r="AA20" s="293"/>
      <c r="AB20" s="293"/>
      <c r="AC20" s="293"/>
      <c r="AD20"/>
      <c r="AE20" s="292"/>
    </row>
    <row r="21" spans="2:31" s="64" customFormat="1" ht="15">
      <c r="B21" s="162" t="s">
        <v>531</v>
      </c>
      <c r="C21" s="328" t="s">
        <v>1130</v>
      </c>
      <c r="D21" s="78"/>
      <c r="E21" s="63"/>
      <c r="F21" s="77"/>
      <c r="G21" s="151"/>
      <c r="H21" s="151"/>
      <c r="I21" s="321">
        <v>2</v>
      </c>
      <c r="J21" s="149">
        <f aca="true" t="shared" si="12" ref="J21">K21+L21</f>
        <v>0</v>
      </c>
      <c r="K21" s="134">
        <f aca="true" t="shared" si="13" ref="K21">G21*I21</f>
        <v>0</v>
      </c>
      <c r="L21" s="133">
        <f aca="true" t="shared" si="14" ref="L21">H21*I21</f>
        <v>0</v>
      </c>
      <c r="Y21" s="293"/>
      <c r="Z21" s="293"/>
      <c r="AA21" s="293"/>
      <c r="AB21" s="293"/>
      <c r="AC21" s="293"/>
      <c r="AD21"/>
      <c r="AE21" s="292"/>
    </row>
    <row r="22" spans="2:31" s="64" customFormat="1" ht="15">
      <c r="B22" s="162" t="s">
        <v>532</v>
      </c>
      <c r="C22" s="328" t="s">
        <v>1131</v>
      </c>
      <c r="D22" s="78"/>
      <c r="E22" s="63"/>
      <c r="F22" s="77"/>
      <c r="G22" s="151"/>
      <c r="H22" s="151"/>
      <c r="I22" s="321">
        <v>1</v>
      </c>
      <c r="J22" s="149">
        <f t="shared" si="2"/>
        <v>0</v>
      </c>
      <c r="K22" s="134">
        <f t="shared" si="0"/>
        <v>0</v>
      </c>
      <c r="L22" s="133">
        <f t="shared" si="1"/>
        <v>0</v>
      </c>
      <c r="Y22" s="293"/>
      <c r="Z22" s="293"/>
      <c r="AA22" s="293"/>
      <c r="AB22" s="293"/>
      <c r="AC22" s="293"/>
      <c r="AD22"/>
      <c r="AE22" s="292"/>
    </row>
    <row r="23" spans="2:31" s="64" customFormat="1" ht="15.45" customHeight="1">
      <c r="B23" s="61"/>
      <c r="C23" s="106" t="s">
        <v>750</v>
      </c>
      <c r="E23" s="345" t="s">
        <v>751</v>
      </c>
      <c r="F23" s="345" t="s">
        <v>701</v>
      </c>
      <c r="G23" s="46"/>
      <c r="H23" s="47"/>
      <c r="I23" s="322"/>
      <c r="J23" s="165"/>
      <c r="K23" s="153"/>
      <c r="L23" s="152"/>
      <c r="Y23" s="25"/>
      <c r="Z23" s="25"/>
      <c r="AA23" s="297"/>
      <c r="AB23" s="25"/>
      <c r="AC23" s="25"/>
      <c r="AD23" s="297"/>
      <c r="AE23" s="297"/>
    </row>
    <row r="24" spans="2:12" s="64" customFormat="1" ht="13.8">
      <c r="B24" s="61" t="s">
        <v>533</v>
      </c>
      <c r="C24" s="497" t="s">
        <v>836</v>
      </c>
      <c r="D24" s="500"/>
      <c r="E24" s="500"/>
      <c r="F24" s="501"/>
      <c r="G24" s="151"/>
      <c r="H24" s="151"/>
      <c r="I24" s="323">
        <v>11</v>
      </c>
      <c r="J24" s="149">
        <f>K24+L24</f>
        <v>0</v>
      </c>
      <c r="K24" s="134">
        <f aca="true" t="shared" si="15" ref="K24:K36">G24*I24</f>
        <v>0</v>
      </c>
      <c r="L24" s="133">
        <f aca="true" t="shared" si="16" ref="L24:L36">H24*I24</f>
        <v>0</v>
      </c>
    </row>
    <row r="25" spans="2:12" s="64" customFormat="1" ht="13.8">
      <c r="B25" s="61" t="s">
        <v>534</v>
      </c>
      <c r="C25" s="220" t="s">
        <v>752</v>
      </c>
      <c r="D25" s="111"/>
      <c r="E25" s="230"/>
      <c r="F25" s="326"/>
      <c r="G25" s="36"/>
      <c r="H25" s="151"/>
      <c r="I25" s="323">
        <v>21</v>
      </c>
      <c r="J25" s="149">
        <f aca="true" t="shared" si="17" ref="J25:J36">K25+L25</f>
        <v>0</v>
      </c>
      <c r="K25" s="134">
        <f t="shared" si="15"/>
        <v>0</v>
      </c>
      <c r="L25" s="133">
        <f t="shared" si="16"/>
        <v>0</v>
      </c>
    </row>
    <row r="26" spans="2:12" s="64" customFormat="1" ht="13.2" customHeight="1">
      <c r="B26" s="61" t="s">
        <v>521</v>
      </c>
      <c r="C26" s="121" t="s">
        <v>753</v>
      </c>
      <c r="D26" s="111"/>
      <c r="E26" s="230"/>
      <c r="F26" s="326"/>
      <c r="G26" s="36"/>
      <c r="H26" s="151"/>
      <c r="I26" s="323">
        <v>21</v>
      </c>
      <c r="J26" s="149">
        <f t="shared" si="17"/>
        <v>0</v>
      </c>
      <c r="K26" s="134">
        <f t="shared" si="15"/>
        <v>0</v>
      </c>
      <c r="L26" s="133">
        <f t="shared" si="16"/>
        <v>0</v>
      </c>
    </row>
    <row r="27" spans="2:12" s="64" customFormat="1" ht="13.2" customHeight="1">
      <c r="B27" s="61" t="s">
        <v>535</v>
      </c>
      <c r="C27" s="220" t="s">
        <v>837</v>
      </c>
      <c r="D27" s="111"/>
      <c r="E27" s="230"/>
      <c r="F27" s="326"/>
      <c r="G27" s="36"/>
      <c r="H27" s="142"/>
      <c r="I27" s="323">
        <v>7</v>
      </c>
      <c r="J27" s="149">
        <f t="shared" si="17"/>
        <v>0</v>
      </c>
      <c r="K27" s="134">
        <f t="shared" si="15"/>
        <v>0</v>
      </c>
      <c r="L27" s="133">
        <f t="shared" si="16"/>
        <v>0</v>
      </c>
    </row>
    <row r="28" spans="2:12" s="64" customFormat="1" ht="13.2" customHeight="1">
      <c r="B28" s="61" t="s">
        <v>536</v>
      </c>
      <c r="C28" s="220" t="s">
        <v>838</v>
      </c>
      <c r="D28" s="111"/>
      <c r="E28" s="230"/>
      <c r="F28" s="326"/>
      <c r="G28" s="36"/>
      <c r="H28" s="142"/>
      <c r="I28" s="316">
        <v>7</v>
      </c>
      <c r="J28" s="149">
        <f t="shared" si="17"/>
        <v>0</v>
      </c>
      <c r="K28" s="134">
        <f t="shared" si="15"/>
        <v>0</v>
      </c>
      <c r="L28" s="133">
        <f t="shared" si="16"/>
        <v>0</v>
      </c>
    </row>
    <row r="29" spans="2:12" s="64" customFormat="1" ht="13.2" customHeight="1">
      <c r="B29" s="61" t="s">
        <v>537</v>
      </c>
      <c r="C29" s="220" t="s">
        <v>839</v>
      </c>
      <c r="D29" s="111"/>
      <c r="E29" s="230"/>
      <c r="F29" s="326"/>
      <c r="G29" s="36"/>
      <c r="H29" s="142"/>
      <c r="I29" s="323">
        <v>42</v>
      </c>
      <c r="J29" s="149">
        <f t="shared" si="17"/>
        <v>0</v>
      </c>
      <c r="K29" s="134">
        <f t="shared" si="15"/>
        <v>0</v>
      </c>
      <c r="L29" s="133">
        <f t="shared" si="16"/>
        <v>0</v>
      </c>
    </row>
    <row r="30" spans="2:12" s="64" customFormat="1" ht="13.2" customHeight="1">
      <c r="B30" s="61" t="s">
        <v>538</v>
      </c>
      <c r="C30" s="121" t="s">
        <v>841</v>
      </c>
      <c r="D30" s="111"/>
      <c r="E30" s="230"/>
      <c r="F30" s="326"/>
      <c r="G30" s="36"/>
      <c r="H30" s="142"/>
      <c r="I30" s="323">
        <v>14</v>
      </c>
      <c r="J30" s="149">
        <f t="shared" si="17"/>
        <v>0</v>
      </c>
      <c r="K30" s="134">
        <f t="shared" si="15"/>
        <v>0</v>
      </c>
      <c r="L30" s="133">
        <f t="shared" si="16"/>
        <v>0</v>
      </c>
    </row>
    <row r="31" spans="2:12" s="64" customFormat="1" ht="13.2" customHeight="1">
      <c r="B31" s="61" t="s">
        <v>539</v>
      </c>
      <c r="C31" s="220" t="s">
        <v>1050</v>
      </c>
      <c r="D31" s="111"/>
      <c r="E31" s="230"/>
      <c r="F31" s="326"/>
      <c r="G31" s="36"/>
      <c r="H31" s="142"/>
      <c r="I31" s="323">
        <v>21</v>
      </c>
      <c r="J31" s="149">
        <f t="shared" si="17"/>
        <v>0</v>
      </c>
      <c r="K31" s="134">
        <f t="shared" si="15"/>
        <v>0</v>
      </c>
      <c r="L31" s="133">
        <f t="shared" si="16"/>
        <v>0</v>
      </c>
    </row>
    <row r="32" spans="2:12" s="64" customFormat="1" ht="13.2" customHeight="1">
      <c r="B32" s="61" t="s">
        <v>540</v>
      </c>
      <c r="C32" s="220" t="s">
        <v>755</v>
      </c>
      <c r="D32" s="111"/>
      <c r="E32" s="230"/>
      <c r="F32" s="326"/>
      <c r="G32" s="36"/>
      <c r="H32" s="142"/>
      <c r="I32" s="323">
        <v>7</v>
      </c>
      <c r="J32" s="149">
        <f t="shared" si="17"/>
        <v>0</v>
      </c>
      <c r="K32" s="134">
        <f t="shared" si="15"/>
        <v>0</v>
      </c>
      <c r="L32" s="133">
        <f t="shared" si="16"/>
        <v>0</v>
      </c>
    </row>
    <row r="33" spans="2:12" s="64" customFormat="1" ht="13.8">
      <c r="B33" s="61" t="s">
        <v>541</v>
      </c>
      <c r="C33" s="220" t="s">
        <v>842</v>
      </c>
      <c r="D33" s="108"/>
      <c r="E33" s="108"/>
      <c r="F33" s="108"/>
      <c r="G33" s="36"/>
      <c r="H33" s="142"/>
      <c r="I33" s="323">
        <v>21</v>
      </c>
      <c r="J33" s="149">
        <f t="shared" si="17"/>
        <v>0</v>
      </c>
      <c r="K33" s="134">
        <f t="shared" si="15"/>
        <v>0</v>
      </c>
      <c r="L33" s="133">
        <f t="shared" si="16"/>
        <v>0</v>
      </c>
    </row>
    <row r="34" spans="2:12" s="64" customFormat="1" ht="13.2" customHeight="1">
      <c r="B34" s="61" t="s">
        <v>542</v>
      </c>
      <c r="C34" s="497" t="s">
        <v>843</v>
      </c>
      <c r="D34" s="498"/>
      <c r="E34" s="498"/>
      <c r="F34" s="499"/>
      <c r="G34" s="151"/>
      <c r="H34" s="151"/>
      <c r="I34" s="323">
        <v>21</v>
      </c>
      <c r="J34" s="149">
        <f t="shared" si="17"/>
        <v>0</v>
      </c>
      <c r="K34" s="134">
        <f t="shared" si="15"/>
        <v>0</v>
      </c>
      <c r="L34" s="133">
        <f t="shared" si="16"/>
        <v>0</v>
      </c>
    </row>
    <row r="35" spans="2:12" s="64" customFormat="1" ht="13.8">
      <c r="B35" s="61" t="s">
        <v>498</v>
      </c>
      <c r="C35" s="497" t="s">
        <v>849</v>
      </c>
      <c r="D35" s="498"/>
      <c r="E35" s="498"/>
      <c r="F35" s="499"/>
      <c r="G35" s="151"/>
      <c r="H35" s="151"/>
      <c r="I35" s="323"/>
      <c r="J35" s="149">
        <f t="shared" si="17"/>
        <v>0</v>
      </c>
      <c r="K35" s="134">
        <f t="shared" si="15"/>
        <v>0</v>
      </c>
      <c r="L35" s="133">
        <f t="shared" si="16"/>
        <v>0</v>
      </c>
    </row>
    <row r="36" spans="2:12" s="64" customFormat="1" ht="13.2" customHeight="1">
      <c r="B36" s="61" t="s">
        <v>499</v>
      </c>
      <c r="C36" s="497" t="s">
        <v>844</v>
      </c>
      <c r="D36" s="498"/>
      <c r="E36" s="498"/>
      <c r="F36" s="499"/>
      <c r="G36" s="151"/>
      <c r="H36" s="151"/>
      <c r="I36" s="323">
        <v>14</v>
      </c>
      <c r="J36" s="149">
        <f t="shared" si="17"/>
        <v>0</v>
      </c>
      <c r="K36" s="134">
        <f t="shared" si="15"/>
        <v>0</v>
      </c>
      <c r="L36" s="133">
        <f t="shared" si="16"/>
        <v>0</v>
      </c>
    </row>
    <row r="37" spans="2:12" s="64" customFormat="1" ht="15" thickBot="1">
      <c r="B37" s="65"/>
      <c r="C37" s="505"/>
      <c r="D37" s="506"/>
      <c r="E37" s="506"/>
      <c r="F37" s="507"/>
      <c r="G37" s="75"/>
      <c r="H37" s="75"/>
      <c r="I37" s="324"/>
      <c r="J37" s="166"/>
      <c r="K37" s="51"/>
      <c r="L37" s="50"/>
    </row>
    <row r="38" spans="2:12" ht="15" thickBot="1">
      <c r="B38" s="58"/>
      <c r="C38" s="53"/>
      <c r="D38" s="54"/>
      <c r="E38" s="54"/>
      <c r="F38" s="54"/>
      <c r="G38" s="55"/>
      <c r="H38" s="56"/>
      <c r="I38" s="57"/>
      <c r="J38" s="55"/>
      <c r="K38" s="55"/>
      <c r="L38" s="55"/>
    </row>
    <row r="39" spans="2:12" ht="18.6" thickBot="1">
      <c r="B39" s="450" t="s">
        <v>670</v>
      </c>
      <c r="C39" s="451"/>
      <c r="D39" s="451"/>
      <c r="E39" s="451"/>
      <c r="F39" s="451"/>
      <c r="G39" s="451"/>
      <c r="H39" s="452"/>
      <c r="I39" s="203">
        <f>SUM(I12:I37)</f>
        <v>228</v>
      </c>
      <c r="J39" s="171">
        <f>SUM(J12:J37)</f>
        <v>0</v>
      </c>
      <c r="K39" s="172">
        <f>SUM(K12:K37)</f>
        <v>0</v>
      </c>
      <c r="L39" s="173">
        <f>SUM(L12:L37)</f>
        <v>0</v>
      </c>
    </row>
    <row r="40" ht="15">
      <c r="B40" s="45"/>
    </row>
  </sheetData>
  <protectedRanges>
    <protectedRange sqref="G11:G14 H34:H38 H11:H26" name="Bereich2_4"/>
    <protectedRange sqref="F11:F14 F37:F38 F16:F18 F20:F22" name="Bereich2_1_3"/>
    <protectedRange sqref="H27 H29:H33" name="Bereich2_4_1"/>
    <protectedRange sqref="G25:G27 G29:G33" name="Bereich2_1_3_1"/>
    <protectedRange sqref="H28" name="Bereich2_4_1_1_1_1"/>
    <protectedRange sqref="G28" name="Bereich2_1_3_1_1_1_1"/>
    <protectedRange sqref="F24" name="Bereich2_1_3_4_1"/>
    <protectedRange sqref="F23" name="Bereich2_1_3_2_1"/>
    <protectedRange sqref="F34:F36" name="Bereich2_1_3_5"/>
    <protectedRange sqref="I28" name="Bereich2_4_1_1_1_1_1"/>
  </protectedRanges>
  <mergeCells count="21">
    <mergeCell ref="B2:B4"/>
    <mergeCell ref="C2:H2"/>
    <mergeCell ref="J2:L2"/>
    <mergeCell ref="J3:L3"/>
    <mergeCell ref="C4:H4"/>
    <mergeCell ref="J4:L4"/>
    <mergeCell ref="D3:H3"/>
    <mergeCell ref="B39:H39"/>
    <mergeCell ref="B5:L5"/>
    <mergeCell ref="B6:L6"/>
    <mergeCell ref="B7:L7"/>
    <mergeCell ref="B8:L8"/>
    <mergeCell ref="B9:B10"/>
    <mergeCell ref="C9:C10"/>
    <mergeCell ref="I9:I10"/>
    <mergeCell ref="K9:L9"/>
    <mergeCell ref="C24:F24"/>
    <mergeCell ref="C34:F34"/>
    <mergeCell ref="C35:F35"/>
    <mergeCell ref="C36:F36"/>
    <mergeCell ref="C37:F37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X40"/>
  <sheetViews>
    <sheetView zoomScale="60" zoomScaleNormal="60" workbookViewId="0" topLeftCell="A1"/>
  </sheetViews>
  <sheetFormatPr defaultColWidth="9.140625" defaultRowHeight="15"/>
  <cols>
    <col min="1" max="1" width="3.7109375" style="0" customWidth="1"/>
    <col min="2" max="2" width="8.00390625" style="0" customWidth="1"/>
    <col min="3" max="3" width="11.57421875" style="0" customWidth="1"/>
    <col min="4" max="4" width="33.421875" style="0" customWidth="1"/>
    <col min="5" max="5" width="10.421875" style="1" customWidth="1"/>
    <col min="6" max="7" width="21.7109375" style="0" customWidth="1"/>
    <col min="8" max="8" width="31.421875" style="0" bestFit="1" customWidth="1"/>
    <col min="9" max="9" width="17.7109375" style="0" customWidth="1"/>
    <col min="15" max="15" width="11.7109375" style="0" bestFit="1" customWidth="1"/>
    <col min="18" max="18" width="10.421875" style="0" bestFit="1" customWidth="1"/>
    <col min="21" max="21" width="10.421875" style="0" bestFit="1" customWidth="1"/>
    <col min="22" max="22" width="11.7109375" style="0" bestFit="1" customWidth="1"/>
  </cols>
  <sheetData>
    <row r="1" ht="15" thickBot="1"/>
    <row r="2" spans="2:8" ht="21.75" thickBot="1">
      <c r="B2" s="14"/>
      <c r="C2" s="15"/>
      <c r="D2" s="352" t="str">
        <f>'Celkem  Nab+Tech'!D2:F2</f>
        <v xml:space="preserve">MAKRO Cash &amp; Carry CR </v>
      </c>
      <c r="E2" s="353"/>
      <c r="F2" s="354"/>
      <c r="G2" s="31" t="s">
        <v>645</v>
      </c>
      <c r="H2" s="240" t="str">
        <f>'Celkem  Nab+Tech'!H2</f>
        <v>XY</v>
      </c>
    </row>
    <row r="3" spans="2:9" s="13" customFormat="1" ht="30.75" thickBot="1">
      <c r="B3" s="12"/>
      <c r="D3" s="355"/>
      <c r="E3" s="356"/>
      <c r="F3" s="357"/>
      <c r="G3" s="32" t="s">
        <v>646</v>
      </c>
      <c r="H3" s="241" t="str">
        <f>'Celkem  Nab+Tech'!H3</f>
        <v>Makro Karlovy Vary - remodelling chlazení</v>
      </c>
      <c r="I3" s="296"/>
    </row>
    <row r="4" spans="2:8" ht="21.75" thickBot="1">
      <c r="B4" s="16"/>
      <c r="C4" s="17"/>
      <c r="D4" s="358" t="s">
        <v>658</v>
      </c>
      <c r="E4" s="359"/>
      <c r="F4" s="360"/>
      <c r="G4" s="33" t="s">
        <v>647</v>
      </c>
      <c r="H4" s="242" t="str">
        <f>'Celkem  Nab+Tech'!H4</f>
        <v>XX.XX.2023</v>
      </c>
    </row>
    <row r="5" ht="15" thickBot="1">
      <c r="E5" s="2"/>
    </row>
    <row r="6" spans="2:8" ht="15">
      <c r="B6" s="379" t="s">
        <v>659</v>
      </c>
      <c r="C6" s="380"/>
      <c r="D6" s="385" t="s">
        <v>660</v>
      </c>
      <c r="E6" s="385" t="s">
        <v>649</v>
      </c>
      <c r="F6" s="387" t="s">
        <v>650</v>
      </c>
      <c r="G6" s="373" t="s">
        <v>661</v>
      </c>
      <c r="H6" s="374"/>
    </row>
    <row r="7" spans="2:8" ht="15" thickBot="1">
      <c r="B7" s="381"/>
      <c r="C7" s="382"/>
      <c r="D7" s="386"/>
      <c r="E7" s="386"/>
      <c r="F7" s="388"/>
      <c r="G7" s="120" t="s">
        <v>651</v>
      </c>
      <c r="H7" s="123" t="s">
        <v>652</v>
      </c>
    </row>
    <row r="8" spans="2:24" s="8" customFormat="1" ht="15">
      <c r="B8" s="122" t="s">
        <v>0</v>
      </c>
      <c r="C8" s="383" t="s">
        <v>671</v>
      </c>
      <c r="D8" s="383"/>
      <c r="E8" s="383"/>
      <c r="F8" s="383"/>
      <c r="G8" s="383"/>
      <c r="H8" s="384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2:20" ht="15">
      <c r="B9" s="3"/>
      <c r="C9" s="11" t="s">
        <v>5</v>
      </c>
      <c r="D9" s="10" t="s">
        <v>1065</v>
      </c>
      <c r="E9" s="268">
        <f>'C 1.01'!H79</f>
        <v>0</v>
      </c>
      <c r="F9" s="251">
        <f>'C 1.01'!I79</f>
        <v>0</v>
      </c>
      <c r="G9" s="223">
        <f>'C 1.01'!J79</f>
        <v>0</v>
      </c>
      <c r="H9" s="222">
        <f>'C 1.01'!K79</f>
        <v>0</v>
      </c>
      <c r="I9" s="1"/>
      <c r="M9" s="293"/>
      <c r="N9" s="293"/>
      <c r="O9" s="293"/>
      <c r="P9" s="293"/>
      <c r="Q9" s="293"/>
      <c r="R9" s="293"/>
      <c r="S9" s="293"/>
      <c r="T9" s="293"/>
    </row>
    <row r="10" spans="2:20" ht="15">
      <c r="B10" s="3"/>
      <c r="C10" s="11" t="s">
        <v>6</v>
      </c>
      <c r="D10" s="10" t="s">
        <v>663</v>
      </c>
      <c r="E10" s="268">
        <f>'C 1.02'!H79</f>
        <v>81</v>
      </c>
      <c r="F10" s="251">
        <f>'C 1.02'!I79</f>
        <v>0</v>
      </c>
      <c r="G10" s="223">
        <f>'C 1.02'!J79</f>
        <v>0</v>
      </c>
      <c r="H10" s="222">
        <f>'C 1.02'!K79</f>
        <v>0</v>
      </c>
      <c r="I10" s="1"/>
      <c r="M10" s="293"/>
      <c r="N10" s="293"/>
      <c r="O10" s="293"/>
      <c r="P10" s="293"/>
      <c r="Q10" s="293"/>
      <c r="R10" s="293"/>
      <c r="S10" s="293"/>
      <c r="T10" s="293"/>
    </row>
    <row r="11" spans="2:20" ht="15">
      <c r="B11" s="3"/>
      <c r="C11" s="11" t="s">
        <v>7</v>
      </c>
      <c r="D11" s="10" t="s">
        <v>664</v>
      </c>
      <c r="E11" s="268">
        <f>'C 1.03'!H92</f>
        <v>1054</v>
      </c>
      <c r="F11" s="251">
        <f>'C 1.03'!I92</f>
        <v>0</v>
      </c>
      <c r="G11" s="223">
        <f>'C 1.03'!J92</f>
        <v>0</v>
      </c>
      <c r="H11" s="222">
        <f>'C 1.03'!K92</f>
        <v>0</v>
      </c>
      <c r="I11" s="1"/>
      <c r="M11" s="293"/>
      <c r="N11" s="293"/>
      <c r="O11" s="293"/>
      <c r="P11" s="293"/>
      <c r="Q11" s="293"/>
      <c r="R11" s="293"/>
      <c r="S11" s="293"/>
      <c r="T11" s="293"/>
    </row>
    <row r="12" spans="2:20" ht="15">
      <c r="B12" s="3"/>
      <c r="C12" s="11" t="s">
        <v>8</v>
      </c>
      <c r="D12" s="10" t="s">
        <v>665</v>
      </c>
      <c r="E12" s="268">
        <f>'C 1.04'!H83</f>
        <v>96</v>
      </c>
      <c r="F12" s="251">
        <f>'C 1.04'!I83</f>
        <v>0</v>
      </c>
      <c r="G12" s="223">
        <f>'C 1.04'!J83</f>
        <v>0</v>
      </c>
      <c r="H12" s="222">
        <f>'C 1.04'!K83</f>
        <v>0</v>
      </c>
      <c r="I12" s="1"/>
      <c r="M12" s="293"/>
      <c r="N12" s="293"/>
      <c r="O12" s="293"/>
      <c r="P12" s="293"/>
      <c r="Q12" s="293"/>
      <c r="R12" s="293"/>
      <c r="S12" s="293"/>
      <c r="T12" s="293"/>
    </row>
    <row r="13" spans="2:20" ht="15">
      <c r="B13" s="3"/>
      <c r="C13" s="11" t="s">
        <v>9</v>
      </c>
      <c r="D13" s="10" t="s">
        <v>666</v>
      </c>
      <c r="E13" s="268">
        <f>'C 1.05'!H79</f>
        <v>28</v>
      </c>
      <c r="F13" s="251">
        <f>'C 1.05'!I79</f>
        <v>0</v>
      </c>
      <c r="G13" s="223">
        <f>'C 1.05'!J79</f>
        <v>0</v>
      </c>
      <c r="H13" s="222">
        <f>'C 1.05'!K79</f>
        <v>0</v>
      </c>
      <c r="I13" s="1"/>
      <c r="M13" s="293"/>
      <c r="N13" s="293"/>
      <c r="O13" s="293"/>
      <c r="P13" s="293"/>
      <c r="Q13" s="293"/>
      <c r="R13" s="293"/>
      <c r="S13" s="293"/>
      <c r="T13" s="293"/>
    </row>
    <row r="14" spans="2:20" ht="15">
      <c r="B14" s="3"/>
      <c r="C14" s="11" t="s">
        <v>14</v>
      </c>
      <c r="D14" s="10" t="s">
        <v>667</v>
      </c>
      <c r="E14" s="268">
        <f>'C 1.06'!H82</f>
        <v>115</v>
      </c>
      <c r="F14" s="251">
        <f>'C 1.06'!I82</f>
        <v>0</v>
      </c>
      <c r="G14" s="223">
        <f>'C 1.06'!J82</f>
        <v>0</v>
      </c>
      <c r="H14" s="222">
        <f>'C 1.06'!K82</f>
        <v>0</v>
      </c>
      <c r="I14" s="1"/>
      <c r="M14" s="293"/>
      <c r="N14" s="293"/>
      <c r="O14" s="293"/>
      <c r="P14" s="293"/>
      <c r="Q14" s="293"/>
      <c r="R14" s="293"/>
      <c r="S14" s="293"/>
      <c r="T14" s="293"/>
    </row>
    <row r="15" spans="2:20" ht="15" thickBot="1">
      <c r="B15" s="3"/>
      <c r="C15" s="11"/>
      <c r="D15" s="10"/>
      <c r="E15" s="268"/>
      <c r="F15" s="251"/>
      <c r="G15" s="224"/>
      <c r="H15" s="225"/>
      <c r="I15" s="1"/>
      <c r="M15" s="293"/>
      <c r="N15" s="293"/>
      <c r="O15" s="293"/>
      <c r="P15" s="293"/>
      <c r="Q15" s="293"/>
      <c r="R15" s="293"/>
      <c r="S15" s="293"/>
      <c r="T15" s="293"/>
    </row>
    <row r="16" spans="2:24" s="21" customFormat="1" ht="15.6">
      <c r="B16" s="257"/>
      <c r="C16" s="391" t="s">
        <v>670</v>
      </c>
      <c r="D16" s="392"/>
      <c r="E16" s="274">
        <f>SUM(E9:E15)</f>
        <v>1374</v>
      </c>
      <c r="F16" s="254">
        <f>SUM(F9:F15)</f>
        <v>0</v>
      </c>
      <c r="G16" s="255">
        <f>SUM(G9:G15)</f>
        <v>0</v>
      </c>
      <c r="H16" s="254">
        <f>SUM(H9:H15)</f>
        <v>0</v>
      </c>
      <c r="I16" s="297"/>
      <c r="J16" s="298"/>
      <c r="K16" s="25"/>
      <c r="L16" s="25"/>
      <c r="M16" s="25"/>
      <c r="N16" s="25"/>
      <c r="O16" s="297"/>
      <c r="P16" s="25"/>
      <c r="Q16" s="25"/>
      <c r="R16" s="297"/>
      <c r="S16" s="25"/>
      <c r="T16" s="25"/>
      <c r="U16" s="297"/>
      <c r="V16" s="297"/>
      <c r="W16" s="25"/>
      <c r="X16" s="25"/>
    </row>
    <row r="17" spans="2:9" ht="15" thickBot="1">
      <c r="B17" s="7"/>
      <c r="C17" s="5"/>
      <c r="D17" s="5"/>
      <c r="E17" s="18"/>
      <c r="F17" s="6"/>
      <c r="H17" s="4"/>
      <c r="I17" s="1"/>
    </row>
    <row r="18" spans="2:24" s="8" customFormat="1" ht="15">
      <c r="B18" s="29" t="s">
        <v>1</v>
      </c>
      <c r="C18" s="383" t="s">
        <v>669</v>
      </c>
      <c r="D18" s="383"/>
      <c r="E18" s="383"/>
      <c r="F18" s="383"/>
      <c r="G18" s="383"/>
      <c r="H18" s="384"/>
      <c r="I18" s="1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2:22" ht="15.6">
      <c r="B19" s="3"/>
      <c r="C19" s="11" t="s">
        <v>11</v>
      </c>
      <c r="D19" s="10" t="s">
        <v>668</v>
      </c>
      <c r="E19" s="268">
        <f>'C 2.01'!H44</f>
        <v>198</v>
      </c>
      <c r="F19" s="251">
        <f>'C 2.01'!I44</f>
        <v>0</v>
      </c>
      <c r="G19" s="223">
        <f>'C 2.01'!J44</f>
        <v>0</v>
      </c>
      <c r="H19" s="222">
        <f>'C 2.01'!K44</f>
        <v>0</v>
      </c>
      <c r="I19" s="1"/>
      <c r="N19" s="293"/>
      <c r="O19" s="293"/>
      <c r="Q19" s="293"/>
      <c r="R19" s="293"/>
      <c r="S19" s="293"/>
      <c r="T19" s="293"/>
      <c r="V19" s="297"/>
    </row>
    <row r="20" spans="2:20" ht="15">
      <c r="B20" s="3"/>
      <c r="C20" s="11"/>
      <c r="D20" s="10"/>
      <c r="E20" s="268"/>
      <c r="F20" s="251"/>
      <c r="G20" s="223"/>
      <c r="H20" s="222"/>
      <c r="I20" s="1"/>
      <c r="R20" s="249"/>
      <c r="T20" s="293"/>
    </row>
    <row r="21" spans="2:9" ht="15" thickBot="1">
      <c r="B21" s="3"/>
      <c r="C21" s="11"/>
      <c r="D21" s="10"/>
      <c r="E21" s="268"/>
      <c r="F21" s="252"/>
      <c r="G21" s="124"/>
      <c r="H21" s="125"/>
      <c r="I21" s="1"/>
    </row>
    <row r="22" spans="2:24" s="21" customFormat="1" ht="15.45" customHeight="1">
      <c r="B22" s="257"/>
      <c r="C22" s="391" t="s">
        <v>670</v>
      </c>
      <c r="D22" s="392"/>
      <c r="E22" s="274">
        <f>SUM(E19:E21)</f>
        <v>198</v>
      </c>
      <c r="F22" s="254">
        <f aca="true" t="shared" si="0" ref="F22:H22">SUM(F19:F21)</f>
        <v>0</v>
      </c>
      <c r="G22" s="255">
        <f t="shared" si="0"/>
        <v>0</v>
      </c>
      <c r="H22" s="254">
        <f t="shared" si="0"/>
        <v>0</v>
      </c>
      <c r="I22" s="297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2:8" ht="15" thickBot="1">
      <c r="B23" s="7"/>
      <c r="C23" s="5"/>
      <c r="D23" s="5"/>
      <c r="E23" s="19"/>
      <c r="F23" s="20"/>
      <c r="H23" s="4"/>
    </row>
    <row r="24" spans="2:24" s="21" customFormat="1" ht="15.6">
      <c r="B24" s="30" t="s">
        <v>2</v>
      </c>
      <c r="C24" s="383" t="s">
        <v>1022</v>
      </c>
      <c r="D24" s="383"/>
      <c r="E24" s="383"/>
      <c r="F24" s="383"/>
      <c r="G24" s="383"/>
      <c r="H24" s="384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2:9" ht="15">
      <c r="B25" s="3"/>
      <c r="C25" s="277" t="s">
        <v>10</v>
      </c>
      <c r="D25" s="10" t="s">
        <v>1023</v>
      </c>
      <c r="E25" s="279">
        <f>'C 3.01'!H44</f>
        <v>780</v>
      </c>
      <c r="F25" s="280">
        <f>'C 3.01'!I44</f>
        <v>0</v>
      </c>
      <c r="G25" s="281">
        <f>'C 3.01'!J44</f>
        <v>0</v>
      </c>
      <c r="H25" s="282">
        <f>'C 3.01'!K44</f>
        <v>0</v>
      </c>
      <c r="I25" s="299"/>
    </row>
    <row r="26" spans="2:8" ht="15" thickBot="1">
      <c r="B26" s="3"/>
      <c r="C26" s="277"/>
      <c r="D26" s="278"/>
      <c r="E26" s="279"/>
      <c r="F26" s="283"/>
      <c r="G26" s="284"/>
      <c r="H26" s="285"/>
    </row>
    <row r="27" spans="2:24" s="21" customFormat="1" ht="15.45" customHeight="1">
      <c r="B27" s="257"/>
      <c r="C27" s="391" t="s">
        <v>670</v>
      </c>
      <c r="D27" s="392"/>
      <c r="E27" s="286">
        <f>SUM(E25:E26)</f>
        <v>780</v>
      </c>
      <c r="F27" s="287">
        <f aca="true" t="shared" si="1" ref="F27:H27">SUM(F25:F26)</f>
        <v>0</v>
      </c>
      <c r="G27" s="288">
        <f t="shared" si="1"/>
        <v>0</v>
      </c>
      <c r="H27" s="287">
        <f t="shared" si="1"/>
        <v>0</v>
      </c>
      <c r="I27" s="300"/>
      <c r="J27" s="25"/>
      <c r="K27" s="25"/>
      <c r="L27" s="25"/>
      <c r="M27" s="25"/>
      <c r="N27" s="25"/>
      <c r="O27" s="297"/>
      <c r="P27" s="25"/>
      <c r="Q27" s="25"/>
      <c r="R27" s="25"/>
      <c r="S27" s="25"/>
      <c r="T27" s="25"/>
      <c r="U27" s="25"/>
      <c r="V27" s="297"/>
      <c r="W27" s="25"/>
      <c r="X27" s="25"/>
    </row>
    <row r="28" spans="2:8" ht="15" thickBot="1">
      <c r="B28" s="3"/>
      <c r="F28" s="4"/>
      <c r="H28" s="4"/>
    </row>
    <row r="29" spans="2:24" s="21" customFormat="1" ht="16.2" thickBot="1">
      <c r="B29" s="395" t="s">
        <v>672</v>
      </c>
      <c r="C29" s="396"/>
      <c r="D29" s="396"/>
      <c r="E29" s="269">
        <f>E16+E22+E27</f>
        <v>2352</v>
      </c>
      <c r="F29" s="253">
        <f aca="true" t="shared" si="2" ref="F29:H29">F16+F22+F27</f>
        <v>0</v>
      </c>
      <c r="G29" s="291">
        <f t="shared" si="2"/>
        <v>0</v>
      </c>
      <c r="H29" s="226">
        <f t="shared" si="2"/>
        <v>0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ht="15" thickBot="1">
      <c r="E30"/>
    </row>
    <row r="31" spans="2:24" s="21" customFormat="1" ht="15.6">
      <c r="B31" s="26" t="s">
        <v>3</v>
      </c>
      <c r="C31" s="393" t="s">
        <v>673</v>
      </c>
      <c r="D31" s="393"/>
      <c r="E31" s="393"/>
      <c r="F31" s="393"/>
      <c r="G31" s="393"/>
      <c r="H31" s="394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2:8" ht="15" thickBot="1">
      <c r="B32" s="3"/>
      <c r="C32" s="11" t="s">
        <v>13</v>
      </c>
      <c r="D32" s="10" t="s">
        <v>674</v>
      </c>
      <c r="E32" s="68">
        <f>'C 4.01'!F15</f>
        <v>1</v>
      </c>
      <c r="F32" s="251">
        <f>'C 4.01'!G15</f>
        <v>0</v>
      </c>
      <c r="G32" s="223">
        <f>'C 4.01'!H15</f>
        <v>0</v>
      </c>
      <c r="H32" s="222">
        <f>'C 4.01'!I15</f>
        <v>0</v>
      </c>
    </row>
    <row r="33" spans="2:24" s="21" customFormat="1" ht="16.2" customHeight="1" thickBot="1">
      <c r="B33" s="256"/>
      <c r="C33" s="391" t="s">
        <v>670</v>
      </c>
      <c r="D33" s="392"/>
      <c r="E33" s="69">
        <f>SUM(E32)</f>
        <v>1</v>
      </c>
      <c r="F33" s="253">
        <f aca="true" t="shared" si="3" ref="F33:H33">SUM(F32)</f>
        <v>0</v>
      </c>
      <c r="G33" s="226">
        <f t="shared" si="3"/>
        <v>0</v>
      </c>
      <c r="H33" s="253">
        <f t="shared" si="3"/>
        <v>0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ht="15" thickBot="1"/>
    <row r="35" spans="2:24" s="21" customFormat="1" ht="15.6">
      <c r="B35" s="26" t="s">
        <v>4</v>
      </c>
      <c r="C35" s="393" t="s">
        <v>675</v>
      </c>
      <c r="D35" s="393"/>
      <c r="E35" s="393"/>
      <c r="F35" s="393"/>
      <c r="G35" s="393"/>
      <c r="H35" s="394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2:8" ht="15" thickBot="1">
      <c r="B36" s="3"/>
      <c r="C36" s="11" t="s">
        <v>15</v>
      </c>
      <c r="D36" s="10" t="s">
        <v>676</v>
      </c>
      <c r="E36" s="68">
        <f>'C 5.01 Extras'!F34</f>
        <v>260</v>
      </c>
      <c r="F36" s="251">
        <f>'C 5.01 Extras'!G34</f>
        <v>0</v>
      </c>
      <c r="G36" s="223">
        <f>'C 5.01 Extras'!H34</f>
        <v>0</v>
      </c>
      <c r="H36" s="222">
        <f>'C 5.01 Extras'!I34</f>
        <v>0</v>
      </c>
    </row>
    <row r="37" spans="2:24" s="21" customFormat="1" ht="16.2" customHeight="1" thickBot="1">
      <c r="B37" s="256"/>
      <c r="C37" s="391" t="s">
        <v>670</v>
      </c>
      <c r="D37" s="392"/>
      <c r="E37" s="69">
        <f>SUM(E36)</f>
        <v>260</v>
      </c>
      <c r="F37" s="253">
        <f aca="true" t="shared" si="4" ref="F37">SUM(F36)</f>
        <v>0</v>
      </c>
      <c r="G37" s="226">
        <f aca="true" t="shared" si="5" ref="G37">SUM(G36)</f>
        <v>0</v>
      </c>
      <c r="H37" s="253">
        <f aca="true" t="shared" si="6" ref="H37">SUM(H36)</f>
        <v>0</v>
      </c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ht="15" thickBot="1"/>
    <row r="39" spans="2:24" s="9" customFormat="1" ht="18.6" thickBot="1">
      <c r="B39" s="389" t="s">
        <v>656</v>
      </c>
      <c r="C39" s="390"/>
      <c r="D39" s="390"/>
      <c r="E39" s="347">
        <f>E29+E33+E37</f>
        <v>2613</v>
      </c>
      <c r="F39" s="343">
        <f>F29+F33+F37</f>
        <v>0</v>
      </c>
      <c r="G39" s="343">
        <f>G29+G33+G37</f>
        <v>0</v>
      </c>
      <c r="H39" s="344">
        <f>H29+H33+H37</f>
        <v>0</v>
      </c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7"/>
      <c r="W39" s="295"/>
      <c r="X39" s="295"/>
    </row>
    <row r="40" spans="7:8" ht="18">
      <c r="G40" s="9"/>
      <c r="H40" s="9"/>
    </row>
  </sheetData>
  <mergeCells count="20">
    <mergeCell ref="B39:D39"/>
    <mergeCell ref="C22:D22"/>
    <mergeCell ref="C27:D27"/>
    <mergeCell ref="C16:D16"/>
    <mergeCell ref="C33:D33"/>
    <mergeCell ref="C37:D37"/>
    <mergeCell ref="C31:H31"/>
    <mergeCell ref="C35:H35"/>
    <mergeCell ref="B29:D29"/>
    <mergeCell ref="B6:C7"/>
    <mergeCell ref="C8:H8"/>
    <mergeCell ref="C18:H18"/>
    <mergeCell ref="C24:H24"/>
    <mergeCell ref="D2:F2"/>
    <mergeCell ref="D4:F4"/>
    <mergeCell ref="D3:F3"/>
    <mergeCell ref="D6:D7"/>
    <mergeCell ref="E6:E7"/>
    <mergeCell ref="F6:F7"/>
    <mergeCell ref="G6:H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81" r:id="rId2"/>
  <headerFooter>
    <oddFooter>&amp;L&amp;F, &amp;A&amp;R&amp;D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Z42"/>
  <sheetViews>
    <sheetView zoomScale="60" zoomScaleNormal="60" workbookViewId="0" topLeftCell="A1">
      <selection activeCell="I38" sqref="I38"/>
    </sheetView>
  </sheetViews>
  <sheetFormatPr defaultColWidth="8.8515625" defaultRowHeight="15"/>
  <cols>
    <col min="2" max="2" width="8.8515625" style="0" bestFit="1" customWidth="1"/>
    <col min="3" max="3" width="59.8515625" style="0" customWidth="1"/>
    <col min="4" max="4" width="16.421875" style="0" customWidth="1"/>
    <col min="5" max="6" width="12.421875" style="0" bestFit="1" customWidth="1"/>
    <col min="7" max="7" width="9.28125" style="0" bestFit="1" customWidth="1"/>
    <col min="8" max="8" width="11.00390625" style="0" bestFit="1" customWidth="1"/>
    <col min="9" max="9" width="14.140625" style="0" bestFit="1" customWidth="1"/>
    <col min="10" max="11" width="15.7109375" style="0" customWidth="1"/>
    <col min="12" max="12" width="12.140625" style="0" bestFit="1" customWidth="1"/>
    <col min="13" max="13" width="30.7109375" style="0" customWidth="1"/>
    <col min="22" max="22" width="10.00390625" style="0" bestFit="1" customWidth="1"/>
    <col min="25" max="25" width="10.00390625" style="0" bestFit="1" customWidth="1"/>
    <col min="26" max="26" width="14.7109375" style="0" bestFit="1" customWidth="1"/>
  </cols>
  <sheetData>
    <row r="1" ht="15" thickBot="1"/>
    <row r="2" spans="2:12" ht="16.2" customHeight="1" thickBot="1">
      <c r="B2" s="460" t="s">
        <v>959</v>
      </c>
      <c r="C2" s="472" t="str">
        <f>Technologie!D15</f>
        <v>Delivery</v>
      </c>
      <c r="D2" s="473"/>
      <c r="E2" s="473"/>
      <c r="F2" s="473"/>
      <c r="G2" s="473"/>
      <c r="H2" s="474"/>
      <c r="I2" s="31" t="str">
        <f>'Celkem  Nab+Tech'!G2</f>
        <v>Firma</v>
      </c>
      <c r="J2" s="463" t="str">
        <f>Technologie!G2</f>
        <v>XY</v>
      </c>
      <c r="K2" s="464"/>
      <c r="L2" s="465"/>
    </row>
    <row r="3" spans="2:12" ht="15" customHeight="1" thickBot="1">
      <c r="B3" s="461"/>
      <c r="C3" s="236" t="s">
        <v>830</v>
      </c>
      <c r="D3" s="446"/>
      <c r="E3" s="446"/>
      <c r="F3" s="446"/>
      <c r="G3" s="446"/>
      <c r="H3" s="447"/>
      <c r="I3" s="31" t="str">
        <f>'Celkem  Nab+Tech'!G3</f>
        <v>Projekt</v>
      </c>
      <c r="J3" s="463" t="str">
        <f>Technologie!G3</f>
        <v>Makro Karlovy Vary - remodelling chlazení</v>
      </c>
      <c r="K3" s="464"/>
      <c r="L3" s="465"/>
    </row>
    <row r="4" spans="2:12" ht="16.2" thickBot="1">
      <c r="B4" s="462"/>
      <c r="C4" s="478"/>
      <c r="D4" s="479"/>
      <c r="E4" s="479"/>
      <c r="F4" s="479"/>
      <c r="G4" s="479"/>
      <c r="H4" s="480"/>
      <c r="I4" s="31" t="str">
        <f>'Celkem  Nab+Tech'!G4</f>
        <v>Datum nabídky</v>
      </c>
      <c r="J4" s="481" t="str">
        <f>Technologie!G4</f>
        <v>XX.XX.2023</v>
      </c>
      <c r="K4" s="482"/>
      <c r="L4" s="483"/>
    </row>
    <row r="5" spans="2:12" ht="15">
      <c r="B5" s="484" t="s">
        <v>960</v>
      </c>
      <c r="C5" s="485"/>
      <c r="D5" s="485"/>
      <c r="E5" s="485"/>
      <c r="F5" s="485"/>
      <c r="G5" s="485"/>
      <c r="H5" s="485"/>
      <c r="I5" s="485"/>
      <c r="J5" s="485"/>
      <c r="K5" s="485"/>
      <c r="L5" s="486"/>
    </row>
    <row r="6" spans="2:12" ht="14.7" customHeight="1">
      <c r="B6" s="502" t="s">
        <v>1045</v>
      </c>
      <c r="C6" s="503"/>
      <c r="D6" s="503"/>
      <c r="E6" s="503"/>
      <c r="F6" s="503"/>
      <c r="G6" s="503"/>
      <c r="H6" s="503"/>
      <c r="I6" s="503"/>
      <c r="J6" s="503"/>
      <c r="K6" s="503"/>
      <c r="L6" s="504"/>
    </row>
    <row r="7" spans="2:12" ht="14.7" customHeight="1">
      <c r="B7" s="428" t="s">
        <v>846</v>
      </c>
      <c r="C7" s="425"/>
      <c r="D7" s="425"/>
      <c r="E7" s="425"/>
      <c r="F7" s="425"/>
      <c r="G7" s="425"/>
      <c r="H7" s="425"/>
      <c r="I7" s="425"/>
      <c r="J7" s="425"/>
      <c r="K7" s="425"/>
      <c r="L7" s="429"/>
    </row>
    <row r="8" spans="2:12" ht="15" thickBot="1">
      <c r="B8" s="430" t="s">
        <v>848</v>
      </c>
      <c r="C8" s="431"/>
      <c r="D8" s="431"/>
      <c r="E8" s="431"/>
      <c r="F8" s="431"/>
      <c r="G8" s="431"/>
      <c r="H8" s="431"/>
      <c r="I8" s="431"/>
      <c r="J8" s="431"/>
      <c r="K8" s="431"/>
      <c r="L8" s="432"/>
    </row>
    <row r="9" spans="2:12" ht="14.4" customHeight="1">
      <c r="B9" s="490" t="s">
        <v>85</v>
      </c>
      <c r="C9" s="492" t="s">
        <v>833</v>
      </c>
      <c r="D9" s="97" t="s">
        <v>701</v>
      </c>
      <c r="E9" s="97"/>
      <c r="F9" s="97" t="s">
        <v>1042</v>
      </c>
      <c r="G9" s="95" t="s">
        <v>704</v>
      </c>
      <c r="H9" s="95" t="s">
        <v>652</v>
      </c>
      <c r="I9" s="377" t="s">
        <v>649</v>
      </c>
      <c r="J9" s="34" t="s">
        <v>650</v>
      </c>
      <c r="K9" s="419" t="s">
        <v>661</v>
      </c>
      <c r="L9" s="420"/>
    </row>
    <row r="10" spans="2:12" ht="29.4" thickBot="1">
      <c r="B10" s="491"/>
      <c r="C10" s="493"/>
      <c r="D10" s="98" t="s">
        <v>834</v>
      </c>
      <c r="E10" s="117"/>
      <c r="F10" s="117" t="s">
        <v>1043</v>
      </c>
      <c r="G10" s="96" t="s">
        <v>705</v>
      </c>
      <c r="H10" s="96" t="s">
        <v>705</v>
      </c>
      <c r="I10" s="378"/>
      <c r="J10" s="96" t="s">
        <v>705</v>
      </c>
      <c r="K10" s="59" t="s">
        <v>651</v>
      </c>
      <c r="L10" s="60" t="s">
        <v>652</v>
      </c>
    </row>
    <row r="11" spans="2:26" s="64" customFormat="1" ht="15">
      <c r="B11" s="65"/>
      <c r="C11" s="157"/>
      <c r="D11" s="158"/>
      <c r="E11" s="154"/>
      <c r="F11" s="159"/>
      <c r="G11" s="160"/>
      <c r="H11" s="160"/>
      <c r="I11" s="161"/>
      <c r="J11" s="164"/>
      <c r="K11" s="155"/>
      <c r="L11" s="156"/>
      <c r="Q11" s="8"/>
      <c r="R11"/>
      <c r="S11"/>
      <c r="T11"/>
      <c r="U11"/>
      <c r="V11"/>
      <c r="W11"/>
      <c r="X11"/>
      <c r="Y11"/>
      <c r="Z11"/>
    </row>
    <row r="12" spans="2:26" s="64" customFormat="1" ht="15">
      <c r="B12" s="162" t="s">
        <v>972</v>
      </c>
      <c r="C12" s="328" t="s">
        <v>1132</v>
      </c>
      <c r="D12" s="167"/>
      <c r="E12" s="168"/>
      <c r="F12" s="77"/>
      <c r="G12" s="163"/>
      <c r="H12" s="163"/>
      <c r="I12" s="323">
        <v>2</v>
      </c>
      <c r="J12" s="149">
        <f>K12+L12</f>
        <v>0</v>
      </c>
      <c r="K12" s="134">
        <f aca="true" t="shared" si="0" ref="K12:K22">G12*I12</f>
        <v>0</v>
      </c>
      <c r="L12" s="133">
        <f aca="true" t="shared" si="1" ref="L12:L22">H12*I12</f>
        <v>0</v>
      </c>
      <c r="S12" s="293"/>
      <c r="T12" s="293"/>
      <c r="U12" s="293"/>
      <c r="V12" s="293"/>
      <c r="W12" s="293"/>
      <c r="X12" s="293"/>
      <c r="Y12"/>
      <c r="Z12" s="292"/>
    </row>
    <row r="13" spans="2:26" s="64" customFormat="1" ht="15">
      <c r="B13" s="162" t="s">
        <v>973</v>
      </c>
      <c r="C13" s="328" t="s">
        <v>1133</v>
      </c>
      <c r="D13" s="78"/>
      <c r="E13" s="63"/>
      <c r="F13" s="77"/>
      <c r="G13" s="151"/>
      <c r="H13" s="151"/>
      <c r="I13" s="321">
        <v>6</v>
      </c>
      <c r="J13" s="149">
        <f aca="true" t="shared" si="2" ref="J13:J22">K13+L13</f>
        <v>0</v>
      </c>
      <c r="K13" s="134">
        <f t="shared" si="0"/>
        <v>0</v>
      </c>
      <c r="L13" s="133">
        <f t="shared" si="1"/>
        <v>0</v>
      </c>
      <c r="S13" s="293"/>
      <c r="T13" s="293"/>
      <c r="U13" s="293"/>
      <c r="V13" s="293"/>
      <c r="W13" s="293"/>
      <c r="X13" s="293"/>
      <c r="Y13"/>
      <c r="Z13" s="292"/>
    </row>
    <row r="14" spans="2:26" s="64" customFormat="1" ht="15">
      <c r="B14" s="162" t="s">
        <v>974</v>
      </c>
      <c r="C14" s="350" t="s">
        <v>1134</v>
      </c>
      <c r="D14" s="78"/>
      <c r="E14" s="63"/>
      <c r="F14" s="77"/>
      <c r="G14" s="151"/>
      <c r="H14" s="151"/>
      <c r="I14" s="320">
        <v>3</v>
      </c>
      <c r="J14" s="149">
        <f t="shared" si="2"/>
        <v>0</v>
      </c>
      <c r="K14" s="134">
        <f t="shared" si="0"/>
        <v>0</v>
      </c>
      <c r="L14" s="133">
        <f t="shared" si="1"/>
        <v>0</v>
      </c>
      <c r="T14" s="293"/>
      <c r="U14" s="293"/>
      <c r="V14" s="293"/>
      <c r="W14" s="293"/>
      <c r="X14" s="293"/>
      <c r="Y14"/>
      <c r="Z14" s="292"/>
    </row>
    <row r="15" spans="2:26" s="64" customFormat="1" ht="15">
      <c r="B15" s="162" t="s">
        <v>975</v>
      </c>
      <c r="C15" s="350" t="s">
        <v>1135</v>
      </c>
      <c r="D15" s="78"/>
      <c r="E15" s="63"/>
      <c r="F15" s="77"/>
      <c r="G15" s="151"/>
      <c r="H15" s="151"/>
      <c r="I15" s="321">
        <v>1</v>
      </c>
      <c r="J15" s="149">
        <f t="shared" si="2"/>
        <v>0</v>
      </c>
      <c r="K15" s="134">
        <f t="shared" si="0"/>
        <v>0</v>
      </c>
      <c r="L15" s="133">
        <f t="shared" si="1"/>
        <v>0</v>
      </c>
      <c r="S15" s="293"/>
      <c r="T15" s="293"/>
      <c r="U15" s="293"/>
      <c r="V15" s="293"/>
      <c r="W15" s="293"/>
      <c r="X15" s="293"/>
      <c r="Y15"/>
      <c r="Z15" s="292"/>
    </row>
    <row r="16" spans="2:26" s="64" customFormat="1" ht="15">
      <c r="B16" s="162" t="s">
        <v>976</v>
      </c>
      <c r="C16" s="328"/>
      <c r="D16" s="78"/>
      <c r="E16" s="63"/>
      <c r="F16" s="77"/>
      <c r="G16" s="151"/>
      <c r="H16" s="151"/>
      <c r="I16" s="321"/>
      <c r="J16" s="149">
        <f t="shared" si="2"/>
        <v>0</v>
      </c>
      <c r="K16" s="134">
        <f t="shared" si="0"/>
        <v>0</v>
      </c>
      <c r="L16" s="133">
        <f t="shared" si="1"/>
        <v>0</v>
      </c>
      <c r="S16" s="293"/>
      <c r="T16" s="293"/>
      <c r="U16" s="293"/>
      <c r="V16" s="293"/>
      <c r="W16" s="293"/>
      <c r="X16" s="293"/>
      <c r="Y16"/>
      <c r="Z16" s="292"/>
    </row>
    <row r="17" spans="2:26" s="64" customFormat="1" ht="15">
      <c r="B17" s="162" t="s">
        <v>977</v>
      </c>
      <c r="C17" s="328"/>
      <c r="D17" s="78"/>
      <c r="E17" s="63"/>
      <c r="F17" s="77"/>
      <c r="G17" s="151"/>
      <c r="H17" s="151"/>
      <c r="I17" s="321"/>
      <c r="J17" s="149">
        <f t="shared" si="2"/>
        <v>0</v>
      </c>
      <c r="K17" s="134">
        <f t="shared" si="0"/>
        <v>0</v>
      </c>
      <c r="L17" s="133">
        <f t="shared" si="1"/>
        <v>0</v>
      </c>
      <c r="Q17" s="293"/>
      <c r="R17" s="293"/>
      <c r="S17" s="293"/>
      <c r="T17" s="293"/>
      <c r="U17" s="293"/>
      <c r="V17" s="293"/>
      <c r="W17" s="293"/>
      <c r="X17" s="293"/>
      <c r="Y17"/>
      <c r="Z17" s="292"/>
    </row>
    <row r="18" spans="2:26" s="64" customFormat="1" ht="15">
      <c r="B18" s="162" t="s">
        <v>978</v>
      </c>
      <c r="C18" s="328"/>
      <c r="D18" s="78"/>
      <c r="E18" s="63"/>
      <c r="F18" s="77"/>
      <c r="G18" s="151"/>
      <c r="H18" s="151"/>
      <c r="I18" s="321"/>
      <c r="J18" s="149">
        <f t="shared" si="2"/>
        <v>0</v>
      </c>
      <c r="K18" s="134">
        <f t="shared" si="0"/>
        <v>0</v>
      </c>
      <c r="L18" s="133">
        <f t="shared" si="1"/>
        <v>0</v>
      </c>
      <c r="Q18" s="293"/>
      <c r="R18" s="293"/>
      <c r="S18" s="293"/>
      <c r="T18" s="293"/>
      <c r="U18" s="293"/>
      <c r="V18" s="293"/>
      <c r="W18" s="293"/>
      <c r="X18" s="293"/>
      <c r="Y18"/>
      <c r="Z18" s="292"/>
    </row>
    <row r="19" spans="2:26" s="64" customFormat="1" ht="15">
      <c r="B19" s="162" t="s">
        <v>991</v>
      </c>
      <c r="C19" s="328"/>
      <c r="D19" s="78"/>
      <c r="E19" s="63"/>
      <c r="F19" s="77"/>
      <c r="G19" s="151"/>
      <c r="H19" s="151"/>
      <c r="I19" s="321"/>
      <c r="J19" s="149">
        <f aca="true" t="shared" si="3" ref="J19:J20">K19+L19</f>
        <v>0</v>
      </c>
      <c r="K19" s="134">
        <f aca="true" t="shared" si="4" ref="K19:K20">G19*I19</f>
        <v>0</v>
      </c>
      <c r="L19" s="133">
        <f aca="true" t="shared" si="5" ref="L19:L20">H19*I19</f>
        <v>0</v>
      </c>
      <c r="Q19" s="293"/>
      <c r="R19" s="293"/>
      <c r="S19" s="293"/>
      <c r="T19" s="293"/>
      <c r="U19" s="293"/>
      <c r="V19" s="293"/>
      <c r="W19" s="293"/>
      <c r="X19" s="293"/>
      <c r="Y19"/>
      <c r="Z19" s="292"/>
    </row>
    <row r="20" spans="2:26" s="64" customFormat="1" ht="15">
      <c r="B20" s="162" t="s">
        <v>992</v>
      </c>
      <c r="C20" s="328"/>
      <c r="D20" s="78"/>
      <c r="E20" s="63"/>
      <c r="F20" s="77"/>
      <c r="G20" s="151"/>
      <c r="H20" s="151"/>
      <c r="I20" s="321"/>
      <c r="J20" s="149">
        <f t="shared" si="3"/>
        <v>0</v>
      </c>
      <c r="K20" s="134">
        <f t="shared" si="4"/>
        <v>0</v>
      </c>
      <c r="L20" s="133">
        <f t="shared" si="5"/>
        <v>0</v>
      </c>
      <c r="Q20" s="293"/>
      <c r="R20" s="293"/>
      <c r="S20" s="293"/>
      <c r="T20" s="293"/>
      <c r="U20" s="293"/>
      <c r="V20" s="293"/>
      <c r="W20" s="293"/>
      <c r="X20" s="293"/>
      <c r="Y20"/>
      <c r="Z20" s="292"/>
    </row>
    <row r="21" spans="2:26" s="64" customFormat="1" ht="15">
      <c r="B21" s="162" t="s">
        <v>993</v>
      </c>
      <c r="C21" s="328"/>
      <c r="D21" s="78"/>
      <c r="E21" s="63"/>
      <c r="F21" s="77"/>
      <c r="G21" s="151"/>
      <c r="H21" s="151"/>
      <c r="I21" s="321"/>
      <c r="J21" s="149">
        <f t="shared" si="2"/>
        <v>0</v>
      </c>
      <c r="K21" s="134">
        <f t="shared" si="0"/>
        <v>0</v>
      </c>
      <c r="L21" s="133">
        <f t="shared" si="1"/>
        <v>0</v>
      </c>
      <c r="Q21" s="293"/>
      <c r="R21" s="293"/>
      <c r="S21" s="293"/>
      <c r="T21" s="293"/>
      <c r="U21" s="293"/>
      <c r="V21" s="293"/>
      <c r="W21" s="293"/>
      <c r="X21" s="293"/>
      <c r="Y21"/>
      <c r="Z21" s="292"/>
    </row>
    <row r="22" spans="2:26" s="64" customFormat="1" ht="15">
      <c r="B22" s="162"/>
      <c r="C22" s="328"/>
      <c r="D22" s="78"/>
      <c r="E22" s="63"/>
      <c r="F22" s="77"/>
      <c r="G22" s="151"/>
      <c r="H22" s="151"/>
      <c r="I22" s="321"/>
      <c r="J22" s="149">
        <f t="shared" si="2"/>
        <v>0</v>
      </c>
      <c r="K22" s="134">
        <f t="shared" si="0"/>
        <v>0</v>
      </c>
      <c r="L22" s="133">
        <f t="shared" si="1"/>
        <v>0</v>
      </c>
      <c r="Q22" s="293"/>
      <c r="R22" s="293"/>
      <c r="S22" s="293"/>
      <c r="T22" s="293"/>
      <c r="U22" s="293"/>
      <c r="V22" s="293"/>
      <c r="W22" s="293"/>
      <c r="X22" s="293"/>
      <c r="Y22"/>
      <c r="Z22" s="292"/>
    </row>
    <row r="23" spans="2:26" s="64" customFormat="1" ht="15.45" customHeight="1">
      <c r="B23" s="61"/>
      <c r="C23" s="106" t="s">
        <v>750</v>
      </c>
      <c r="E23" s="345" t="s">
        <v>751</v>
      </c>
      <c r="F23" s="345" t="s">
        <v>701</v>
      </c>
      <c r="G23" s="46"/>
      <c r="H23" s="47"/>
      <c r="I23" s="322"/>
      <c r="J23" s="165"/>
      <c r="K23" s="153"/>
      <c r="L23" s="152"/>
      <c r="Q23" s="21"/>
      <c r="R23" s="25"/>
      <c r="S23" s="297"/>
      <c r="T23" s="293"/>
      <c r="U23" s="293"/>
      <c r="V23" s="293"/>
      <c r="W23" s="293"/>
      <c r="X23" s="293"/>
      <c r="Y23"/>
      <c r="Z23" s="292"/>
    </row>
    <row r="24" spans="2:26" s="64" customFormat="1" ht="15.6">
      <c r="B24" s="61" t="s">
        <v>991</v>
      </c>
      <c r="C24" s="497" t="s">
        <v>836</v>
      </c>
      <c r="D24" s="500"/>
      <c r="E24" s="500"/>
      <c r="F24" s="501"/>
      <c r="G24" s="151"/>
      <c r="H24" s="151"/>
      <c r="I24" s="323">
        <v>4</v>
      </c>
      <c r="J24" s="149">
        <f>K24+L24</f>
        <v>0</v>
      </c>
      <c r="K24" s="134">
        <f aca="true" t="shared" si="6" ref="K24:K38">G24*I24</f>
        <v>0</v>
      </c>
      <c r="L24" s="133">
        <f aca="true" t="shared" si="7" ref="L24:L38">H24*I24</f>
        <v>0</v>
      </c>
      <c r="T24" s="25"/>
      <c r="U24" s="25"/>
      <c r="V24" s="297"/>
      <c r="W24" s="25"/>
      <c r="X24" s="25"/>
      <c r="Y24" s="297"/>
      <c r="Z24" s="297"/>
    </row>
    <row r="25" spans="2:12" s="64" customFormat="1" ht="13.8">
      <c r="B25" s="61" t="s">
        <v>992</v>
      </c>
      <c r="C25" s="220" t="s">
        <v>752</v>
      </c>
      <c r="D25" s="111"/>
      <c r="E25" s="230"/>
      <c r="F25" s="326"/>
      <c r="G25" s="36"/>
      <c r="H25" s="151"/>
      <c r="I25" s="323">
        <v>12</v>
      </c>
      <c r="J25" s="149">
        <f aca="true" t="shared" si="8" ref="J25:J38">K25+L25</f>
        <v>0</v>
      </c>
      <c r="K25" s="134">
        <f t="shared" si="6"/>
        <v>0</v>
      </c>
      <c r="L25" s="133">
        <f t="shared" si="7"/>
        <v>0</v>
      </c>
    </row>
    <row r="26" spans="2:12" s="64" customFormat="1" ht="13.2" customHeight="1">
      <c r="B26" s="61" t="s">
        <v>993</v>
      </c>
      <c r="C26" s="121" t="s">
        <v>753</v>
      </c>
      <c r="D26" s="111"/>
      <c r="E26" s="230"/>
      <c r="F26" s="326"/>
      <c r="G26" s="36"/>
      <c r="H26" s="151"/>
      <c r="I26" s="323">
        <v>12</v>
      </c>
      <c r="J26" s="149">
        <f t="shared" si="8"/>
        <v>0</v>
      </c>
      <c r="K26" s="134">
        <f t="shared" si="6"/>
        <v>0</v>
      </c>
      <c r="L26" s="133">
        <f t="shared" si="7"/>
        <v>0</v>
      </c>
    </row>
    <row r="27" spans="2:12" s="64" customFormat="1" ht="13.2" customHeight="1">
      <c r="B27" s="61" t="s">
        <v>979</v>
      </c>
      <c r="C27" s="220" t="s">
        <v>837</v>
      </c>
      <c r="D27" s="111"/>
      <c r="E27" s="230"/>
      <c r="F27" s="326"/>
      <c r="G27" s="36"/>
      <c r="H27" s="142"/>
      <c r="I27" s="323">
        <v>8</v>
      </c>
      <c r="J27" s="149">
        <f t="shared" si="8"/>
        <v>0</v>
      </c>
      <c r="K27" s="134">
        <f t="shared" si="6"/>
        <v>0</v>
      </c>
      <c r="L27" s="133">
        <f t="shared" si="7"/>
        <v>0</v>
      </c>
    </row>
    <row r="28" spans="2:12" s="64" customFormat="1" ht="13.2" customHeight="1">
      <c r="B28" s="61" t="s">
        <v>980</v>
      </c>
      <c r="C28" s="220" t="s">
        <v>838</v>
      </c>
      <c r="D28" s="111"/>
      <c r="E28" s="230"/>
      <c r="F28" s="326"/>
      <c r="G28" s="36"/>
      <c r="H28" s="142"/>
      <c r="I28" s="316">
        <v>2</v>
      </c>
      <c r="J28" s="149">
        <f t="shared" si="8"/>
        <v>0</v>
      </c>
      <c r="K28" s="134">
        <f t="shared" si="6"/>
        <v>0</v>
      </c>
      <c r="L28" s="133">
        <f t="shared" si="7"/>
        <v>0</v>
      </c>
    </row>
    <row r="29" spans="2:12" s="64" customFormat="1" ht="13.2" customHeight="1">
      <c r="B29" s="61" t="s">
        <v>981</v>
      </c>
      <c r="C29" s="220" t="s">
        <v>839</v>
      </c>
      <c r="D29" s="111"/>
      <c r="E29" s="230"/>
      <c r="F29" s="326"/>
      <c r="G29" s="36"/>
      <c r="H29" s="142"/>
      <c r="I29" s="323">
        <v>24</v>
      </c>
      <c r="J29" s="149">
        <f t="shared" si="8"/>
        <v>0</v>
      </c>
      <c r="K29" s="134">
        <f t="shared" si="6"/>
        <v>0</v>
      </c>
      <c r="L29" s="133">
        <f t="shared" si="7"/>
        <v>0</v>
      </c>
    </row>
    <row r="30" spans="2:12" s="64" customFormat="1" ht="13.2" customHeight="1">
      <c r="B30" s="61" t="s">
        <v>982</v>
      </c>
      <c r="C30" s="121" t="s">
        <v>841</v>
      </c>
      <c r="D30" s="111"/>
      <c r="E30" s="230"/>
      <c r="F30" s="326"/>
      <c r="G30" s="36"/>
      <c r="H30" s="142"/>
      <c r="I30" s="323">
        <v>10</v>
      </c>
      <c r="J30" s="149">
        <f t="shared" si="8"/>
        <v>0</v>
      </c>
      <c r="K30" s="134">
        <f t="shared" si="6"/>
        <v>0</v>
      </c>
      <c r="L30" s="133">
        <f t="shared" si="7"/>
        <v>0</v>
      </c>
    </row>
    <row r="31" spans="2:12" s="64" customFormat="1" ht="13.2" customHeight="1">
      <c r="B31" s="61" t="s">
        <v>983</v>
      </c>
      <c r="C31" s="220" t="s">
        <v>1050</v>
      </c>
      <c r="D31" s="111"/>
      <c r="E31" s="230"/>
      <c r="F31" s="326"/>
      <c r="G31" s="36"/>
      <c r="H31" s="142"/>
      <c r="I31" s="323">
        <v>12</v>
      </c>
      <c r="J31" s="149">
        <f t="shared" si="8"/>
        <v>0</v>
      </c>
      <c r="K31" s="134">
        <f t="shared" si="6"/>
        <v>0</v>
      </c>
      <c r="L31" s="133">
        <f t="shared" si="7"/>
        <v>0</v>
      </c>
    </row>
    <row r="32" spans="2:12" s="64" customFormat="1" ht="13.2" customHeight="1">
      <c r="B32" s="61" t="s">
        <v>984</v>
      </c>
      <c r="C32" s="220" t="s">
        <v>755</v>
      </c>
      <c r="D32" s="111"/>
      <c r="E32" s="230"/>
      <c r="F32" s="326"/>
      <c r="G32" s="36"/>
      <c r="H32" s="142"/>
      <c r="I32" s="323">
        <v>2</v>
      </c>
      <c r="J32" s="149">
        <f t="shared" si="8"/>
        <v>0</v>
      </c>
      <c r="K32" s="134">
        <f t="shared" si="6"/>
        <v>0</v>
      </c>
      <c r="L32" s="133">
        <f t="shared" si="7"/>
        <v>0</v>
      </c>
    </row>
    <row r="33" spans="2:12" s="64" customFormat="1" ht="13.8">
      <c r="B33" s="61" t="s">
        <v>985</v>
      </c>
      <c r="C33" s="220" t="s">
        <v>842</v>
      </c>
      <c r="D33" s="108"/>
      <c r="E33" s="108"/>
      <c r="F33" s="108"/>
      <c r="G33" s="36"/>
      <c r="H33" s="142"/>
      <c r="I33" s="323">
        <v>12</v>
      </c>
      <c r="J33" s="149">
        <f t="shared" si="8"/>
        <v>0</v>
      </c>
      <c r="K33" s="134">
        <f t="shared" si="6"/>
        <v>0</v>
      </c>
      <c r="L33" s="133">
        <f t="shared" si="7"/>
        <v>0</v>
      </c>
    </row>
    <row r="34" spans="2:12" s="64" customFormat="1" ht="13.2" customHeight="1">
      <c r="B34" s="61" t="s">
        <v>986</v>
      </c>
      <c r="C34" s="497" t="s">
        <v>843</v>
      </c>
      <c r="D34" s="498"/>
      <c r="E34" s="498"/>
      <c r="F34" s="499"/>
      <c r="G34" s="151"/>
      <c r="H34" s="151"/>
      <c r="I34" s="323">
        <v>12</v>
      </c>
      <c r="J34" s="149">
        <f t="shared" si="8"/>
        <v>0</v>
      </c>
      <c r="K34" s="134">
        <f t="shared" si="6"/>
        <v>0</v>
      </c>
      <c r="L34" s="133">
        <f t="shared" si="7"/>
        <v>0</v>
      </c>
    </row>
    <row r="35" spans="2:12" s="64" customFormat="1" ht="13.8">
      <c r="B35" s="61" t="s">
        <v>987</v>
      </c>
      <c r="C35" s="497" t="s">
        <v>849</v>
      </c>
      <c r="D35" s="498"/>
      <c r="E35" s="498"/>
      <c r="F35" s="499"/>
      <c r="G35" s="151"/>
      <c r="H35" s="151"/>
      <c r="I35" s="323">
        <v>2</v>
      </c>
      <c r="J35" s="149">
        <f t="shared" si="8"/>
        <v>0</v>
      </c>
      <c r="K35" s="134">
        <f t="shared" si="6"/>
        <v>0</v>
      </c>
      <c r="L35" s="133">
        <f t="shared" si="7"/>
        <v>0</v>
      </c>
    </row>
    <row r="36" spans="2:12" s="64" customFormat="1" ht="13.2" customHeight="1">
      <c r="B36" s="61" t="s">
        <v>988</v>
      </c>
      <c r="C36" s="497" t="s">
        <v>844</v>
      </c>
      <c r="D36" s="498"/>
      <c r="E36" s="498"/>
      <c r="F36" s="499"/>
      <c r="G36" s="151"/>
      <c r="H36" s="151"/>
      <c r="I36" s="323">
        <v>10</v>
      </c>
      <c r="J36" s="149">
        <f t="shared" si="8"/>
        <v>0</v>
      </c>
      <c r="K36" s="134">
        <f t="shared" si="6"/>
        <v>0</v>
      </c>
      <c r="L36" s="133">
        <f t="shared" si="7"/>
        <v>0</v>
      </c>
    </row>
    <row r="37" spans="2:12" s="64" customFormat="1" ht="13.8">
      <c r="B37" s="61" t="s">
        <v>989</v>
      </c>
      <c r="C37" s="497" t="s">
        <v>845</v>
      </c>
      <c r="D37" s="498"/>
      <c r="E37" s="498"/>
      <c r="F37" s="499"/>
      <c r="G37" s="199"/>
      <c r="H37" s="199"/>
      <c r="I37" s="323">
        <v>2</v>
      </c>
      <c r="J37" s="149">
        <f t="shared" si="8"/>
        <v>0</v>
      </c>
      <c r="K37" s="134">
        <f t="shared" si="6"/>
        <v>0</v>
      </c>
      <c r="L37" s="133">
        <f t="shared" si="7"/>
        <v>0</v>
      </c>
    </row>
    <row r="38" spans="2:12" s="64" customFormat="1" ht="13.8">
      <c r="B38" s="61" t="s">
        <v>990</v>
      </c>
      <c r="C38" s="497" t="s">
        <v>851</v>
      </c>
      <c r="D38" s="498"/>
      <c r="E38" s="498"/>
      <c r="F38" s="499"/>
      <c r="G38" s="199"/>
      <c r="H38" s="199"/>
      <c r="I38" s="323">
        <v>1</v>
      </c>
      <c r="J38" s="149">
        <f t="shared" si="8"/>
        <v>0</v>
      </c>
      <c r="K38" s="134">
        <f t="shared" si="6"/>
        <v>0</v>
      </c>
      <c r="L38" s="133">
        <f t="shared" si="7"/>
        <v>0</v>
      </c>
    </row>
    <row r="39" spans="2:12" s="64" customFormat="1" ht="15" thickBot="1">
      <c r="B39" s="65"/>
      <c r="C39" s="505"/>
      <c r="D39" s="506"/>
      <c r="E39" s="506"/>
      <c r="F39" s="507"/>
      <c r="G39" s="75"/>
      <c r="H39" s="75"/>
      <c r="I39" s="76"/>
      <c r="J39" s="166"/>
      <c r="K39" s="51"/>
      <c r="L39" s="50"/>
    </row>
    <row r="40" spans="2:12" ht="15" thickBot="1">
      <c r="B40" s="58"/>
      <c r="C40" s="53"/>
      <c r="D40" s="54"/>
      <c r="E40" s="54"/>
      <c r="F40" s="54"/>
      <c r="G40" s="55"/>
      <c r="H40" s="56"/>
      <c r="I40" s="57"/>
      <c r="J40" s="55"/>
      <c r="K40" s="55"/>
      <c r="L40" s="55"/>
    </row>
    <row r="41" spans="2:12" ht="18.6" thickBot="1">
      <c r="B41" s="450" t="s">
        <v>670</v>
      </c>
      <c r="C41" s="451"/>
      <c r="D41" s="451"/>
      <c r="E41" s="451"/>
      <c r="F41" s="451"/>
      <c r="G41" s="451"/>
      <c r="H41" s="452"/>
      <c r="I41" s="203">
        <f>SUM(I12:I39)</f>
        <v>137</v>
      </c>
      <c r="J41" s="171">
        <f>SUM(J12:J39)</f>
        <v>0</v>
      </c>
      <c r="K41" s="172">
        <f>SUM(K12:K39)</f>
        <v>0</v>
      </c>
      <c r="L41" s="173">
        <f>SUM(L12:L39)</f>
        <v>0</v>
      </c>
    </row>
    <row r="42" ht="15">
      <c r="B42" s="45"/>
    </row>
  </sheetData>
  <protectedRanges>
    <protectedRange sqref="G11:G14 H34:H40 H11:H26" name="Bereich2_4"/>
    <protectedRange sqref="F11:F14 F38:F40 F16:F22" name="Bereich2_1_3"/>
    <protectedRange sqref="H27 H29:H33" name="Bereich2_4_1"/>
    <protectedRange sqref="G25:G27 G29:G33" name="Bereich2_1_3_1"/>
    <protectedRange sqref="H28" name="Bereich2_4_1_1_1_1"/>
    <protectedRange sqref="G28" name="Bereich2_1_3_1_1_1_1"/>
    <protectedRange sqref="F34:F36 F24" name="Bereich2_1_3_4"/>
    <protectedRange sqref="F37" name="Bereich2_1_3_2_1"/>
    <protectedRange sqref="F23" name="Bereich2_1_3_2_1_1"/>
    <protectedRange sqref="I28" name="Bereich2_4_1_1_1_1_1"/>
  </protectedRanges>
  <mergeCells count="23">
    <mergeCell ref="B2:B4"/>
    <mergeCell ref="C2:H2"/>
    <mergeCell ref="J2:L2"/>
    <mergeCell ref="D3:H3"/>
    <mergeCell ref="J3:L3"/>
    <mergeCell ref="C4:H4"/>
    <mergeCell ref="J4:L4"/>
    <mergeCell ref="B5:L5"/>
    <mergeCell ref="B6:L6"/>
    <mergeCell ref="B7:L7"/>
    <mergeCell ref="B8:L8"/>
    <mergeCell ref="B9:B10"/>
    <mergeCell ref="C9:C10"/>
    <mergeCell ref="I9:I10"/>
    <mergeCell ref="K9:L9"/>
    <mergeCell ref="C39:F39"/>
    <mergeCell ref="B41:H41"/>
    <mergeCell ref="C24:F24"/>
    <mergeCell ref="C34:F34"/>
    <mergeCell ref="C35:F35"/>
    <mergeCell ref="C36:F36"/>
    <mergeCell ref="C37:F37"/>
    <mergeCell ref="C38:F38"/>
  </mergeCells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2:AB44"/>
  <sheetViews>
    <sheetView zoomScale="60" zoomScaleNormal="60" workbookViewId="0" topLeftCell="A1"/>
  </sheetViews>
  <sheetFormatPr defaultColWidth="8.8515625" defaultRowHeight="15"/>
  <cols>
    <col min="2" max="2" width="8.8515625" style="0" bestFit="1" customWidth="1"/>
    <col min="3" max="3" width="39.7109375" style="0" customWidth="1"/>
    <col min="4" max="4" width="19.28125" style="1" bestFit="1" customWidth="1"/>
    <col min="5" max="5" width="16.7109375" style="0" bestFit="1" customWidth="1"/>
    <col min="6" max="6" width="12.00390625" style="0" customWidth="1"/>
    <col min="7" max="7" width="12.28125" style="0" customWidth="1"/>
    <col min="8" max="8" width="13.7109375" style="0" bestFit="1" customWidth="1"/>
    <col min="9" max="10" width="15.7109375" style="0" customWidth="1"/>
    <col min="11" max="13" width="15.8515625" style="0" customWidth="1"/>
    <col min="25" max="25" width="17.00390625" style="0" bestFit="1" customWidth="1"/>
    <col min="26" max="26" width="39.7109375" style="0" bestFit="1" customWidth="1"/>
    <col min="27" max="27" width="17.00390625" style="0" bestFit="1" customWidth="1"/>
    <col min="28" max="28" width="7.00390625" style="0" bestFit="1" customWidth="1"/>
  </cols>
  <sheetData>
    <row r="1" ht="15" thickBot="1"/>
    <row r="2" spans="2:13" ht="21.6" thickBot="1">
      <c r="B2" s="460" t="s">
        <v>561</v>
      </c>
      <c r="C2" s="472" t="str">
        <f>Technologie!D19</f>
        <v>Venkovní KCHJ pro chladicí (MT), mrazicí (LT ) a klimatizační (HT) okruhy</v>
      </c>
      <c r="D2" s="509"/>
      <c r="E2" s="509"/>
      <c r="F2" s="509"/>
      <c r="G2" s="510"/>
      <c r="H2" s="31" t="str">
        <f>'Celkem  Nab+Tech'!G2</f>
        <v>Firma</v>
      </c>
      <c r="I2" s="463" t="str">
        <f>Technologie!G2</f>
        <v>XY</v>
      </c>
      <c r="J2" s="464"/>
      <c r="K2" s="465"/>
      <c r="L2" s="296"/>
      <c r="M2" s="296"/>
    </row>
    <row r="3" spans="2:13" ht="16.2" thickBot="1">
      <c r="B3" s="461"/>
      <c r="C3" s="236" t="s">
        <v>830</v>
      </c>
      <c r="D3" s="446"/>
      <c r="E3" s="446"/>
      <c r="F3" s="446"/>
      <c r="G3" s="447"/>
      <c r="H3" s="31" t="str">
        <f>'Celkem  Nab+Tech'!G3</f>
        <v>Projekt</v>
      </c>
      <c r="I3" s="463" t="str">
        <f>Technologie!G3</f>
        <v>Makro Karlovy Vary - remodelling chlazení</v>
      </c>
      <c r="J3" s="464"/>
      <c r="K3" s="465"/>
      <c r="L3" s="296"/>
      <c r="M3" s="296"/>
    </row>
    <row r="4" spans="2:13" ht="16.2" thickBot="1">
      <c r="B4" s="462"/>
      <c r="C4" s="511"/>
      <c r="D4" s="512"/>
      <c r="E4" s="512"/>
      <c r="F4" s="512"/>
      <c r="G4" s="513"/>
      <c r="H4" s="31" t="str">
        <f>'Celkem  Nab+Tech'!G4</f>
        <v>Datum nabídky</v>
      </c>
      <c r="I4" s="481" t="str">
        <f>Technologie!G4</f>
        <v>XX.XX.2023</v>
      </c>
      <c r="J4" s="482"/>
      <c r="K4" s="483"/>
      <c r="L4" s="303"/>
      <c r="M4" s="303"/>
    </row>
    <row r="5" spans="2:13" ht="15">
      <c r="B5" s="484" t="s">
        <v>1052</v>
      </c>
      <c r="C5" s="485"/>
      <c r="D5" s="485"/>
      <c r="E5" s="485"/>
      <c r="F5" s="485"/>
      <c r="G5" s="485"/>
      <c r="H5" s="485"/>
      <c r="I5" s="485"/>
      <c r="J5" s="485"/>
      <c r="K5" s="486"/>
      <c r="L5" s="304"/>
      <c r="M5" s="304"/>
    </row>
    <row r="6" spans="2:13" ht="15">
      <c r="B6" s="428" t="s">
        <v>1046</v>
      </c>
      <c r="C6" s="425"/>
      <c r="D6" s="425"/>
      <c r="E6" s="425"/>
      <c r="F6" s="425"/>
      <c r="G6" s="425"/>
      <c r="H6" s="425"/>
      <c r="I6" s="425"/>
      <c r="J6" s="425"/>
      <c r="K6" s="429"/>
      <c r="L6" s="305"/>
      <c r="M6" s="305"/>
    </row>
    <row r="7" spans="2:13" ht="15">
      <c r="B7" s="428" t="s">
        <v>858</v>
      </c>
      <c r="C7" s="425"/>
      <c r="D7" s="425"/>
      <c r="E7" s="425"/>
      <c r="F7" s="425"/>
      <c r="G7" s="425"/>
      <c r="H7" s="425"/>
      <c r="I7" s="425"/>
      <c r="J7" s="425"/>
      <c r="K7" s="429"/>
      <c r="L7" s="305"/>
      <c r="M7" s="305"/>
    </row>
    <row r="8" spans="2:13" ht="15" thickBot="1">
      <c r="B8" s="430" t="s">
        <v>952</v>
      </c>
      <c r="C8" s="431"/>
      <c r="D8" s="431"/>
      <c r="E8" s="431"/>
      <c r="F8" s="431"/>
      <c r="G8" s="431"/>
      <c r="H8" s="431"/>
      <c r="I8" s="431"/>
      <c r="J8" s="431"/>
      <c r="K8" s="432"/>
      <c r="L8" s="305"/>
      <c r="M8" s="305"/>
    </row>
    <row r="9" spans="2:27" ht="15">
      <c r="B9" s="490" t="s">
        <v>85</v>
      </c>
      <c r="C9" s="492" t="s">
        <v>701</v>
      </c>
      <c r="D9" s="97"/>
      <c r="E9" s="97" t="s">
        <v>835</v>
      </c>
      <c r="F9" s="95" t="s">
        <v>704</v>
      </c>
      <c r="G9" s="95" t="s">
        <v>652</v>
      </c>
      <c r="H9" s="377" t="s">
        <v>649</v>
      </c>
      <c r="I9" s="34" t="s">
        <v>650</v>
      </c>
      <c r="J9" s="419" t="s">
        <v>661</v>
      </c>
      <c r="K9" s="420"/>
      <c r="L9" s="1"/>
      <c r="M9" s="1"/>
      <c r="AA9" s="64"/>
    </row>
    <row r="10" spans="2:11" ht="26.4" customHeight="1" thickBot="1">
      <c r="B10" s="491"/>
      <c r="C10" s="508"/>
      <c r="D10" s="117"/>
      <c r="E10" s="117" t="s">
        <v>859</v>
      </c>
      <c r="F10" s="96" t="s">
        <v>705</v>
      </c>
      <c r="G10" s="96" t="s">
        <v>705</v>
      </c>
      <c r="H10" s="378"/>
      <c r="I10" s="96" t="s">
        <v>705</v>
      </c>
      <c r="J10" s="59" t="s">
        <v>651</v>
      </c>
      <c r="K10" s="60" t="s">
        <v>652</v>
      </c>
    </row>
    <row r="11" spans="2:13" s="64" customFormat="1" ht="13.8">
      <c r="B11" s="116"/>
      <c r="C11" s="71" t="s">
        <v>1037</v>
      </c>
      <c r="D11" s="81"/>
      <c r="E11" s="89"/>
      <c r="F11" s="169"/>
      <c r="G11" s="169"/>
      <c r="H11" s="90"/>
      <c r="I11" s="149"/>
      <c r="J11" s="134"/>
      <c r="K11" s="133"/>
      <c r="L11" s="275"/>
      <c r="M11" s="275"/>
    </row>
    <row r="12" spans="2:27" s="64" customFormat="1" ht="13.8">
      <c r="B12" s="61" t="s">
        <v>92</v>
      </c>
      <c r="C12" s="228"/>
      <c r="D12" s="83"/>
      <c r="E12" s="227"/>
      <c r="F12" s="151"/>
      <c r="G12" s="151"/>
      <c r="H12" s="48"/>
      <c r="I12" s="149">
        <f>J12+K12</f>
        <v>0</v>
      </c>
      <c r="J12" s="134">
        <f>F12*H12</f>
        <v>0</v>
      </c>
      <c r="K12" s="133">
        <f aca="true" t="shared" si="0" ref="K12:K13">G12*H12</f>
        <v>0</v>
      </c>
      <c r="L12" s="275"/>
      <c r="M12" s="275"/>
      <c r="R12" s="292"/>
      <c r="Y12" s="292"/>
      <c r="AA12" s="292"/>
    </row>
    <row r="13" spans="2:27" s="64" customFormat="1" ht="13.8">
      <c r="B13" s="61" t="s">
        <v>93</v>
      </c>
      <c r="C13" s="228"/>
      <c r="D13" s="83"/>
      <c r="E13" s="227"/>
      <c r="F13" s="151"/>
      <c r="G13" s="151"/>
      <c r="H13" s="49"/>
      <c r="I13" s="149">
        <f aca="true" t="shared" si="1" ref="I13">J13+K13</f>
        <v>0</v>
      </c>
      <c r="J13" s="134">
        <f aca="true" t="shared" si="2" ref="J13">F13*H13</f>
        <v>0</v>
      </c>
      <c r="K13" s="133">
        <f t="shared" si="0"/>
        <v>0</v>
      </c>
      <c r="L13" s="275"/>
      <c r="M13" s="275"/>
      <c r="Y13" s="292"/>
      <c r="AA13" s="292"/>
    </row>
    <row r="14" spans="2:27" s="64" customFormat="1" ht="13.8">
      <c r="B14" s="61" t="s">
        <v>94</v>
      </c>
      <c r="C14" s="228"/>
      <c r="D14" s="83"/>
      <c r="E14" s="227"/>
      <c r="F14" s="151"/>
      <c r="G14" s="151"/>
      <c r="H14" s="48"/>
      <c r="I14" s="149">
        <f>J14+K14</f>
        <v>0</v>
      </c>
      <c r="J14" s="134">
        <f>F14*H14</f>
        <v>0</v>
      </c>
      <c r="K14" s="133">
        <f aca="true" t="shared" si="3" ref="K14:K24">G14*H14</f>
        <v>0</v>
      </c>
      <c r="L14" s="275"/>
      <c r="M14" s="275"/>
      <c r="Y14" s="292"/>
      <c r="AA14" s="292"/>
    </row>
    <row r="15" spans="2:27" s="64" customFormat="1" ht="13.8">
      <c r="B15" s="61" t="s">
        <v>95</v>
      </c>
      <c r="C15" s="228"/>
      <c r="D15" s="83"/>
      <c r="E15" s="227"/>
      <c r="F15" s="151"/>
      <c r="G15" s="151"/>
      <c r="H15" s="49"/>
      <c r="I15" s="149">
        <f aca="true" t="shared" si="4" ref="I15:I24">J15+K15</f>
        <v>0</v>
      </c>
      <c r="J15" s="134">
        <f aca="true" t="shared" si="5" ref="J15:J24">F15*H15</f>
        <v>0</v>
      </c>
      <c r="K15" s="133">
        <f t="shared" si="3"/>
        <v>0</v>
      </c>
      <c r="L15" s="275"/>
      <c r="M15" s="275"/>
      <c r="P15" s="292"/>
      <c r="Q15" s="292"/>
      <c r="R15" s="292"/>
      <c r="Y15" s="292"/>
      <c r="AA15" s="292"/>
    </row>
    <row r="16" spans="2:27" s="64" customFormat="1" ht="13.8">
      <c r="B16" s="61" t="s">
        <v>96</v>
      </c>
      <c r="C16" s="228"/>
      <c r="D16" s="83"/>
      <c r="E16" s="227"/>
      <c r="F16" s="151"/>
      <c r="G16" s="151"/>
      <c r="H16" s="49"/>
      <c r="I16" s="149">
        <f t="shared" si="4"/>
        <v>0</v>
      </c>
      <c r="J16" s="134">
        <f t="shared" si="5"/>
        <v>0</v>
      </c>
      <c r="K16" s="133">
        <f t="shared" si="3"/>
        <v>0</v>
      </c>
      <c r="L16" s="275"/>
      <c r="M16" s="275"/>
      <c r="N16" s="292"/>
      <c r="O16" s="292"/>
      <c r="P16" s="292"/>
      <c r="Q16" s="292"/>
      <c r="R16" s="292"/>
      <c r="Y16" s="292"/>
      <c r="AA16" s="292"/>
    </row>
    <row r="17" spans="2:27" s="64" customFormat="1" ht="13.8">
      <c r="B17" s="61" t="s">
        <v>97</v>
      </c>
      <c r="C17" s="228"/>
      <c r="D17" s="83"/>
      <c r="E17" s="227"/>
      <c r="F17" s="151"/>
      <c r="G17" s="151"/>
      <c r="H17" s="49"/>
      <c r="I17" s="149">
        <f t="shared" si="4"/>
        <v>0</v>
      </c>
      <c r="J17" s="134">
        <f t="shared" si="5"/>
        <v>0</v>
      </c>
      <c r="K17" s="133">
        <f t="shared" si="3"/>
        <v>0</v>
      </c>
      <c r="L17" s="275"/>
      <c r="M17" s="275"/>
      <c r="Z17" s="294"/>
      <c r="AA17" s="308"/>
    </row>
    <row r="18" spans="2:28" s="64" customFormat="1" ht="15">
      <c r="B18" s="61" t="s">
        <v>98</v>
      </c>
      <c r="C18" s="228"/>
      <c r="D18" s="83"/>
      <c r="E18" s="227"/>
      <c r="F18" s="151"/>
      <c r="G18" s="151"/>
      <c r="H18" s="49"/>
      <c r="I18" s="149">
        <f t="shared" si="4"/>
        <v>0</v>
      </c>
      <c r="J18" s="134">
        <f t="shared" si="5"/>
        <v>0</v>
      </c>
      <c r="K18" s="133">
        <f t="shared" si="3"/>
        <v>0</v>
      </c>
      <c r="L18" s="275"/>
      <c r="M18" s="275"/>
      <c r="P18" s="292"/>
      <c r="Q18" s="292"/>
      <c r="R18" s="292"/>
      <c r="Y18" s="293"/>
      <c r="AA18" s="293"/>
      <c r="AB18" s="309"/>
    </row>
    <row r="19" spans="2:27" s="64" customFormat="1" ht="15">
      <c r="B19" s="61" t="s">
        <v>99</v>
      </c>
      <c r="C19" s="228"/>
      <c r="D19" s="83"/>
      <c r="E19" s="227"/>
      <c r="F19" s="151"/>
      <c r="G19" s="151"/>
      <c r="H19" s="49"/>
      <c r="I19" s="149">
        <f t="shared" si="4"/>
        <v>0</v>
      </c>
      <c r="J19" s="134">
        <f>F19*H19</f>
        <v>0</v>
      </c>
      <c r="K19" s="133">
        <f t="shared" si="3"/>
        <v>0</v>
      </c>
      <c r="L19" s="275"/>
      <c r="M19" s="275"/>
      <c r="N19" s="292"/>
      <c r="O19" s="292"/>
      <c r="P19" s="292"/>
      <c r="Q19" s="292"/>
      <c r="R19" s="292"/>
      <c r="Y19" s="309"/>
      <c r="Z19" s="310"/>
      <c r="AA19" s="308"/>
    </row>
    <row r="20" spans="2:27" s="64" customFormat="1" ht="13.8">
      <c r="B20" s="61" t="s">
        <v>100</v>
      </c>
      <c r="C20" s="228"/>
      <c r="D20" s="83"/>
      <c r="E20" s="227"/>
      <c r="F20" s="151"/>
      <c r="G20" s="151"/>
      <c r="H20" s="49"/>
      <c r="I20" s="149">
        <f t="shared" si="4"/>
        <v>0</v>
      </c>
      <c r="J20" s="134">
        <f t="shared" si="5"/>
        <v>0</v>
      </c>
      <c r="K20" s="133">
        <f t="shared" si="3"/>
        <v>0</v>
      </c>
      <c r="L20" s="275"/>
      <c r="M20" s="275"/>
      <c r="N20" s="292"/>
      <c r="O20" s="292"/>
      <c r="P20" s="292"/>
      <c r="Q20" s="292"/>
      <c r="R20" s="292"/>
      <c r="AA20" s="311"/>
    </row>
    <row r="21" spans="2:18" s="64" customFormat="1" ht="13.8">
      <c r="B21" s="61" t="s">
        <v>101</v>
      </c>
      <c r="C21" s="228"/>
      <c r="D21" s="83"/>
      <c r="E21" s="227"/>
      <c r="F21" s="151"/>
      <c r="G21" s="151"/>
      <c r="H21" s="49"/>
      <c r="I21" s="149">
        <f aca="true" t="shared" si="6" ref="I21:I22">J21+K21</f>
        <v>0</v>
      </c>
      <c r="J21" s="134">
        <f aca="true" t="shared" si="7" ref="J21:J22">F21*H21</f>
        <v>0</v>
      </c>
      <c r="K21" s="133">
        <f aca="true" t="shared" si="8" ref="K21:K22">G21*H21</f>
        <v>0</v>
      </c>
      <c r="L21" s="275"/>
      <c r="M21" s="275"/>
      <c r="N21" s="292"/>
      <c r="O21" s="292"/>
      <c r="P21" s="292"/>
      <c r="Q21" s="292"/>
      <c r="R21" s="292"/>
    </row>
    <row r="22" spans="2:13" s="64" customFormat="1" ht="13.8">
      <c r="B22" s="61" t="s">
        <v>102</v>
      </c>
      <c r="C22" s="228"/>
      <c r="D22" s="83"/>
      <c r="E22" s="227"/>
      <c r="F22" s="151"/>
      <c r="G22" s="151"/>
      <c r="H22" s="49"/>
      <c r="I22" s="149">
        <f t="shared" si="6"/>
        <v>0</v>
      </c>
      <c r="J22" s="134">
        <f t="shared" si="7"/>
        <v>0</v>
      </c>
      <c r="K22" s="133">
        <f t="shared" si="8"/>
        <v>0</v>
      </c>
      <c r="L22" s="275"/>
      <c r="M22" s="275"/>
    </row>
    <row r="23" spans="2:16" s="64" customFormat="1" ht="15">
      <c r="B23" s="61"/>
      <c r="C23" s="92" t="s">
        <v>1038</v>
      </c>
      <c r="D23" s="86"/>
      <c r="E23" s="89"/>
      <c r="F23" s="169"/>
      <c r="G23" s="169"/>
      <c r="H23" s="90"/>
      <c r="I23" s="149"/>
      <c r="J23" s="134"/>
      <c r="K23" s="133"/>
      <c r="L23" s="275"/>
      <c r="M23" s="275"/>
      <c r="P23"/>
    </row>
    <row r="24" spans="2:13" s="64" customFormat="1" ht="13.8">
      <c r="B24" s="61" t="s">
        <v>103</v>
      </c>
      <c r="C24" s="228"/>
      <c r="D24" s="83"/>
      <c r="E24" s="227"/>
      <c r="F24" s="151"/>
      <c r="G24" s="151"/>
      <c r="H24" s="49"/>
      <c r="I24" s="149">
        <f t="shared" si="4"/>
        <v>0</v>
      </c>
      <c r="J24" s="134">
        <f t="shared" si="5"/>
        <v>0</v>
      </c>
      <c r="K24" s="133">
        <f t="shared" si="3"/>
        <v>0</v>
      </c>
      <c r="L24" s="275"/>
      <c r="M24" s="275"/>
    </row>
    <row r="25" spans="2:13" s="64" customFormat="1" ht="13.8">
      <c r="B25" s="61" t="s">
        <v>104</v>
      </c>
      <c r="C25" s="229"/>
      <c r="D25" s="85"/>
      <c r="E25" s="227"/>
      <c r="F25" s="151"/>
      <c r="G25" s="151"/>
      <c r="H25" s="49"/>
      <c r="I25" s="149">
        <f aca="true" t="shared" si="9" ref="I25">J25+K25</f>
        <v>0</v>
      </c>
      <c r="J25" s="134">
        <f aca="true" t="shared" si="10" ref="J25">F25*H25</f>
        <v>0</v>
      </c>
      <c r="K25" s="133">
        <f aca="true" t="shared" si="11" ref="K25">G25*H25</f>
        <v>0</v>
      </c>
      <c r="L25" s="275"/>
      <c r="M25" s="275"/>
    </row>
    <row r="26" spans="2:13" s="64" customFormat="1" ht="13.8">
      <c r="B26" s="61" t="s">
        <v>105</v>
      </c>
      <c r="C26" s="229"/>
      <c r="D26" s="86"/>
      <c r="E26" s="227"/>
      <c r="F26" s="151"/>
      <c r="G26" s="151"/>
      <c r="H26" s="49"/>
      <c r="I26" s="149">
        <f>J26+K26</f>
        <v>0</v>
      </c>
      <c r="J26" s="134">
        <f aca="true" t="shared" si="12" ref="J26:J38">F26*H26</f>
        <v>0</v>
      </c>
      <c r="K26" s="133">
        <f aca="true" t="shared" si="13" ref="K26:K38">G26*H26</f>
        <v>0</v>
      </c>
      <c r="L26" s="275"/>
      <c r="M26" s="275"/>
    </row>
    <row r="27" spans="2:13" s="64" customFormat="1" ht="13.8">
      <c r="B27" s="61" t="s">
        <v>106</v>
      </c>
      <c r="C27" s="229"/>
      <c r="D27" s="86"/>
      <c r="E27" s="227"/>
      <c r="F27" s="151"/>
      <c r="G27" s="151"/>
      <c r="H27" s="49"/>
      <c r="I27" s="149">
        <f aca="true" t="shared" si="14" ref="I27:I32">J27+K27</f>
        <v>0</v>
      </c>
      <c r="J27" s="134">
        <f t="shared" si="12"/>
        <v>0</v>
      </c>
      <c r="K27" s="133">
        <f t="shared" si="13"/>
        <v>0</v>
      </c>
      <c r="L27" s="275"/>
      <c r="M27" s="275"/>
    </row>
    <row r="28" spans="2:13" s="64" customFormat="1" ht="13.8">
      <c r="B28" s="61" t="s">
        <v>107</v>
      </c>
      <c r="C28" s="229"/>
      <c r="D28" s="86"/>
      <c r="E28" s="227"/>
      <c r="F28" s="151"/>
      <c r="G28" s="151"/>
      <c r="H28" s="49"/>
      <c r="I28" s="149">
        <f t="shared" si="14"/>
        <v>0</v>
      </c>
      <c r="J28" s="134">
        <f t="shared" si="12"/>
        <v>0</v>
      </c>
      <c r="K28" s="133">
        <f t="shared" si="13"/>
        <v>0</v>
      </c>
      <c r="L28" s="275"/>
      <c r="M28" s="275"/>
    </row>
    <row r="29" spans="2:18" s="64" customFormat="1" ht="13.8">
      <c r="B29" s="61" t="s">
        <v>108</v>
      </c>
      <c r="C29" s="229"/>
      <c r="D29" s="86"/>
      <c r="E29" s="227"/>
      <c r="F29" s="151"/>
      <c r="G29" s="151"/>
      <c r="H29" s="49"/>
      <c r="I29" s="149">
        <f t="shared" si="14"/>
        <v>0</v>
      </c>
      <c r="J29" s="134">
        <f t="shared" si="12"/>
        <v>0</v>
      </c>
      <c r="K29" s="133">
        <f t="shared" si="13"/>
        <v>0</v>
      </c>
      <c r="L29" s="275"/>
      <c r="M29" s="275"/>
      <c r="N29" s="292"/>
      <c r="O29" s="292"/>
      <c r="P29" s="292"/>
      <c r="Q29" s="292"/>
      <c r="R29" s="292"/>
    </row>
    <row r="30" spans="2:18" s="64" customFormat="1" ht="13.8">
      <c r="B30" s="61" t="s">
        <v>109</v>
      </c>
      <c r="C30" s="229"/>
      <c r="D30" s="86"/>
      <c r="E30" s="227"/>
      <c r="F30" s="151"/>
      <c r="G30" s="151"/>
      <c r="H30" s="49"/>
      <c r="I30" s="149">
        <f t="shared" si="14"/>
        <v>0</v>
      </c>
      <c r="J30" s="134">
        <f t="shared" si="12"/>
        <v>0</v>
      </c>
      <c r="K30" s="133">
        <f t="shared" si="13"/>
        <v>0</v>
      </c>
      <c r="L30" s="275"/>
      <c r="M30" s="275"/>
      <c r="N30" s="292"/>
      <c r="O30" s="292"/>
      <c r="P30" s="292"/>
      <c r="Q30" s="292"/>
      <c r="R30" s="292"/>
    </row>
    <row r="31" spans="2:18" s="64" customFormat="1" ht="13.8">
      <c r="B31" s="61" t="s">
        <v>110</v>
      </c>
      <c r="C31" s="228"/>
      <c r="D31" s="83"/>
      <c r="E31" s="227"/>
      <c r="F31" s="151"/>
      <c r="G31" s="151"/>
      <c r="H31" s="49"/>
      <c r="I31" s="149">
        <f t="shared" si="14"/>
        <v>0</v>
      </c>
      <c r="J31" s="134">
        <f t="shared" si="12"/>
        <v>0</v>
      </c>
      <c r="K31" s="133">
        <f t="shared" si="13"/>
        <v>0</v>
      </c>
      <c r="L31" s="275"/>
      <c r="M31" s="275"/>
      <c r="N31" s="292"/>
      <c r="O31" s="292"/>
      <c r="P31" s="292"/>
      <c r="Q31" s="292"/>
      <c r="R31" s="292"/>
    </row>
    <row r="32" spans="2:13" s="64" customFormat="1" ht="15" thickBot="1">
      <c r="B32" s="61" t="s">
        <v>111</v>
      </c>
      <c r="C32" s="228"/>
      <c r="D32" s="83"/>
      <c r="E32" s="227"/>
      <c r="F32" s="151"/>
      <c r="G32" s="151"/>
      <c r="H32" s="49"/>
      <c r="I32" s="149">
        <f t="shared" si="14"/>
        <v>0</v>
      </c>
      <c r="J32" s="134">
        <f t="shared" si="12"/>
        <v>0</v>
      </c>
      <c r="K32" s="133">
        <f t="shared" si="13"/>
        <v>0</v>
      </c>
      <c r="L32" s="275"/>
      <c r="M32" s="275"/>
    </row>
    <row r="33" spans="2:28" s="64" customFormat="1" ht="15">
      <c r="B33" s="116"/>
      <c r="C33" s="71" t="s">
        <v>1039</v>
      </c>
      <c r="D33" s="81"/>
      <c r="E33" s="89"/>
      <c r="F33" s="169"/>
      <c r="G33" s="169"/>
      <c r="H33" s="90"/>
      <c r="I33" s="149"/>
      <c r="J33" s="134"/>
      <c r="K33" s="133"/>
      <c r="L33" s="275"/>
      <c r="M33" s="275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2:13" s="64" customFormat="1" ht="13.8">
      <c r="B34" s="61" t="s">
        <v>112</v>
      </c>
      <c r="C34" s="228"/>
      <c r="D34" s="83"/>
      <c r="E34" s="227"/>
      <c r="F34" s="151"/>
      <c r="G34" s="151"/>
      <c r="H34" s="48"/>
      <c r="I34" s="149">
        <f aca="true" t="shared" si="15" ref="I34:I38">J34+K34</f>
        <v>0</v>
      </c>
      <c r="J34" s="134">
        <f t="shared" si="12"/>
        <v>0</v>
      </c>
      <c r="K34" s="133">
        <f t="shared" si="13"/>
        <v>0</v>
      </c>
      <c r="L34" s="275"/>
      <c r="M34" s="275"/>
    </row>
    <row r="35" spans="2:13" s="64" customFormat="1" ht="13.8">
      <c r="B35" s="61" t="s">
        <v>113</v>
      </c>
      <c r="C35" s="228"/>
      <c r="D35" s="83"/>
      <c r="E35" s="227"/>
      <c r="F35" s="151"/>
      <c r="G35" s="151"/>
      <c r="H35" s="49"/>
      <c r="I35" s="149">
        <f t="shared" si="15"/>
        <v>0</v>
      </c>
      <c r="J35" s="134">
        <f t="shared" si="12"/>
        <v>0</v>
      </c>
      <c r="K35" s="133">
        <f t="shared" si="13"/>
        <v>0</v>
      </c>
      <c r="L35" s="275"/>
      <c r="M35" s="275"/>
    </row>
    <row r="36" spans="2:13" s="64" customFormat="1" ht="13.2" customHeight="1">
      <c r="B36" s="61" t="s">
        <v>114</v>
      </c>
      <c r="C36" s="228"/>
      <c r="D36" s="83"/>
      <c r="E36" s="227"/>
      <c r="F36" s="151"/>
      <c r="G36" s="151"/>
      <c r="H36" s="48"/>
      <c r="I36" s="149">
        <f t="shared" si="15"/>
        <v>0</v>
      </c>
      <c r="J36" s="134">
        <f t="shared" si="12"/>
        <v>0</v>
      </c>
      <c r="K36" s="133">
        <f t="shared" si="13"/>
        <v>0</v>
      </c>
      <c r="L36" s="275"/>
      <c r="M36" s="275"/>
    </row>
    <row r="37" spans="2:13" s="64" customFormat="1" ht="13.8">
      <c r="B37" s="61" t="s">
        <v>115</v>
      </c>
      <c r="C37" s="228"/>
      <c r="D37" s="83"/>
      <c r="E37" s="227"/>
      <c r="F37" s="151"/>
      <c r="G37" s="151"/>
      <c r="H37" s="49"/>
      <c r="I37" s="149">
        <f aca="true" t="shared" si="16" ref="I37">J37+K37</f>
        <v>0</v>
      </c>
      <c r="J37" s="134">
        <f aca="true" t="shared" si="17" ref="J37">F37*H37</f>
        <v>0</v>
      </c>
      <c r="K37" s="133">
        <f aca="true" t="shared" si="18" ref="K37">G37*H37</f>
        <v>0</v>
      </c>
      <c r="L37" s="275"/>
      <c r="M37" s="275"/>
    </row>
    <row r="38" spans="2:13" s="64" customFormat="1" ht="13.8">
      <c r="B38" s="61" t="s">
        <v>116</v>
      </c>
      <c r="C38" s="228"/>
      <c r="D38" s="83"/>
      <c r="E38" s="227"/>
      <c r="F38" s="151"/>
      <c r="G38" s="151"/>
      <c r="H38" s="49"/>
      <c r="I38" s="149">
        <f t="shared" si="15"/>
        <v>0</v>
      </c>
      <c r="J38" s="134">
        <f t="shared" si="12"/>
        <v>0</v>
      </c>
      <c r="K38" s="133">
        <f t="shared" si="13"/>
        <v>0</v>
      </c>
      <c r="L38" s="275"/>
      <c r="M38" s="275"/>
    </row>
    <row r="39" spans="2:13" s="64" customFormat="1" ht="27.6">
      <c r="B39" s="61"/>
      <c r="C39" s="235" t="s">
        <v>860</v>
      </c>
      <c r="D39" s="86"/>
      <c r="E39" s="89"/>
      <c r="F39" s="169"/>
      <c r="G39" s="169"/>
      <c r="H39" s="90"/>
      <c r="I39" s="149"/>
      <c r="J39" s="134"/>
      <c r="K39" s="133"/>
      <c r="L39" s="275"/>
      <c r="M39" s="275"/>
    </row>
    <row r="40" spans="2:13" s="64" customFormat="1" ht="13.8">
      <c r="B40" s="61" t="s">
        <v>118</v>
      </c>
      <c r="C40" s="230"/>
      <c r="D40" s="86"/>
      <c r="E40" s="77"/>
      <c r="F40" s="151"/>
      <c r="G40" s="151"/>
      <c r="H40" s="49"/>
      <c r="I40" s="149">
        <f aca="true" t="shared" si="19" ref="I40">J40+K40</f>
        <v>0</v>
      </c>
      <c r="J40" s="134">
        <f aca="true" t="shared" si="20" ref="J40">F40*H40</f>
        <v>0</v>
      </c>
      <c r="K40" s="133">
        <f aca="true" t="shared" si="21" ref="K40">G40*H40</f>
        <v>0</v>
      </c>
      <c r="L40" s="275"/>
      <c r="M40" s="275"/>
    </row>
    <row r="41" spans="2:13" s="64" customFormat="1" ht="15" thickBot="1">
      <c r="B41" s="65"/>
      <c r="C41" s="70"/>
      <c r="D41" s="88"/>
      <c r="E41" s="70"/>
      <c r="F41" s="160"/>
      <c r="G41" s="160"/>
      <c r="H41" s="76"/>
      <c r="I41" s="170"/>
      <c r="J41" s="155"/>
      <c r="K41" s="156"/>
      <c r="L41" s="275"/>
      <c r="M41" s="275"/>
    </row>
    <row r="42" spans="2:13" ht="15" thickBot="1">
      <c r="B42" s="58"/>
      <c r="C42" s="53"/>
      <c r="D42" s="80"/>
      <c r="E42" s="54"/>
      <c r="F42" s="55"/>
      <c r="G42" s="56"/>
      <c r="H42" s="57"/>
      <c r="I42" s="55"/>
      <c r="J42" s="55"/>
      <c r="K42" s="55"/>
      <c r="L42" s="276"/>
      <c r="M42" s="276"/>
    </row>
    <row r="43" spans="2:13" ht="18.6" thickBot="1">
      <c r="B43" s="450" t="s">
        <v>670</v>
      </c>
      <c r="C43" s="451"/>
      <c r="D43" s="451"/>
      <c r="E43" s="451"/>
      <c r="F43" s="451"/>
      <c r="G43" s="451"/>
      <c r="H43" s="204">
        <f>SUM(H12:H41)</f>
        <v>0</v>
      </c>
      <c r="I43" s="171">
        <f>SUM(I12:I41)</f>
        <v>0</v>
      </c>
      <c r="J43" s="172">
        <f>SUM(J12:J41)</f>
        <v>0</v>
      </c>
      <c r="K43" s="173">
        <f>SUM(K12:K41)</f>
        <v>0</v>
      </c>
      <c r="L43" s="307"/>
      <c r="M43" s="307"/>
    </row>
    <row r="44" ht="15">
      <c r="B44" s="45"/>
    </row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</sheetData>
  <protectedRanges>
    <protectedRange sqref="F14:F16 G11 F12:G13 F24:F26 G14:G33 F34:G38 G39:G42" name="Bereich2_4"/>
    <protectedRange sqref="E11:E16 E18:E42" name="Bereich2_1_3"/>
  </protectedRanges>
  <mergeCells count="16">
    <mergeCell ref="B2:B4"/>
    <mergeCell ref="C2:G2"/>
    <mergeCell ref="C4:G4"/>
    <mergeCell ref="I2:K2"/>
    <mergeCell ref="I3:K3"/>
    <mergeCell ref="I4:K4"/>
    <mergeCell ref="D3:G3"/>
    <mergeCell ref="B43:G43"/>
    <mergeCell ref="B7:K7"/>
    <mergeCell ref="B8:K8"/>
    <mergeCell ref="B6:K6"/>
    <mergeCell ref="B5:K5"/>
    <mergeCell ref="B9:B10"/>
    <mergeCell ref="C9:C10"/>
    <mergeCell ref="H9:H10"/>
    <mergeCell ref="J9:K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2:AB153"/>
  <sheetViews>
    <sheetView zoomScale="60" zoomScaleNormal="60" workbookViewId="0" topLeftCell="A1">
      <selection activeCell="H34" sqref="H34"/>
    </sheetView>
  </sheetViews>
  <sheetFormatPr defaultColWidth="8.8515625" defaultRowHeight="15"/>
  <cols>
    <col min="2" max="2" width="8.8515625" style="0" bestFit="1" customWidth="1"/>
    <col min="3" max="3" width="39.7109375" style="0" customWidth="1"/>
    <col min="4" max="4" width="19.28125" style="1" bestFit="1" customWidth="1"/>
    <col min="5" max="5" width="16.7109375" style="0" bestFit="1" customWidth="1"/>
    <col min="6" max="6" width="12.00390625" style="0" customWidth="1"/>
    <col min="7" max="7" width="12.28125" style="0" customWidth="1"/>
    <col min="8" max="8" width="13.7109375" style="0" bestFit="1" customWidth="1"/>
    <col min="9" max="10" width="15.7109375" style="0" customWidth="1"/>
    <col min="11" max="13" width="15.8515625" style="0" customWidth="1"/>
    <col min="25" max="25" width="17.00390625" style="0" bestFit="1" customWidth="1"/>
    <col min="26" max="26" width="39.7109375" style="0" bestFit="1" customWidth="1"/>
    <col min="27" max="27" width="17.00390625" style="0" bestFit="1" customWidth="1"/>
    <col min="28" max="28" width="7.00390625" style="0" bestFit="1" customWidth="1"/>
  </cols>
  <sheetData>
    <row r="1" ht="15" thickBot="1"/>
    <row r="2" spans="2:13" ht="21.6" thickBot="1">
      <c r="B2" s="460" t="s">
        <v>949</v>
      </c>
      <c r="C2" s="472" t="str">
        <f>Technologie!D20</f>
        <v xml:space="preserve">Venkovní KCHJ pro delivery, výrobníky ledu a akvaria </v>
      </c>
      <c r="D2" s="509"/>
      <c r="E2" s="509"/>
      <c r="F2" s="509"/>
      <c r="G2" s="510"/>
      <c r="H2" s="31" t="str">
        <f>'Celkem  Nab+Tech'!G2</f>
        <v>Firma</v>
      </c>
      <c r="I2" s="463" t="str">
        <f>Technologie!G2</f>
        <v>XY</v>
      </c>
      <c r="J2" s="464"/>
      <c r="K2" s="465"/>
      <c r="L2" s="296"/>
      <c r="M2" s="296"/>
    </row>
    <row r="3" spans="2:13" ht="16.2" thickBot="1">
      <c r="B3" s="461"/>
      <c r="C3" s="236" t="s">
        <v>830</v>
      </c>
      <c r="D3" s="446"/>
      <c r="E3" s="446"/>
      <c r="F3" s="446"/>
      <c r="G3" s="447"/>
      <c r="H3" s="31" t="str">
        <f>'Celkem  Nab+Tech'!G3</f>
        <v>Projekt</v>
      </c>
      <c r="I3" s="463" t="str">
        <f>Technologie!G3</f>
        <v>Makro Karlovy Vary - remodelling chlazení</v>
      </c>
      <c r="J3" s="464"/>
      <c r="K3" s="465"/>
      <c r="L3" s="296"/>
      <c r="M3" s="296"/>
    </row>
    <row r="4" spans="2:13" ht="16.2" thickBot="1">
      <c r="B4" s="462"/>
      <c r="C4" s="511"/>
      <c r="D4" s="512"/>
      <c r="E4" s="512"/>
      <c r="F4" s="512"/>
      <c r="G4" s="513"/>
      <c r="H4" s="31" t="str">
        <f>'Celkem  Nab+Tech'!G4</f>
        <v>Datum nabídky</v>
      </c>
      <c r="I4" s="481" t="str">
        <f>Technologie!G4</f>
        <v>XX.XX.2023</v>
      </c>
      <c r="J4" s="482"/>
      <c r="K4" s="483"/>
      <c r="L4" s="303"/>
      <c r="M4" s="303"/>
    </row>
    <row r="5" spans="2:13" ht="15">
      <c r="B5" s="484" t="s">
        <v>1058</v>
      </c>
      <c r="C5" s="485"/>
      <c r="D5" s="485"/>
      <c r="E5" s="485"/>
      <c r="F5" s="485"/>
      <c r="G5" s="485"/>
      <c r="H5" s="485"/>
      <c r="I5" s="485"/>
      <c r="J5" s="485"/>
      <c r="K5" s="486"/>
      <c r="L5" s="304"/>
      <c r="M5" s="304"/>
    </row>
    <row r="6" spans="2:13" ht="15">
      <c r="B6" s="428"/>
      <c r="C6" s="425"/>
      <c r="D6" s="425"/>
      <c r="E6" s="425"/>
      <c r="F6" s="425"/>
      <c r="G6" s="425"/>
      <c r="H6" s="425"/>
      <c r="I6" s="425"/>
      <c r="J6" s="425"/>
      <c r="K6" s="429"/>
      <c r="L6" s="305"/>
      <c r="M6" s="305"/>
    </row>
    <row r="7" spans="2:13" ht="15">
      <c r="B7" s="428" t="s">
        <v>1051</v>
      </c>
      <c r="C7" s="425"/>
      <c r="D7" s="425"/>
      <c r="E7" s="425"/>
      <c r="F7" s="425"/>
      <c r="G7" s="425"/>
      <c r="H7" s="425"/>
      <c r="I7" s="425"/>
      <c r="J7" s="425"/>
      <c r="K7" s="429"/>
      <c r="L7" s="305"/>
      <c r="M7" s="305"/>
    </row>
    <row r="8" spans="2:13" ht="15" thickBot="1">
      <c r="B8" s="430" t="s">
        <v>953</v>
      </c>
      <c r="C8" s="431"/>
      <c r="D8" s="431"/>
      <c r="E8" s="431"/>
      <c r="F8" s="431"/>
      <c r="G8" s="431"/>
      <c r="H8" s="431"/>
      <c r="I8" s="431"/>
      <c r="J8" s="431"/>
      <c r="K8" s="432"/>
      <c r="L8" s="305"/>
      <c r="M8" s="305"/>
    </row>
    <row r="9" spans="2:27" ht="15">
      <c r="B9" s="490" t="s">
        <v>85</v>
      </c>
      <c r="C9" s="492" t="s">
        <v>701</v>
      </c>
      <c r="D9" s="97"/>
      <c r="E9" s="97" t="s">
        <v>835</v>
      </c>
      <c r="F9" s="95" t="s">
        <v>704</v>
      </c>
      <c r="G9" s="95" t="s">
        <v>652</v>
      </c>
      <c r="H9" s="377" t="s">
        <v>649</v>
      </c>
      <c r="I9" s="34" t="s">
        <v>650</v>
      </c>
      <c r="J9" s="419" t="s">
        <v>661</v>
      </c>
      <c r="K9" s="420"/>
      <c r="L9" s="1"/>
      <c r="M9" s="1"/>
      <c r="AA9" s="64"/>
    </row>
    <row r="10" spans="2:11" ht="26.4" customHeight="1" thickBot="1">
      <c r="B10" s="491"/>
      <c r="C10" s="508"/>
      <c r="D10" s="117"/>
      <c r="E10" s="117" t="s">
        <v>859</v>
      </c>
      <c r="F10" s="96" t="s">
        <v>705</v>
      </c>
      <c r="G10" s="96" t="s">
        <v>705</v>
      </c>
      <c r="H10" s="378"/>
      <c r="I10" s="96" t="s">
        <v>705</v>
      </c>
      <c r="J10" s="59" t="s">
        <v>651</v>
      </c>
      <c r="K10" s="60" t="s">
        <v>652</v>
      </c>
    </row>
    <row r="11" spans="2:13" s="64" customFormat="1" ht="15" thickBot="1">
      <c r="B11" s="116"/>
      <c r="C11" s="71" t="s">
        <v>1057</v>
      </c>
      <c r="D11" s="81"/>
      <c r="E11" s="89"/>
      <c r="F11" s="169"/>
      <c r="G11" s="169"/>
      <c r="H11" s="90"/>
      <c r="I11" s="149"/>
      <c r="J11" s="134"/>
      <c r="K11" s="133"/>
      <c r="L11" s="275"/>
      <c r="M11" s="275"/>
    </row>
    <row r="12" spans="2:27" s="64" customFormat="1" ht="13.8">
      <c r="B12" s="61" t="s">
        <v>240</v>
      </c>
      <c r="C12" s="71" t="s">
        <v>1062</v>
      </c>
      <c r="D12" s="83"/>
      <c r="E12" s="89"/>
      <c r="F12" s="169"/>
      <c r="G12" s="169"/>
      <c r="H12" s="90"/>
      <c r="I12" s="149"/>
      <c r="J12" s="134"/>
      <c r="K12" s="133"/>
      <c r="L12" s="275"/>
      <c r="M12" s="275"/>
      <c r="R12" s="292"/>
      <c r="Y12" s="292"/>
      <c r="AA12" s="292"/>
    </row>
    <row r="13" spans="2:27" s="64" customFormat="1" ht="13.8">
      <c r="B13" s="61" t="s">
        <v>241</v>
      </c>
      <c r="C13" s="228"/>
      <c r="D13" s="83"/>
      <c r="E13" s="227"/>
      <c r="F13" s="151"/>
      <c r="G13" s="151"/>
      <c r="H13" s="321"/>
      <c r="I13" s="149">
        <f aca="true" t="shared" si="0" ref="I13">J13+K13</f>
        <v>0</v>
      </c>
      <c r="J13" s="134">
        <f aca="true" t="shared" si="1" ref="J13">F13*H13</f>
        <v>0</v>
      </c>
      <c r="K13" s="133">
        <f aca="true" t="shared" si="2" ref="K13:K37">G13*H13</f>
        <v>0</v>
      </c>
      <c r="L13" s="275"/>
      <c r="M13" s="275"/>
      <c r="Y13" s="292"/>
      <c r="AA13" s="292"/>
    </row>
    <row r="14" spans="2:27" s="64" customFormat="1" ht="15" thickBot="1">
      <c r="B14" s="61" t="s">
        <v>242</v>
      </c>
      <c r="C14" s="228"/>
      <c r="D14" s="83"/>
      <c r="E14" s="227"/>
      <c r="F14" s="151"/>
      <c r="G14" s="151"/>
      <c r="H14" s="321"/>
      <c r="I14" s="149">
        <f aca="true" t="shared" si="3" ref="I14">J14+K14</f>
        <v>0</v>
      </c>
      <c r="J14" s="134">
        <f aca="true" t="shared" si="4" ref="J14">F14*H14</f>
        <v>0</v>
      </c>
      <c r="K14" s="133">
        <f aca="true" t="shared" si="5" ref="K14">G14*H14</f>
        <v>0</v>
      </c>
      <c r="L14" s="275"/>
      <c r="M14" s="275"/>
      <c r="Y14" s="292"/>
      <c r="AA14" s="292"/>
    </row>
    <row r="15" spans="2:27" s="64" customFormat="1" ht="13.8">
      <c r="B15" s="61" t="s">
        <v>543</v>
      </c>
      <c r="C15" s="71" t="s">
        <v>1063</v>
      </c>
      <c r="D15" s="83"/>
      <c r="E15" s="89"/>
      <c r="F15" s="169"/>
      <c r="G15" s="169"/>
      <c r="H15" s="323"/>
      <c r="I15" s="149"/>
      <c r="J15" s="134"/>
      <c r="K15" s="133"/>
      <c r="L15" s="275"/>
      <c r="M15" s="275"/>
      <c r="P15" s="292"/>
      <c r="Q15" s="292"/>
      <c r="R15" s="292"/>
      <c r="Y15" s="292"/>
      <c r="AA15" s="292"/>
    </row>
    <row r="16" spans="2:27" s="64" customFormat="1" ht="13.8">
      <c r="B16" s="61" t="s">
        <v>556</v>
      </c>
      <c r="C16" s="228"/>
      <c r="D16" s="83"/>
      <c r="E16" s="227"/>
      <c r="F16" s="151"/>
      <c r="G16" s="151"/>
      <c r="H16" s="321"/>
      <c r="I16" s="149">
        <f aca="true" t="shared" si="6" ref="I16">J16+K16</f>
        <v>0</v>
      </c>
      <c r="J16" s="134">
        <f aca="true" t="shared" si="7" ref="J16">F16*H16</f>
        <v>0</v>
      </c>
      <c r="K16" s="133">
        <f aca="true" t="shared" si="8" ref="K16">G16*H16</f>
        <v>0</v>
      </c>
      <c r="L16" s="275"/>
      <c r="M16" s="275"/>
      <c r="N16" s="292"/>
      <c r="O16" s="292"/>
      <c r="P16" s="292"/>
      <c r="Q16" s="292"/>
      <c r="R16" s="292"/>
      <c r="Y16" s="292"/>
      <c r="AA16" s="292"/>
    </row>
    <row r="17" spans="2:27" s="64" customFormat="1" ht="15" thickBot="1">
      <c r="B17" s="61" t="s">
        <v>557</v>
      </c>
      <c r="C17" s="228"/>
      <c r="D17" s="83"/>
      <c r="E17" s="227"/>
      <c r="F17" s="151"/>
      <c r="G17" s="151"/>
      <c r="H17" s="321"/>
      <c r="I17" s="149">
        <f aca="true" t="shared" si="9" ref="I17:I25">J17+K17</f>
        <v>0</v>
      </c>
      <c r="J17" s="134">
        <f aca="true" t="shared" si="10" ref="J17:J37">F17*H17</f>
        <v>0</v>
      </c>
      <c r="K17" s="133">
        <f t="shared" si="2"/>
        <v>0</v>
      </c>
      <c r="L17" s="275"/>
      <c r="M17" s="275"/>
      <c r="Z17" s="294"/>
      <c r="AA17" s="308"/>
    </row>
    <row r="18" spans="2:28" s="64" customFormat="1" ht="15">
      <c r="B18" s="61" t="s">
        <v>558</v>
      </c>
      <c r="C18" s="71" t="s">
        <v>1064</v>
      </c>
      <c r="D18" s="83"/>
      <c r="E18" s="89"/>
      <c r="F18" s="169"/>
      <c r="G18" s="169"/>
      <c r="H18" s="323"/>
      <c r="I18" s="149"/>
      <c r="J18" s="134"/>
      <c r="K18" s="133"/>
      <c r="L18" s="275"/>
      <c r="M18" s="275"/>
      <c r="P18" s="292"/>
      <c r="Q18" s="292"/>
      <c r="R18" s="292"/>
      <c r="Y18" s="293"/>
      <c r="AA18" s="293"/>
      <c r="AB18" s="309"/>
    </row>
    <row r="19" spans="2:27" s="64" customFormat="1" ht="15">
      <c r="B19" s="61" t="s">
        <v>559</v>
      </c>
      <c r="C19" s="228"/>
      <c r="D19" s="83"/>
      <c r="E19" s="227"/>
      <c r="F19" s="151"/>
      <c r="G19" s="151"/>
      <c r="H19" s="321"/>
      <c r="I19" s="149">
        <f t="shared" si="9"/>
        <v>0</v>
      </c>
      <c r="J19" s="134">
        <f>F19*H19</f>
        <v>0</v>
      </c>
      <c r="K19" s="133">
        <f t="shared" si="2"/>
        <v>0</v>
      </c>
      <c r="L19" s="275"/>
      <c r="M19" s="275"/>
      <c r="N19" s="292"/>
      <c r="O19" s="292"/>
      <c r="P19" s="292"/>
      <c r="Q19" s="292"/>
      <c r="R19" s="292"/>
      <c r="Y19" s="309"/>
      <c r="Z19" s="310"/>
      <c r="AA19" s="308"/>
    </row>
    <row r="20" spans="2:27" s="64" customFormat="1" ht="13.8">
      <c r="B20" s="61" t="s">
        <v>544</v>
      </c>
      <c r="C20" s="228"/>
      <c r="D20" s="83"/>
      <c r="E20" s="227"/>
      <c r="F20" s="151"/>
      <c r="G20" s="151"/>
      <c r="H20" s="321"/>
      <c r="I20" s="149">
        <f aca="true" t="shared" si="11" ref="I20">J20+K20</f>
        <v>0</v>
      </c>
      <c r="J20" s="134">
        <f>F20*H20</f>
        <v>0</v>
      </c>
      <c r="K20" s="133">
        <f aca="true" t="shared" si="12" ref="K20">G20*H20</f>
        <v>0</v>
      </c>
      <c r="L20" s="275"/>
      <c r="M20" s="275"/>
      <c r="N20" s="292"/>
      <c r="O20" s="292"/>
      <c r="P20" s="292"/>
      <c r="Q20" s="292"/>
      <c r="R20" s="292"/>
      <c r="AA20" s="311"/>
    </row>
    <row r="21" spans="2:18" s="64" customFormat="1" ht="13.8">
      <c r="B21" s="61" t="s">
        <v>552</v>
      </c>
      <c r="C21" s="228"/>
      <c r="D21" s="83"/>
      <c r="E21" s="227"/>
      <c r="F21" s="151"/>
      <c r="G21" s="151"/>
      <c r="H21" s="321"/>
      <c r="I21" s="149">
        <f t="shared" si="9"/>
        <v>0</v>
      </c>
      <c r="J21" s="134">
        <f t="shared" si="10"/>
        <v>0</v>
      </c>
      <c r="K21" s="133">
        <f t="shared" si="2"/>
        <v>0</v>
      </c>
      <c r="L21" s="275"/>
      <c r="M21" s="275"/>
      <c r="N21" s="292"/>
      <c r="O21" s="292"/>
      <c r="P21" s="292"/>
      <c r="Q21" s="292"/>
      <c r="R21" s="292"/>
    </row>
    <row r="22" spans="2:13" s="64" customFormat="1" ht="13.8">
      <c r="B22" s="61" t="s">
        <v>553</v>
      </c>
      <c r="C22" s="228"/>
      <c r="D22" s="83"/>
      <c r="E22" s="227"/>
      <c r="F22" s="151"/>
      <c r="G22" s="151"/>
      <c r="H22" s="321"/>
      <c r="I22" s="149">
        <f t="shared" si="9"/>
        <v>0</v>
      </c>
      <c r="J22" s="134">
        <f t="shared" si="10"/>
        <v>0</v>
      </c>
      <c r="K22" s="133">
        <f t="shared" si="2"/>
        <v>0</v>
      </c>
      <c r="L22" s="275"/>
      <c r="M22" s="275"/>
    </row>
    <row r="23" spans="2:16" s="64" customFormat="1" ht="15" thickBot="1">
      <c r="B23" s="61"/>
      <c r="C23" s="92" t="s">
        <v>1040</v>
      </c>
      <c r="D23" s="86"/>
      <c r="E23" s="89"/>
      <c r="F23" s="169"/>
      <c r="G23" s="169"/>
      <c r="H23" s="323"/>
      <c r="I23" s="149"/>
      <c r="J23" s="134"/>
      <c r="K23" s="133"/>
      <c r="L23" s="275"/>
      <c r="M23" s="275"/>
      <c r="P23"/>
    </row>
    <row r="24" spans="2:13" s="64" customFormat="1" ht="13.8">
      <c r="B24" s="61" t="s">
        <v>554</v>
      </c>
      <c r="C24" s="71" t="s">
        <v>1136</v>
      </c>
      <c r="D24" s="83"/>
      <c r="E24" s="89"/>
      <c r="F24" s="169"/>
      <c r="G24" s="169"/>
      <c r="H24" s="323"/>
      <c r="I24" s="149"/>
      <c r="J24" s="134"/>
      <c r="K24" s="133"/>
      <c r="L24" s="275"/>
      <c r="M24" s="275"/>
    </row>
    <row r="25" spans="2:13" s="64" customFormat="1" ht="13.8">
      <c r="B25" s="61" t="s">
        <v>555</v>
      </c>
      <c r="C25" s="229"/>
      <c r="D25" s="85"/>
      <c r="E25" s="227"/>
      <c r="F25" s="151"/>
      <c r="G25" s="151"/>
      <c r="H25" s="321">
        <v>1</v>
      </c>
      <c r="I25" s="149">
        <f t="shared" si="9"/>
        <v>0</v>
      </c>
      <c r="J25" s="134">
        <f t="shared" si="10"/>
        <v>0</v>
      </c>
      <c r="K25" s="133">
        <f t="shared" si="2"/>
        <v>0</v>
      </c>
      <c r="L25" s="275"/>
      <c r="M25" s="275"/>
    </row>
    <row r="26" spans="2:13" s="64" customFormat="1" ht="13.8">
      <c r="B26" s="61" t="s">
        <v>551</v>
      </c>
      <c r="C26" s="229"/>
      <c r="D26" s="86"/>
      <c r="E26" s="227"/>
      <c r="F26" s="151"/>
      <c r="G26" s="151"/>
      <c r="H26" s="321"/>
      <c r="I26" s="149">
        <f aca="true" t="shared" si="13" ref="I26:I31">J26+K26</f>
        <v>0</v>
      </c>
      <c r="J26" s="134">
        <f t="shared" si="10"/>
        <v>0</v>
      </c>
      <c r="K26" s="133">
        <f t="shared" si="2"/>
        <v>0</v>
      </c>
      <c r="L26" s="275"/>
      <c r="M26" s="275"/>
    </row>
    <row r="27" spans="2:13" s="64" customFormat="1" ht="13.8">
      <c r="B27" s="61" t="s">
        <v>545</v>
      </c>
      <c r="C27" s="229"/>
      <c r="D27" s="86"/>
      <c r="E27" s="227"/>
      <c r="F27" s="151"/>
      <c r="G27" s="151"/>
      <c r="H27" s="321"/>
      <c r="I27" s="149">
        <f t="shared" si="13"/>
        <v>0</v>
      </c>
      <c r="J27" s="134">
        <f t="shared" si="10"/>
        <v>0</v>
      </c>
      <c r="K27" s="133">
        <f t="shared" si="2"/>
        <v>0</v>
      </c>
      <c r="L27" s="275"/>
      <c r="M27" s="275"/>
    </row>
    <row r="28" spans="2:18" s="64" customFormat="1" ht="13.8">
      <c r="B28" s="61" t="s">
        <v>546</v>
      </c>
      <c r="C28" s="229"/>
      <c r="D28" s="86"/>
      <c r="E28" s="227"/>
      <c r="F28" s="151"/>
      <c r="G28" s="151"/>
      <c r="H28" s="321"/>
      <c r="I28" s="149">
        <f t="shared" si="13"/>
        <v>0</v>
      </c>
      <c r="J28" s="134">
        <f t="shared" si="10"/>
        <v>0</v>
      </c>
      <c r="K28" s="133">
        <f t="shared" si="2"/>
        <v>0</v>
      </c>
      <c r="L28" s="275"/>
      <c r="M28" s="275"/>
      <c r="N28" s="292"/>
      <c r="O28" s="292"/>
      <c r="P28" s="292"/>
      <c r="Q28" s="292"/>
      <c r="R28" s="292"/>
    </row>
    <row r="29" spans="2:18" s="64" customFormat="1" ht="13.8">
      <c r="B29" s="61" t="s">
        <v>547</v>
      </c>
      <c r="C29" s="229"/>
      <c r="D29" s="86"/>
      <c r="E29" s="227"/>
      <c r="F29" s="151"/>
      <c r="G29" s="151"/>
      <c r="H29" s="321"/>
      <c r="I29" s="149">
        <f t="shared" si="13"/>
        <v>0</v>
      </c>
      <c r="J29" s="134">
        <f t="shared" si="10"/>
        <v>0</v>
      </c>
      <c r="K29" s="133">
        <f t="shared" si="2"/>
        <v>0</v>
      </c>
      <c r="L29" s="275"/>
      <c r="M29" s="275"/>
      <c r="N29" s="292"/>
      <c r="O29" s="292"/>
      <c r="P29" s="292"/>
      <c r="Q29" s="292"/>
      <c r="R29" s="292"/>
    </row>
    <row r="30" spans="2:18" s="64" customFormat="1" ht="13.8">
      <c r="B30" s="61" t="s">
        <v>994</v>
      </c>
      <c r="C30" s="228"/>
      <c r="D30" s="83"/>
      <c r="E30" s="227"/>
      <c r="F30" s="151"/>
      <c r="G30" s="151"/>
      <c r="H30" s="321"/>
      <c r="I30" s="149">
        <f t="shared" si="13"/>
        <v>0</v>
      </c>
      <c r="J30" s="134">
        <f t="shared" si="10"/>
        <v>0</v>
      </c>
      <c r="K30" s="133">
        <f t="shared" si="2"/>
        <v>0</v>
      </c>
      <c r="L30" s="275"/>
      <c r="M30" s="275"/>
      <c r="N30" s="292"/>
      <c r="O30" s="292"/>
      <c r="P30" s="292"/>
      <c r="Q30" s="292"/>
      <c r="R30" s="292"/>
    </row>
    <row r="31" spans="2:13" s="64" customFormat="1" ht="15" thickBot="1">
      <c r="B31" s="61" t="s">
        <v>548</v>
      </c>
      <c r="C31" s="228"/>
      <c r="D31" s="83"/>
      <c r="E31" s="227"/>
      <c r="F31" s="151"/>
      <c r="G31" s="151"/>
      <c r="H31" s="321"/>
      <c r="I31" s="149">
        <f t="shared" si="13"/>
        <v>0</v>
      </c>
      <c r="J31" s="134">
        <f t="shared" si="10"/>
        <v>0</v>
      </c>
      <c r="K31" s="133">
        <f t="shared" si="2"/>
        <v>0</v>
      </c>
      <c r="L31" s="275"/>
      <c r="M31" s="275"/>
    </row>
    <row r="32" spans="2:28" s="64" customFormat="1" ht="15">
      <c r="B32" s="116"/>
      <c r="C32" s="71" t="s">
        <v>1041</v>
      </c>
      <c r="D32" s="83"/>
      <c r="E32" s="89"/>
      <c r="F32" s="169"/>
      <c r="G32" s="169"/>
      <c r="H32" s="323"/>
      <c r="I32" s="149"/>
      <c r="J32" s="134"/>
      <c r="K32" s="133"/>
      <c r="L32" s="275"/>
      <c r="M32" s="275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2:13" s="64" customFormat="1" ht="13.8">
      <c r="B33" s="61" t="s">
        <v>549</v>
      </c>
      <c r="C33" s="228"/>
      <c r="D33" s="83"/>
      <c r="E33" s="227"/>
      <c r="F33" s="151"/>
      <c r="G33" s="151"/>
      <c r="H33" s="319">
        <v>3</v>
      </c>
      <c r="I33" s="149">
        <f aca="true" t="shared" si="14" ref="I33:I37">J33+K33</f>
        <v>0</v>
      </c>
      <c r="J33" s="134">
        <f t="shared" si="10"/>
        <v>0</v>
      </c>
      <c r="K33" s="133">
        <f t="shared" si="2"/>
        <v>0</v>
      </c>
      <c r="L33" s="275"/>
      <c r="M33" s="275"/>
    </row>
    <row r="34" spans="2:13" s="64" customFormat="1" ht="13.8">
      <c r="B34" s="61" t="s">
        <v>550</v>
      </c>
      <c r="C34" s="228"/>
      <c r="D34" s="83"/>
      <c r="E34" s="227"/>
      <c r="F34" s="151"/>
      <c r="G34" s="151"/>
      <c r="H34" s="321"/>
      <c r="I34" s="149">
        <f t="shared" si="14"/>
        <v>0</v>
      </c>
      <c r="J34" s="134">
        <f t="shared" si="10"/>
        <v>0</v>
      </c>
      <c r="K34" s="133">
        <f t="shared" si="2"/>
        <v>0</v>
      </c>
      <c r="L34" s="275"/>
      <c r="M34" s="275"/>
    </row>
    <row r="35" spans="2:13" s="64" customFormat="1" ht="12" customHeight="1">
      <c r="B35" s="61" t="s">
        <v>114</v>
      </c>
      <c r="C35" s="228"/>
      <c r="D35" s="83"/>
      <c r="E35" s="227"/>
      <c r="F35" s="151"/>
      <c r="G35" s="151"/>
      <c r="H35" s="319"/>
      <c r="I35" s="149">
        <f t="shared" si="14"/>
        <v>0</v>
      </c>
      <c r="J35" s="134">
        <f t="shared" si="10"/>
        <v>0</v>
      </c>
      <c r="K35" s="133">
        <f t="shared" si="2"/>
        <v>0</v>
      </c>
      <c r="L35" s="275"/>
      <c r="M35" s="275"/>
    </row>
    <row r="36" spans="2:13" s="64" customFormat="1" ht="13.8">
      <c r="B36" s="61" t="s">
        <v>115</v>
      </c>
      <c r="C36" s="228"/>
      <c r="D36" s="83"/>
      <c r="E36" s="227"/>
      <c r="F36" s="151"/>
      <c r="G36" s="151"/>
      <c r="H36" s="321"/>
      <c r="I36" s="149">
        <f t="shared" si="14"/>
        <v>0</v>
      </c>
      <c r="J36" s="134">
        <f t="shared" si="10"/>
        <v>0</v>
      </c>
      <c r="K36" s="133">
        <f t="shared" si="2"/>
        <v>0</v>
      </c>
      <c r="L36" s="275"/>
      <c r="M36" s="275"/>
    </row>
    <row r="37" spans="2:13" s="64" customFormat="1" ht="15" thickBot="1">
      <c r="B37" s="61" t="s">
        <v>116</v>
      </c>
      <c r="C37" s="228"/>
      <c r="D37" s="83"/>
      <c r="E37" s="227"/>
      <c r="F37" s="151"/>
      <c r="G37" s="151"/>
      <c r="H37" s="321"/>
      <c r="I37" s="149">
        <f t="shared" si="14"/>
        <v>0</v>
      </c>
      <c r="J37" s="134">
        <f t="shared" si="10"/>
        <v>0</v>
      </c>
      <c r="K37" s="133">
        <f t="shared" si="2"/>
        <v>0</v>
      </c>
      <c r="L37" s="275"/>
      <c r="M37" s="275"/>
    </row>
    <row r="38" spans="2:13" ht="15" thickBot="1">
      <c r="B38" s="58"/>
      <c r="C38" s="53"/>
      <c r="D38" s="80"/>
      <c r="E38" s="54"/>
      <c r="F38" s="55"/>
      <c r="G38" s="56"/>
      <c r="H38" s="57"/>
      <c r="I38" s="55"/>
      <c r="J38" s="55"/>
      <c r="K38" s="55"/>
      <c r="L38" s="276"/>
      <c r="M38" s="276"/>
    </row>
    <row r="39" spans="2:13" ht="18.6" thickBot="1">
      <c r="B39" s="450" t="s">
        <v>670</v>
      </c>
      <c r="C39" s="451"/>
      <c r="D39" s="451"/>
      <c r="E39" s="451"/>
      <c r="F39" s="451"/>
      <c r="G39" s="451"/>
      <c r="H39" s="204">
        <f>SUM(H12:H37)</f>
        <v>4</v>
      </c>
      <c r="I39" s="171">
        <f>SUM(I12:I37)</f>
        <v>0</v>
      </c>
      <c r="J39" s="172">
        <f>SUM(J12:J37)</f>
        <v>0</v>
      </c>
      <c r="K39" s="173">
        <f>SUM(K12:K37)</f>
        <v>0</v>
      </c>
      <c r="L39" s="307"/>
      <c r="M39" s="307"/>
    </row>
    <row r="40" ht="15">
      <c r="B40" s="45"/>
    </row>
    <row r="45" ht="15">
      <c r="D45"/>
    </row>
    <row r="46" ht="15">
      <c r="D46"/>
    </row>
    <row r="47" ht="15">
      <c r="D47"/>
    </row>
    <row r="48" ht="15">
      <c r="D48"/>
    </row>
    <row r="49" ht="15">
      <c r="D49"/>
    </row>
    <row r="50" ht="15">
      <c r="D50"/>
    </row>
    <row r="51" ht="15">
      <c r="D51"/>
    </row>
    <row r="52" ht="15">
      <c r="D52"/>
    </row>
    <row r="53" ht="15">
      <c r="D53"/>
    </row>
    <row r="54" ht="15">
      <c r="D54"/>
    </row>
    <row r="55" ht="15">
      <c r="D55"/>
    </row>
    <row r="56" ht="15">
      <c r="D56"/>
    </row>
    <row r="57" ht="15">
      <c r="D57"/>
    </row>
    <row r="58" ht="15">
      <c r="D58"/>
    </row>
    <row r="59" ht="15">
      <c r="D59"/>
    </row>
    <row r="60" ht="15">
      <c r="D60"/>
    </row>
    <row r="61" ht="15">
      <c r="D61"/>
    </row>
    <row r="62" ht="15">
      <c r="D62"/>
    </row>
    <row r="63" ht="15">
      <c r="D63"/>
    </row>
    <row r="64" ht="15">
      <c r="D64"/>
    </row>
    <row r="65" ht="15">
      <c r="D65"/>
    </row>
    <row r="66" ht="15">
      <c r="D66"/>
    </row>
    <row r="67" ht="15">
      <c r="D67"/>
    </row>
    <row r="68" ht="15">
      <c r="D68"/>
    </row>
    <row r="69" ht="15">
      <c r="D69"/>
    </row>
    <row r="70" ht="15">
      <c r="D70"/>
    </row>
    <row r="71" ht="15">
      <c r="D71"/>
    </row>
    <row r="72" ht="15">
      <c r="D72"/>
    </row>
    <row r="73" ht="15">
      <c r="D73"/>
    </row>
    <row r="74" ht="15">
      <c r="D74"/>
    </row>
    <row r="75" ht="15">
      <c r="D75"/>
    </row>
    <row r="76" ht="15">
      <c r="D76"/>
    </row>
    <row r="77" ht="15">
      <c r="D77"/>
    </row>
    <row r="78" ht="15">
      <c r="D78"/>
    </row>
    <row r="79" ht="15">
      <c r="D79"/>
    </row>
    <row r="80" ht="15">
      <c r="D80"/>
    </row>
    <row r="81" ht="15">
      <c r="D81"/>
    </row>
    <row r="82" ht="15">
      <c r="D82"/>
    </row>
    <row r="83" ht="15">
      <c r="D83"/>
    </row>
    <row r="84" ht="15">
      <c r="D84"/>
    </row>
    <row r="85" ht="15">
      <c r="D85"/>
    </row>
    <row r="86" ht="15">
      <c r="D86"/>
    </row>
    <row r="87" ht="15">
      <c r="D87"/>
    </row>
    <row r="88" ht="15">
      <c r="D88"/>
    </row>
    <row r="89" ht="15">
      <c r="D89"/>
    </row>
    <row r="90" ht="15">
      <c r="D90"/>
    </row>
    <row r="91" ht="15">
      <c r="D91"/>
    </row>
    <row r="92" ht="15">
      <c r="D92"/>
    </row>
    <row r="93" ht="15">
      <c r="D93"/>
    </row>
    <row r="94" ht="15">
      <c r="D94"/>
    </row>
    <row r="95" ht="15">
      <c r="D95"/>
    </row>
    <row r="96" ht="15">
      <c r="D96"/>
    </row>
    <row r="97" ht="15">
      <c r="D97"/>
    </row>
    <row r="98" ht="15">
      <c r="D98"/>
    </row>
    <row r="99" ht="15">
      <c r="D99"/>
    </row>
    <row r="100" ht="15">
      <c r="D100"/>
    </row>
    <row r="101" ht="15">
      <c r="D101"/>
    </row>
    <row r="102" ht="15">
      <c r="D102"/>
    </row>
    <row r="103" ht="15">
      <c r="D103"/>
    </row>
    <row r="104" ht="15">
      <c r="D104"/>
    </row>
    <row r="105" ht="15">
      <c r="D105"/>
    </row>
    <row r="106" ht="15">
      <c r="D106"/>
    </row>
    <row r="107" ht="15">
      <c r="D107"/>
    </row>
    <row r="108" ht="15">
      <c r="D108"/>
    </row>
    <row r="109" ht="15">
      <c r="D109"/>
    </row>
    <row r="110" ht="15">
      <c r="D110"/>
    </row>
    <row r="111" ht="15">
      <c r="D111"/>
    </row>
    <row r="112" ht="15">
      <c r="D112"/>
    </row>
    <row r="113" ht="15">
      <c r="D113"/>
    </row>
    <row r="114" ht="15">
      <c r="D114"/>
    </row>
    <row r="115" ht="15">
      <c r="D115"/>
    </row>
    <row r="116" ht="15">
      <c r="D116"/>
    </row>
    <row r="117" ht="15">
      <c r="D117"/>
    </row>
    <row r="118" ht="15">
      <c r="D118"/>
    </row>
    <row r="119" ht="15">
      <c r="D119"/>
    </row>
    <row r="120" ht="15">
      <c r="D120"/>
    </row>
    <row r="121" ht="15">
      <c r="D121"/>
    </row>
    <row r="122" ht="15">
      <c r="D122"/>
    </row>
    <row r="123" ht="15">
      <c r="D123"/>
    </row>
    <row r="124" ht="15">
      <c r="D124"/>
    </row>
    <row r="125" ht="15">
      <c r="D125"/>
    </row>
    <row r="126" ht="15">
      <c r="D126"/>
    </row>
    <row r="127" ht="15">
      <c r="D127"/>
    </row>
    <row r="128" ht="15">
      <c r="D128"/>
    </row>
    <row r="129" ht="15">
      <c r="D129"/>
    </row>
    <row r="130" ht="15">
      <c r="D130"/>
    </row>
    <row r="131" ht="15">
      <c r="D131"/>
    </row>
    <row r="132" ht="15">
      <c r="D132"/>
    </row>
    <row r="133" ht="15">
      <c r="D133"/>
    </row>
    <row r="134" ht="15">
      <c r="D134"/>
    </row>
    <row r="135" ht="15">
      <c r="D135"/>
    </row>
    <row r="136" ht="15">
      <c r="D136"/>
    </row>
    <row r="137" ht="15">
      <c r="D137"/>
    </row>
    <row r="138" ht="15">
      <c r="D138"/>
    </row>
    <row r="139" ht="15">
      <c r="D139"/>
    </row>
    <row r="140" ht="15">
      <c r="D140"/>
    </row>
    <row r="141" ht="15">
      <c r="D141"/>
    </row>
    <row r="142" ht="15">
      <c r="D142"/>
    </row>
    <row r="143" ht="15">
      <c r="D143"/>
    </row>
    <row r="144" ht="15">
      <c r="D144"/>
    </row>
    <row r="145" ht="15">
      <c r="D145"/>
    </row>
    <row r="146" ht="15">
      <c r="D146"/>
    </row>
    <row r="147" ht="15">
      <c r="D147"/>
    </row>
    <row r="148" ht="15">
      <c r="D148"/>
    </row>
    <row r="149" ht="15">
      <c r="D149"/>
    </row>
    <row r="150" ht="15">
      <c r="D150"/>
    </row>
    <row r="151" ht="15">
      <c r="D151"/>
    </row>
    <row r="152" ht="15">
      <c r="D152"/>
    </row>
    <row r="153" ht="15">
      <c r="D153"/>
    </row>
  </sheetData>
  <protectedRanges>
    <protectedRange sqref="F33:G37 G38 G11:G12 F13:G14 G15:G32 F24:F25" name="Bereich2_4"/>
    <protectedRange sqref="E11:E15 E18:E38" name="Bereich2_1_3"/>
  </protectedRanges>
  <mergeCells count="16">
    <mergeCell ref="B2:B4"/>
    <mergeCell ref="C2:G2"/>
    <mergeCell ref="I2:K2"/>
    <mergeCell ref="D3:G3"/>
    <mergeCell ref="I3:K3"/>
    <mergeCell ref="C4:G4"/>
    <mergeCell ref="I4:K4"/>
    <mergeCell ref="B39:G39"/>
    <mergeCell ref="B5:K5"/>
    <mergeCell ref="B6:K6"/>
    <mergeCell ref="B7:K7"/>
    <mergeCell ref="B8:K8"/>
    <mergeCell ref="B9:B10"/>
    <mergeCell ref="C9:C10"/>
    <mergeCell ref="H9:H10"/>
    <mergeCell ref="J9:K9"/>
  </mergeCells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2:AB148"/>
  <sheetViews>
    <sheetView zoomScale="60" zoomScaleNormal="60" workbookViewId="0" topLeftCell="A1">
      <selection activeCell="H24" sqref="H24"/>
    </sheetView>
  </sheetViews>
  <sheetFormatPr defaultColWidth="8.8515625" defaultRowHeight="15"/>
  <cols>
    <col min="2" max="2" width="8.8515625" style="0" bestFit="1" customWidth="1"/>
    <col min="3" max="3" width="39.7109375" style="0" customWidth="1"/>
    <col min="4" max="4" width="19.28125" style="1" bestFit="1" customWidth="1"/>
    <col min="5" max="5" width="16.7109375" style="0" bestFit="1" customWidth="1"/>
    <col min="6" max="6" width="12.00390625" style="0" customWidth="1"/>
    <col min="7" max="7" width="12.28125" style="0" customWidth="1"/>
    <col min="8" max="8" width="13.7109375" style="0" bestFit="1" customWidth="1"/>
    <col min="9" max="10" width="15.7109375" style="0" customWidth="1"/>
    <col min="11" max="13" width="15.8515625" style="0" customWidth="1"/>
    <col min="25" max="25" width="17.00390625" style="0" bestFit="1" customWidth="1"/>
    <col min="26" max="26" width="39.7109375" style="0" bestFit="1" customWidth="1"/>
    <col min="27" max="27" width="17.00390625" style="0" bestFit="1" customWidth="1"/>
    <col min="28" max="28" width="7.00390625" style="0" bestFit="1" customWidth="1"/>
  </cols>
  <sheetData>
    <row r="1" ht="15" thickBot="1"/>
    <row r="2" spans="2:13" ht="21.6" customHeight="1" thickBot="1">
      <c r="B2" s="460" t="s">
        <v>961</v>
      </c>
      <c r="C2" s="472" t="s">
        <v>957</v>
      </c>
      <c r="D2" s="509"/>
      <c r="E2" s="509"/>
      <c r="F2" s="509"/>
      <c r="G2" s="510"/>
      <c r="H2" s="31" t="str">
        <f>'Celkem  Nab+Tech'!G2</f>
        <v>Firma</v>
      </c>
      <c r="I2" s="463" t="str">
        <f>Technologie!G2</f>
        <v>XY</v>
      </c>
      <c r="J2" s="464"/>
      <c r="K2" s="465"/>
      <c r="L2" s="296"/>
      <c r="M2" s="296"/>
    </row>
    <row r="3" spans="2:13" ht="16.2" customHeight="1" thickBot="1">
      <c r="B3" s="461"/>
      <c r="C3" s="236" t="s">
        <v>830</v>
      </c>
      <c r="D3" s="446"/>
      <c r="E3" s="446"/>
      <c r="F3" s="446"/>
      <c r="G3" s="447"/>
      <c r="H3" s="31" t="str">
        <f>'Celkem  Nab+Tech'!G3</f>
        <v>Projekt</v>
      </c>
      <c r="I3" s="463" t="str">
        <f>Technologie!G3</f>
        <v>Makro Karlovy Vary - remodelling chlazení</v>
      </c>
      <c r="J3" s="464"/>
      <c r="K3" s="465"/>
      <c r="L3" s="296"/>
      <c r="M3" s="296"/>
    </row>
    <row r="4" spans="2:13" ht="16.2" thickBot="1">
      <c r="B4" s="462"/>
      <c r="C4" s="511"/>
      <c r="D4" s="512"/>
      <c r="E4" s="512"/>
      <c r="F4" s="512"/>
      <c r="G4" s="513"/>
      <c r="H4" s="31" t="str">
        <f>'Celkem  Nab+Tech'!G4</f>
        <v>Datum nabídky</v>
      </c>
      <c r="I4" s="481" t="str">
        <f>Technologie!G4</f>
        <v>XX.XX.2023</v>
      </c>
      <c r="J4" s="482"/>
      <c r="K4" s="483"/>
      <c r="L4" s="303"/>
      <c r="M4" s="303"/>
    </row>
    <row r="5" spans="2:13" ht="15">
      <c r="B5" s="484" t="s">
        <v>1047</v>
      </c>
      <c r="C5" s="485"/>
      <c r="D5" s="485"/>
      <c r="E5" s="485"/>
      <c r="F5" s="485"/>
      <c r="G5" s="485"/>
      <c r="H5" s="485"/>
      <c r="I5" s="485"/>
      <c r="J5" s="485"/>
      <c r="K5" s="486"/>
      <c r="L5" s="304"/>
      <c r="M5" s="304"/>
    </row>
    <row r="6" spans="2:13" ht="15">
      <c r="B6" s="428"/>
      <c r="C6" s="425"/>
      <c r="D6" s="425"/>
      <c r="E6" s="425"/>
      <c r="F6" s="425"/>
      <c r="G6" s="425"/>
      <c r="H6" s="425"/>
      <c r="I6" s="425"/>
      <c r="J6" s="425"/>
      <c r="K6" s="429"/>
      <c r="L6" s="305"/>
      <c r="M6" s="305"/>
    </row>
    <row r="7" spans="2:13" ht="15">
      <c r="B7" s="428"/>
      <c r="C7" s="425"/>
      <c r="D7" s="425"/>
      <c r="E7" s="425"/>
      <c r="F7" s="425"/>
      <c r="G7" s="425"/>
      <c r="H7" s="425"/>
      <c r="I7" s="425"/>
      <c r="J7" s="425"/>
      <c r="K7" s="429"/>
      <c r="L7" s="305"/>
      <c r="M7" s="305"/>
    </row>
    <row r="8" spans="2:13" ht="15" thickBot="1">
      <c r="B8" s="430" t="s">
        <v>953</v>
      </c>
      <c r="C8" s="431"/>
      <c r="D8" s="431"/>
      <c r="E8" s="431"/>
      <c r="F8" s="431"/>
      <c r="G8" s="431"/>
      <c r="H8" s="431"/>
      <c r="I8" s="431"/>
      <c r="J8" s="431"/>
      <c r="K8" s="432"/>
      <c r="L8" s="305"/>
      <c r="M8" s="305"/>
    </row>
    <row r="9" spans="2:27" ht="15">
      <c r="B9" s="490" t="s">
        <v>85</v>
      </c>
      <c r="C9" s="492" t="s">
        <v>701</v>
      </c>
      <c r="D9" s="97"/>
      <c r="E9" s="97" t="s">
        <v>835</v>
      </c>
      <c r="F9" s="95" t="s">
        <v>704</v>
      </c>
      <c r="G9" s="95" t="s">
        <v>652</v>
      </c>
      <c r="H9" s="377" t="s">
        <v>649</v>
      </c>
      <c r="I9" s="34" t="s">
        <v>650</v>
      </c>
      <c r="J9" s="419" t="s">
        <v>661</v>
      </c>
      <c r="K9" s="420"/>
      <c r="L9" s="1"/>
      <c r="M9" s="1"/>
      <c r="AA9" s="64"/>
    </row>
    <row r="10" spans="2:11" ht="26.4" customHeight="1" thickBot="1">
      <c r="B10" s="491"/>
      <c r="C10" s="508"/>
      <c r="D10" s="117"/>
      <c r="E10" s="117" t="s">
        <v>962</v>
      </c>
      <c r="F10" s="96" t="s">
        <v>705</v>
      </c>
      <c r="G10" s="96" t="s">
        <v>705</v>
      </c>
      <c r="H10" s="378"/>
      <c r="I10" s="96">
        <v>1</v>
      </c>
      <c r="J10" s="59" t="s">
        <v>651</v>
      </c>
      <c r="K10" s="60" t="s">
        <v>652</v>
      </c>
    </row>
    <row r="11" spans="2:13" s="64" customFormat="1" ht="15" thickBot="1">
      <c r="B11" s="116"/>
      <c r="C11" s="71" t="s">
        <v>963</v>
      </c>
      <c r="D11" s="81"/>
      <c r="E11" s="89"/>
      <c r="F11" s="169"/>
      <c r="G11" s="169"/>
      <c r="H11" s="90"/>
      <c r="I11" s="149"/>
      <c r="J11" s="134"/>
      <c r="K11" s="133"/>
      <c r="L11" s="275"/>
      <c r="M11" s="275"/>
    </row>
    <row r="12" spans="2:27" s="64" customFormat="1" ht="13.8">
      <c r="B12" s="61" t="s">
        <v>995</v>
      </c>
      <c r="C12" s="71" t="s">
        <v>964</v>
      </c>
      <c r="D12" s="83"/>
      <c r="E12" s="89"/>
      <c r="F12" s="169"/>
      <c r="G12" s="169"/>
      <c r="H12" s="90"/>
      <c r="I12" s="149"/>
      <c r="J12" s="134"/>
      <c r="K12" s="133"/>
      <c r="L12" s="275"/>
      <c r="M12" s="275"/>
      <c r="R12" s="292"/>
      <c r="Y12" s="292"/>
      <c r="AA12" s="292"/>
    </row>
    <row r="13" spans="2:27" s="64" customFormat="1" ht="15" thickBot="1">
      <c r="B13" s="61" t="s">
        <v>996</v>
      </c>
      <c r="C13" s="228"/>
      <c r="D13" s="83"/>
      <c r="E13" s="227"/>
      <c r="F13" s="151"/>
      <c r="G13" s="151"/>
      <c r="H13" s="91"/>
      <c r="I13" s="149">
        <f aca="true" t="shared" si="0" ref="I13">J13+K13</f>
        <v>0</v>
      </c>
      <c r="J13" s="134">
        <f aca="true" t="shared" si="1" ref="J13">F13*H13</f>
        <v>0</v>
      </c>
      <c r="K13" s="133">
        <f aca="true" t="shared" si="2" ref="K13:K32">G13*H13</f>
        <v>0</v>
      </c>
      <c r="L13" s="275"/>
      <c r="M13" s="275"/>
      <c r="Y13" s="292"/>
      <c r="AA13" s="292"/>
    </row>
    <row r="14" spans="2:27" s="64" customFormat="1" ht="13.8">
      <c r="B14" s="61" t="s">
        <v>997</v>
      </c>
      <c r="C14" s="71" t="s">
        <v>965</v>
      </c>
      <c r="D14" s="83"/>
      <c r="E14" s="89"/>
      <c r="F14" s="169"/>
      <c r="G14" s="169"/>
      <c r="H14" s="90"/>
      <c r="I14" s="149"/>
      <c r="J14" s="134"/>
      <c r="K14" s="133"/>
      <c r="L14" s="275"/>
      <c r="M14" s="275"/>
      <c r="Y14" s="292"/>
      <c r="AA14" s="292"/>
    </row>
    <row r="15" spans="2:27" s="64" customFormat="1" ht="15" thickBot="1">
      <c r="B15" s="61" t="s">
        <v>998</v>
      </c>
      <c r="C15" s="228"/>
      <c r="D15" s="83"/>
      <c r="E15" s="227"/>
      <c r="F15" s="151"/>
      <c r="G15" s="151"/>
      <c r="H15" s="91"/>
      <c r="I15" s="149">
        <f aca="true" t="shared" si="3" ref="I15:I25">J15+K15</f>
        <v>0</v>
      </c>
      <c r="J15" s="134">
        <f aca="true" t="shared" si="4" ref="J15:J32">F15*H15</f>
        <v>0</v>
      </c>
      <c r="K15" s="133">
        <f t="shared" si="2"/>
        <v>0</v>
      </c>
      <c r="L15" s="275"/>
      <c r="M15" s="275"/>
      <c r="P15" s="292"/>
      <c r="Q15" s="292"/>
      <c r="R15" s="292"/>
      <c r="Y15" s="292"/>
      <c r="AA15" s="292"/>
    </row>
    <row r="16" spans="2:27" s="64" customFormat="1" ht="13.8">
      <c r="B16" s="61" t="s">
        <v>999</v>
      </c>
      <c r="C16" s="71" t="s">
        <v>966</v>
      </c>
      <c r="D16" s="83"/>
      <c r="E16" s="89"/>
      <c r="F16" s="169"/>
      <c r="G16" s="169"/>
      <c r="H16" s="90"/>
      <c r="I16" s="149"/>
      <c r="J16" s="134"/>
      <c r="K16" s="133"/>
      <c r="L16" s="275"/>
      <c r="M16" s="275"/>
      <c r="N16" s="292"/>
      <c r="O16" s="292"/>
      <c r="P16" s="292"/>
      <c r="Q16" s="292"/>
      <c r="R16" s="292"/>
      <c r="Y16" s="292"/>
      <c r="AA16" s="292"/>
    </row>
    <row r="17" spans="2:27" s="64" customFormat="1" ht="13.8">
      <c r="B17" s="61" t="s">
        <v>1000</v>
      </c>
      <c r="C17" s="228"/>
      <c r="D17" s="83"/>
      <c r="E17" s="227"/>
      <c r="F17" s="151"/>
      <c r="G17" s="151"/>
      <c r="H17" s="91">
        <v>1</v>
      </c>
      <c r="I17" s="149">
        <f t="shared" si="3"/>
        <v>0</v>
      </c>
      <c r="J17" s="134">
        <f t="shared" si="4"/>
        <v>0</v>
      </c>
      <c r="K17" s="133">
        <f t="shared" si="2"/>
        <v>0</v>
      </c>
      <c r="L17" s="275"/>
      <c r="M17" s="275"/>
      <c r="Z17" s="294"/>
      <c r="AA17" s="308"/>
    </row>
    <row r="18" spans="2:28" s="64" customFormat="1" ht="15">
      <c r="B18" s="61" t="s">
        <v>1001</v>
      </c>
      <c r="C18" s="228"/>
      <c r="D18" s="83"/>
      <c r="E18" s="227"/>
      <c r="F18" s="151"/>
      <c r="G18" s="151"/>
      <c r="H18" s="91"/>
      <c r="I18" s="149"/>
      <c r="J18" s="134"/>
      <c r="K18" s="133"/>
      <c r="L18" s="275"/>
      <c r="M18" s="275"/>
      <c r="P18" s="292"/>
      <c r="Q18" s="292"/>
      <c r="R18" s="292"/>
      <c r="Y18" s="293"/>
      <c r="AA18" s="293"/>
      <c r="AB18" s="309"/>
    </row>
    <row r="19" spans="2:27" s="64" customFormat="1" ht="15">
      <c r="B19" s="61" t="s">
        <v>1002</v>
      </c>
      <c r="C19" s="228"/>
      <c r="D19" s="83"/>
      <c r="E19" s="227"/>
      <c r="F19" s="151"/>
      <c r="G19" s="151"/>
      <c r="H19" s="91"/>
      <c r="I19" s="149">
        <f t="shared" si="3"/>
        <v>0</v>
      </c>
      <c r="J19" s="134">
        <f>F19*H19</f>
        <v>0</v>
      </c>
      <c r="K19" s="133">
        <f t="shared" si="2"/>
        <v>0</v>
      </c>
      <c r="L19" s="275"/>
      <c r="M19" s="275"/>
      <c r="N19" s="292"/>
      <c r="O19" s="292"/>
      <c r="P19" s="292"/>
      <c r="Q19" s="292"/>
      <c r="R19" s="292"/>
      <c r="Y19" s="309"/>
      <c r="Z19" s="310"/>
      <c r="AA19" s="308"/>
    </row>
    <row r="20" spans="2:27" s="64" customFormat="1" ht="13.8">
      <c r="B20" s="61" t="s">
        <v>1003</v>
      </c>
      <c r="C20" s="228"/>
      <c r="D20" s="83"/>
      <c r="E20" s="227"/>
      <c r="F20" s="151"/>
      <c r="G20" s="151"/>
      <c r="H20" s="91"/>
      <c r="I20" s="149"/>
      <c r="J20" s="134"/>
      <c r="K20" s="133"/>
      <c r="L20" s="275"/>
      <c r="M20" s="275"/>
      <c r="N20" s="292"/>
      <c r="O20" s="292"/>
      <c r="P20" s="292"/>
      <c r="Q20" s="292"/>
      <c r="R20" s="292"/>
      <c r="AA20" s="311"/>
    </row>
    <row r="21" spans="2:18" s="64" customFormat="1" ht="13.8">
      <c r="B21" s="61" t="s">
        <v>1004</v>
      </c>
      <c r="C21" s="228"/>
      <c r="D21" s="83"/>
      <c r="E21" s="227"/>
      <c r="F21" s="151"/>
      <c r="G21" s="151"/>
      <c r="H21" s="91"/>
      <c r="I21" s="149">
        <f t="shared" si="3"/>
        <v>0</v>
      </c>
      <c r="J21" s="134">
        <f t="shared" si="4"/>
        <v>0</v>
      </c>
      <c r="K21" s="133">
        <f t="shared" si="2"/>
        <v>0</v>
      </c>
      <c r="L21" s="275"/>
      <c r="M21" s="275"/>
      <c r="N21" s="292"/>
      <c r="O21" s="292"/>
      <c r="P21" s="292"/>
      <c r="Q21" s="292"/>
      <c r="R21" s="292"/>
    </row>
    <row r="22" spans="2:13" s="64" customFormat="1" ht="13.8">
      <c r="B22" s="61" t="s">
        <v>1005</v>
      </c>
      <c r="C22" s="228"/>
      <c r="D22" s="83"/>
      <c r="E22" s="227"/>
      <c r="F22" s="151"/>
      <c r="G22" s="151"/>
      <c r="H22" s="91"/>
      <c r="I22" s="149">
        <f t="shared" si="3"/>
        <v>0</v>
      </c>
      <c r="J22" s="134">
        <f t="shared" si="4"/>
        <v>0</v>
      </c>
      <c r="K22" s="133">
        <f t="shared" si="2"/>
        <v>0</v>
      </c>
      <c r="L22" s="275"/>
      <c r="M22" s="275"/>
    </row>
    <row r="23" spans="2:16" s="64" customFormat="1" ht="15">
      <c r="B23" s="61"/>
      <c r="C23" s="92" t="s">
        <v>967</v>
      </c>
      <c r="D23" s="86"/>
      <c r="E23" s="89"/>
      <c r="F23" s="169"/>
      <c r="G23" s="169"/>
      <c r="H23" s="90"/>
      <c r="I23" s="149"/>
      <c r="J23" s="134"/>
      <c r="K23" s="133"/>
      <c r="L23" s="275"/>
      <c r="M23" s="275"/>
      <c r="P23"/>
    </row>
    <row r="24" spans="2:13" s="64" customFormat="1" ht="13.8">
      <c r="B24" s="61" t="s">
        <v>1006</v>
      </c>
      <c r="C24" s="229" t="s">
        <v>968</v>
      </c>
      <c r="D24" s="85"/>
      <c r="E24" s="227"/>
      <c r="F24" s="151"/>
      <c r="G24" s="151"/>
      <c r="H24" s="91">
        <v>4</v>
      </c>
      <c r="I24" s="149">
        <f aca="true" t="shared" si="5" ref="I24">J24+K24</f>
        <v>0</v>
      </c>
      <c r="J24" s="134">
        <f aca="true" t="shared" si="6" ref="J24">F24*H24</f>
        <v>0</v>
      </c>
      <c r="K24" s="133">
        <f aca="true" t="shared" si="7" ref="K24">G24*H24</f>
        <v>0</v>
      </c>
      <c r="L24" s="275"/>
      <c r="M24" s="275"/>
    </row>
    <row r="25" spans="2:13" s="64" customFormat="1" ht="13.8">
      <c r="B25" s="61" t="s">
        <v>1007</v>
      </c>
      <c r="C25" s="229"/>
      <c r="D25" s="85"/>
      <c r="E25" s="227"/>
      <c r="F25" s="151"/>
      <c r="G25" s="151"/>
      <c r="H25" s="91"/>
      <c r="I25" s="149">
        <f t="shared" si="3"/>
        <v>0</v>
      </c>
      <c r="J25" s="134">
        <f t="shared" si="4"/>
        <v>0</v>
      </c>
      <c r="K25" s="133">
        <f t="shared" si="2"/>
        <v>0</v>
      </c>
      <c r="L25" s="275"/>
      <c r="M25" s="275"/>
    </row>
    <row r="26" spans="2:13" s="64" customFormat="1" ht="13.8">
      <c r="B26" s="61" t="s">
        <v>1008</v>
      </c>
      <c r="C26" s="229"/>
      <c r="D26" s="86"/>
      <c r="E26" s="227"/>
      <c r="F26" s="151"/>
      <c r="G26" s="151"/>
      <c r="H26" s="91"/>
      <c r="I26" s="149">
        <f>J26+K26</f>
        <v>0</v>
      </c>
      <c r="J26" s="134">
        <f t="shared" si="4"/>
        <v>0</v>
      </c>
      <c r="K26" s="133">
        <f t="shared" si="2"/>
        <v>0</v>
      </c>
      <c r="L26" s="275"/>
      <c r="M26" s="275"/>
    </row>
    <row r="27" spans="2:13" s="64" customFormat="1" ht="13.8">
      <c r="B27" s="61" t="s">
        <v>1009</v>
      </c>
      <c r="C27" s="229"/>
      <c r="D27" s="86"/>
      <c r="E27" s="227"/>
      <c r="F27" s="151"/>
      <c r="G27" s="151"/>
      <c r="H27" s="91"/>
      <c r="I27" s="149">
        <f aca="true" t="shared" si="8" ref="I27:I32">J27+K27</f>
        <v>0</v>
      </c>
      <c r="J27" s="134">
        <f t="shared" si="4"/>
        <v>0</v>
      </c>
      <c r="K27" s="133">
        <f t="shared" si="2"/>
        <v>0</v>
      </c>
      <c r="L27" s="275"/>
      <c r="M27" s="275"/>
    </row>
    <row r="28" spans="2:13" s="64" customFormat="1" ht="13.8">
      <c r="B28" s="61" t="s">
        <v>1010</v>
      </c>
      <c r="C28" s="229"/>
      <c r="D28" s="86"/>
      <c r="E28" s="227"/>
      <c r="F28" s="151"/>
      <c r="G28" s="151"/>
      <c r="H28" s="91"/>
      <c r="I28" s="149">
        <f t="shared" si="8"/>
        <v>0</v>
      </c>
      <c r="J28" s="134">
        <f t="shared" si="4"/>
        <v>0</v>
      </c>
      <c r="K28" s="133">
        <f t="shared" si="2"/>
        <v>0</v>
      </c>
      <c r="L28" s="275"/>
      <c r="M28" s="275"/>
    </row>
    <row r="29" spans="2:18" s="64" customFormat="1" ht="13.8">
      <c r="B29" s="61" t="s">
        <v>1011</v>
      </c>
      <c r="C29" s="229"/>
      <c r="D29" s="86"/>
      <c r="E29" s="227"/>
      <c r="F29" s="151"/>
      <c r="G29" s="151"/>
      <c r="H29" s="91"/>
      <c r="I29" s="149">
        <f t="shared" si="8"/>
        <v>0</v>
      </c>
      <c r="J29" s="134">
        <f t="shared" si="4"/>
        <v>0</v>
      </c>
      <c r="K29" s="133">
        <f t="shared" si="2"/>
        <v>0</v>
      </c>
      <c r="L29" s="275"/>
      <c r="M29" s="275"/>
      <c r="N29" s="292"/>
      <c r="O29" s="292"/>
      <c r="P29" s="292"/>
      <c r="Q29" s="292"/>
      <c r="R29" s="292"/>
    </row>
    <row r="30" spans="2:18" s="64" customFormat="1" ht="13.8">
      <c r="B30" s="61" t="s">
        <v>1012</v>
      </c>
      <c r="C30" s="229"/>
      <c r="D30" s="86"/>
      <c r="E30" s="227"/>
      <c r="F30" s="151"/>
      <c r="G30" s="151"/>
      <c r="H30" s="91"/>
      <c r="I30" s="149">
        <f t="shared" si="8"/>
        <v>0</v>
      </c>
      <c r="J30" s="134">
        <f t="shared" si="4"/>
        <v>0</v>
      </c>
      <c r="K30" s="133">
        <f t="shared" si="2"/>
        <v>0</v>
      </c>
      <c r="L30" s="275"/>
      <c r="M30" s="275"/>
      <c r="N30" s="292"/>
      <c r="O30" s="292"/>
      <c r="P30" s="292"/>
      <c r="Q30" s="292"/>
      <c r="R30" s="292"/>
    </row>
    <row r="31" spans="2:18" s="64" customFormat="1" ht="13.8">
      <c r="B31" s="61" t="s">
        <v>1013</v>
      </c>
      <c r="C31" s="228"/>
      <c r="D31" s="83"/>
      <c r="E31" s="227"/>
      <c r="F31" s="151"/>
      <c r="G31" s="151"/>
      <c r="H31" s="91"/>
      <c r="I31" s="149">
        <f t="shared" si="8"/>
        <v>0</v>
      </c>
      <c r="J31" s="134">
        <f t="shared" si="4"/>
        <v>0</v>
      </c>
      <c r="K31" s="133">
        <f t="shared" si="2"/>
        <v>0</v>
      </c>
      <c r="L31" s="275"/>
      <c r="M31" s="275"/>
      <c r="N31" s="292"/>
      <c r="O31" s="292"/>
      <c r="P31" s="292"/>
      <c r="Q31" s="292"/>
      <c r="R31" s="292"/>
    </row>
    <row r="32" spans="2:13" s="64" customFormat="1" ht="15" thickBot="1">
      <c r="B32" s="61" t="s">
        <v>1014</v>
      </c>
      <c r="C32" s="228"/>
      <c r="D32" s="83"/>
      <c r="E32" s="227"/>
      <c r="F32" s="151"/>
      <c r="G32" s="151"/>
      <c r="H32" s="91"/>
      <c r="I32" s="149">
        <f t="shared" si="8"/>
        <v>0</v>
      </c>
      <c r="J32" s="134">
        <f t="shared" si="4"/>
        <v>0</v>
      </c>
      <c r="K32" s="133">
        <f t="shared" si="2"/>
        <v>0</v>
      </c>
      <c r="L32" s="275"/>
      <c r="M32" s="275"/>
    </row>
    <row r="33" spans="2:13" ht="15" thickBot="1">
      <c r="B33" s="58"/>
      <c r="C33" s="53"/>
      <c r="D33" s="80"/>
      <c r="E33" s="54"/>
      <c r="F33" s="55"/>
      <c r="G33" s="56"/>
      <c r="H33" s="57"/>
      <c r="I33" s="55"/>
      <c r="J33" s="55"/>
      <c r="K33" s="55"/>
      <c r="L33" s="276"/>
      <c r="M33" s="276"/>
    </row>
    <row r="34" spans="2:13" ht="18.6" thickBot="1">
      <c r="B34" s="450" t="s">
        <v>670</v>
      </c>
      <c r="C34" s="451"/>
      <c r="D34" s="451"/>
      <c r="E34" s="451"/>
      <c r="F34" s="451"/>
      <c r="G34" s="451"/>
      <c r="H34" s="204">
        <f>SUM(H12:H32)</f>
        <v>5</v>
      </c>
      <c r="I34" s="171">
        <f>SUM(I12:I32)</f>
        <v>0</v>
      </c>
      <c r="J34" s="172">
        <f>SUM(J12:J32)</f>
        <v>0</v>
      </c>
      <c r="K34" s="173">
        <f>SUM(K12:K32)</f>
        <v>0</v>
      </c>
      <c r="L34" s="307"/>
      <c r="M34" s="307"/>
    </row>
    <row r="35" ht="15">
      <c r="B35" s="45"/>
    </row>
    <row r="40" ht="15">
      <c r="D40"/>
    </row>
    <row r="41" ht="15">
      <c r="D41"/>
    </row>
    <row r="42" ht="15">
      <c r="D42"/>
    </row>
    <row r="43" ht="15">
      <c r="D43"/>
    </row>
    <row r="44" ht="15">
      <c r="D44"/>
    </row>
    <row r="45" ht="15">
      <c r="D45"/>
    </row>
    <row r="46" ht="15">
      <c r="D46"/>
    </row>
    <row r="47" ht="15">
      <c r="D47"/>
    </row>
    <row r="48" ht="15">
      <c r="D48"/>
    </row>
    <row r="49" ht="15">
      <c r="D49"/>
    </row>
    <row r="50" ht="15">
      <c r="D50"/>
    </row>
    <row r="51" ht="15">
      <c r="D51"/>
    </row>
    <row r="52" ht="15">
      <c r="D52"/>
    </row>
    <row r="53" ht="15">
      <c r="D53"/>
    </row>
    <row r="54" ht="15">
      <c r="D54"/>
    </row>
    <row r="55" ht="15">
      <c r="D55"/>
    </row>
    <row r="56" ht="15">
      <c r="D56"/>
    </row>
    <row r="57" ht="15">
      <c r="D57"/>
    </row>
    <row r="58" ht="15">
      <c r="D58"/>
    </row>
    <row r="59" ht="15">
      <c r="D59"/>
    </row>
    <row r="60" ht="15">
      <c r="D60"/>
    </row>
    <row r="61" ht="15">
      <c r="D61"/>
    </row>
    <row r="62" ht="15">
      <c r="D62"/>
    </row>
    <row r="63" ht="15">
      <c r="D63"/>
    </row>
    <row r="64" ht="15">
      <c r="D64"/>
    </row>
    <row r="65" ht="15">
      <c r="D65"/>
    </row>
    <row r="66" ht="15">
      <c r="D66"/>
    </row>
    <row r="67" ht="15">
      <c r="D67"/>
    </row>
    <row r="68" ht="15">
      <c r="D68"/>
    </row>
    <row r="69" ht="15">
      <c r="D69"/>
    </row>
    <row r="70" ht="15">
      <c r="D70"/>
    </row>
    <row r="71" ht="15">
      <c r="D71"/>
    </row>
    <row r="72" ht="15">
      <c r="D72"/>
    </row>
    <row r="73" ht="15">
      <c r="D73"/>
    </row>
    <row r="74" ht="15">
      <c r="D74"/>
    </row>
    <row r="75" ht="15">
      <c r="D75"/>
    </row>
    <row r="76" ht="15">
      <c r="D76"/>
    </row>
    <row r="77" ht="15">
      <c r="D77"/>
    </row>
    <row r="78" ht="15">
      <c r="D78"/>
    </row>
    <row r="79" ht="15">
      <c r="D79"/>
    </row>
    <row r="80" ht="15">
      <c r="D80"/>
    </row>
    <row r="81" ht="15">
      <c r="D81"/>
    </row>
    <row r="82" ht="15">
      <c r="D82"/>
    </row>
    <row r="83" ht="15">
      <c r="D83"/>
    </row>
    <row r="84" ht="15">
      <c r="D84"/>
    </row>
    <row r="85" ht="15">
      <c r="D85"/>
    </row>
    <row r="86" ht="15">
      <c r="D86"/>
    </row>
    <row r="87" ht="15">
      <c r="D87"/>
    </row>
    <row r="88" ht="15">
      <c r="D88"/>
    </row>
    <row r="89" ht="15">
      <c r="D89"/>
    </row>
    <row r="90" ht="15">
      <c r="D90"/>
    </row>
    <row r="91" ht="15">
      <c r="D91"/>
    </row>
    <row r="92" ht="15">
      <c r="D92"/>
    </row>
    <row r="93" ht="15">
      <c r="D93"/>
    </row>
    <row r="94" ht="15">
      <c r="D94"/>
    </row>
    <row r="95" ht="15">
      <c r="D95"/>
    </row>
    <row r="96" ht="15">
      <c r="D96"/>
    </row>
    <row r="97" ht="15">
      <c r="D97"/>
    </row>
    <row r="98" ht="15">
      <c r="D98"/>
    </row>
    <row r="99" ht="15">
      <c r="D99"/>
    </row>
    <row r="100" ht="15">
      <c r="D100"/>
    </row>
    <row r="101" ht="15">
      <c r="D101"/>
    </row>
    <row r="102" ht="15">
      <c r="D102"/>
    </row>
    <row r="103" ht="15">
      <c r="D103"/>
    </row>
    <row r="104" ht="15">
      <c r="D104"/>
    </row>
    <row r="105" ht="15">
      <c r="D105"/>
    </row>
    <row r="106" ht="15">
      <c r="D106"/>
    </row>
    <row r="107" ht="15">
      <c r="D107"/>
    </row>
    <row r="108" ht="15">
      <c r="D108"/>
    </row>
    <row r="109" ht="15">
      <c r="D109"/>
    </row>
    <row r="110" ht="15">
      <c r="D110"/>
    </row>
    <row r="111" ht="15">
      <c r="D111"/>
    </row>
    <row r="112" ht="15">
      <c r="D112"/>
    </row>
    <row r="113" ht="15">
      <c r="D113"/>
    </row>
    <row r="114" ht="15">
      <c r="D114"/>
    </row>
    <row r="115" ht="15">
      <c r="D115"/>
    </row>
    <row r="116" ht="15">
      <c r="D116"/>
    </row>
    <row r="117" ht="15">
      <c r="D117"/>
    </row>
    <row r="118" ht="15">
      <c r="D118"/>
    </row>
    <row r="119" ht="15">
      <c r="D119"/>
    </row>
    <row r="120" ht="15">
      <c r="D120"/>
    </row>
    <row r="121" ht="15">
      <c r="D121"/>
    </row>
    <row r="122" ht="15">
      <c r="D122"/>
    </row>
    <row r="123" ht="15">
      <c r="D123"/>
    </row>
    <row r="124" ht="15">
      <c r="D124"/>
    </row>
    <row r="125" ht="15">
      <c r="D125"/>
    </row>
    <row r="126" ht="15">
      <c r="D126"/>
    </row>
    <row r="127" ht="15">
      <c r="D127"/>
    </row>
    <row r="128" ht="15">
      <c r="D128"/>
    </row>
    <row r="129" ht="15">
      <c r="D129"/>
    </row>
    <row r="130" ht="15">
      <c r="D130"/>
    </row>
    <row r="131" ht="15">
      <c r="D131"/>
    </row>
    <row r="132" ht="15">
      <c r="D132"/>
    </row>
    <row r="133" ht="15">
      <c r="D133"/>
    </row>
    <row r="134" ht="15">
      <c r="D134"/>
    </row>
    <row r="135" ht="15">
      <c r="D135"/>
    </row>
    <row r="136" ht="15">
      <c r="D136"/>
    </row>
    <row r="137" ht="15">
      <c r="D137"/>
    </row>
    <row r="138" ht="15">
      <c r="D138"/>
    </row>
    <row r="139" ht="15">
      <c r="D139"/>
    </row>
    <row r="140" ht="15">
      <c r="D140"/>
    </row>
    <row r="141" ht="15">
      <c r="D141"/>
    </row>
    <row r="142" ht="15">
      <c r="D142"/>
    </row>
    <row r="143" ht="15">
      <c r="D143"/>
    </row>
    <row r="144" ht="15">
      <c r="D144"/>
    </row>
    <row r="145" ht="15">
      <c r="D145"/>
    </row>
    <row r="146" ht="15">
      <c r="D146"/>
    </row>
    <row r="147" ht="15">
      <c r="D147"/>
    </row>
    <row r="148" ht="15">
      <c r="D148"/>
    </row>
  </sheetData>
  <protectedRanges>
    <protectedRange sqref="F15 F13:G13 F25 G11:G12 G25:G33 F24:G24 G14:G23" name="Bereich2_4_1"/>
    <protectedRange sqref="E11:E16 E18:E33" name="Bereich2_1_3_1"/>
  </protectedRanges>
  <mergeCells count="16">
    <mergeCell ref="B2:B4"/>
    <mergeCell ref="C2:G2"/>
    <mergeCell ref="I2:K2"/>
    <mergeCell ref="D3:G3"/>
    <mergeCell ref="I3:K3"/>
    <mergeCell ref="C4:G4"/>
    <mergeCell ref="I4:K4"/>
    <mergeCell ref="B34:G34"/>
    <mergeCell ref="B5:K5"/>
    <mergeCell ref="B6:K6"/>
    <mergeCell ref="B7:K7"/>
    <mergeCell ref="B8:K8"/>
    <mergeCell ref="B9:B10"/>
    <mergeCell ref="C9:C10"/>
    <mergeCell ref="H9:H10"/>
    <mergeCell ref="J9:K9"/>
  </mergeCells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2:AB24"/>
  <sheetViews>
    <sheetView zoomScale="60" zoomScaleNormal="60" workbookViewId="0" topLeftCell="A1"/>
  </sheetViews>
  <sheetFormatPr defaultColWidth="8.8515625" defaultRowHeight="15"/>
  <cols>
    <col min="2" max="2" width="8.7109375" style="0" bestFit="1" customWidth="1"/>
    <col min="3" max="3" width="23.00390625" style="0" bestFit="1" customWidth="1"/>
    <col min="4" max="4" width="9.421875" style="0" customWidth="1"/>
    <col min="5" max="5" width="11.8515625" style="0" customWidth="1"/>
    <col min="6" max="6" width="14.140625" style="0" bestFit="1" customWidth="1"/>
    <col min="7" max="8" width="15.7109375" style="0" customWidth="1"/>
    <col min="9" max="9" width="12.7109375" style="0" customWidth="1"/>
    <col min="10" max="10" width="13.00390625" style="0" bestFit="1" customWidth="1"/>
  </cols>
  <sheetData>
    <row r="1" ht="15" thickBot="1"/>
    <row r="2" spans="2:9" ht="21.6" thickBot="1">
      <c r="B2" s="460" t="s">
        <v>560</v>
      </c>
      <c r="C2" s="472" t="str">
        <f>Technologie!D25</f>
        <v>Chladivo</v>
      </c>
      <c r="D2" s="473"/>
      <c r="E2" s="474"/>
      <c r="F2" s="31" t="str">
        <f>'Celkem  Nab+Tech'!G2</f>
        <v>Firma</v>
      </c>
      <c r="G2" s="463" t="str">
        <f>Technologie!G2</f>
        <v>XY</v>
      </c>
      <c r="H2" s="464"/>
      <c r="I2" s="465"/>
    </row>
    <row r="3" spans="2:9" ht="21.6" thickBot="1">
      <c r="B3" s="461"/>
      <c r="C3" s="475"/>
      <c r="D3" s="476"/>
      <c r="E3" s="477"/>
      <c r="F3" s="31" t="str">
        <f>'Celkem  Nab+Tech'!G3</f>
        <v>Projekt</v>
      </c>
      <c r="G3" s="463" t="str">
        <f>Technologie!G3</f>
        <v>Makro Karlovy Vary - remodelling chlazení</v>
      </c>
      <c r="H3" s="464"/>
      <c r="I3" s="465"/>
    </row>
    <row r="4" spans="2:9" ht="16.2" thickBot="1">
      <c r="B4" s="462"/>
      <c r="C4" s="478"/>
      <c r="D4" s="479"/>
      <c r="E4" s="480"/>
      <c r="F4" s="31" t="str">
        <f>'Celkem  Nab+Tech'!G4</f>
        <v>Datum nabídky</v>
      </c>
      <c r="G4" s="481" t="str">
        <f>Technologie!G4</f>
        <v>XX.XX.2023</v>
      </c>
      <c r="H4" s="482"/>
      <c r="I4" s="483"/>
    </row>
    <row r="5" spans="2:9" s="64" customFormat="1" ht="13.8">
      <c r="B5" s="484" t="s">
        <v>861</v>
      </c>
      <c r="C5" s="485"/>
      <c r="D5" s="485"/>
      <c r="E5" s="485"/>
      <c r="F5" s="485"/>
      <c r="G5" s="485"/>
      <c r="H5" s="485"/>
      <c r="I5" s="486"/>
    </row>
    <row r="6" spans="2:9" s="64" customFormat="1" ht="13.8">
      <c r="B6" s="487"/>
      <c r="C6" s="488"/>
      <c r="D6" s="488"/>
      <c r="E6" s="488"/>
      <c r="F6" s="488"/>
      <c r="G6" s="488"/>
      <c r="H6" s="488"/>
      <c r="I6" s="489"/>
    </row>
    <row r="7" spans="2:9" s="64" customFormat="1" ht="13.8">
      <c r="B7" s="487"/>
      <c r="C7" s="488"/>
      <c r="D7" s="488"/>
      <c r="E7" s="488"/>
      <c r="F7" s="488"/>
      <c r="G7" s="488"/>
      <c r="H7" s="488"/>
      <c r="I7" s="489"/>
    </row>
    <row r="8" spans="2:9" s="64" customFormat="1" ht="15" thickBot="1">
      <c r="B8" s="487"/>
      <c r="C8" s="488"/>
      <c r="D8" s="488"/>
      <c r="E8" s="488"/>
      <c r="F8" s="488"/>
      <c r="G8" s="488"/>
      <c r="H8" s="488"/>
      <c r="I8" s="489"/>
    </row>
    <row r="9" spans="2:9" ht="14.4" customHeight="1">
      <c r="B9" s="490" t="s">
        <v>85</v>
      </c>
      <c r="C9" s="492" t="s">
        <v>701</v>
      </c>
      <c r="D9" s="95" t="s">
        <v>704</v>
      </c>
      <c r="E9" s="95" t="s">
        <v>652</v>
      </c>
      <c r="F9" s="97" t="s">
        <v>862</v>
      </c>
      <c r="G9" s="34" t="s">
        <v>650</v>
      </c>
      <c r="H9" s="419" t="s">
        <v>661</v>
      </c>
      <c r="I9" s="420"/>
    </row>
    <row r="10" spans="2:9" ht="15" thickBot="1">
      <c r="B10" s="491"/>
      <c r="C10" s="493"/>
      <c r="D10" s="96" t="s">
        <v>705</v>
      </c>
      <c r="E10" s="96" t="s">
        <v>705</v>
      </c>
      <c r="F10" s="98" t="s">
        <v>182</v>
      </c>
      <c r="G10" s="96" t="s">
        <v>705</v>
      </c>
      <c r="H10" s="59" t="s">
        <v>651</v>
      </c>
      <c r="I10" s="60" t="s">
        <v>652</v>
      </c>
    </row>
    <row r="11" spans="2:9" ht="15">
      <c r="B11" s="174"/>
      <c r="C11" s="209" t="s">
        <v>685</v>
      </c>
      <c r="D11" s="179" t="s">
        <v>863</v>
      </c>
      <c r="E11" s="179"/>
      <c r="F11" s="178"/>
      <c r="G11" s="181"/>
      <c r="H11" s="182"/>
      <c r="I11" s="183"/>
    </row>
    <row r="12" spans="2:9" s="64" customFormat="1" ht="13.8">
      <c r="B12" s="61" t="s">
        <v>119</v>
      </c>
      <c r="C12" s="62" t="s">
        <v>146</v>
      </c>
      <c r="D12" s="180"/>
      <c r="E12" s="207"/>
      <c r="F12" s="48"/>
      <c r="G12" s="190">
        <f>H12+I12</f>
        <v>0</v>
      </c>
      <c r="H12" s="185">
        <f aca="true" t="shared" si="0" ref="H12:H20">D12*F12</f>
        <v>0</v>
      </c>
      <c r="I12" s="184">
        <f aca="true" t="shared" si="1" ref="I12:I20">E12*F12</f>
        <v>0</v>
      </c>
    </row>
    <row r="13" spans="2:11" s="64" customFormat="1" ht="13.8">
      <c r="B13" s="61" t="s">
        <v>120</v>
      </c>
      <c r="C13" s="62" t="s">
        <v>147</v>
      </c>
      <c r="D13" s="180"/>
      <c r="E13" s="207"/>
      <c r="F13" s="49"/>
      <c r="G13" s="191">
        <f aca="true" t="shared" si="2" ref="G13:G20">H13+I13</f>
        <v>0</v>
      </c>
      <c r="H13" s="187">
        <f t="shared" si="0"/>
        <v>0</v>
      </c>
      <c r="I13" s="186">
        <f t="shared" si="1"/>
        <v>0</v>
      </c>
      <c r="J13" s="312"/>
      <c r="K13" s="294"/>
    </row>
    <row r="14" spans="2:28" s="64" customFormat="1" ht="15">
      <c r="B14" s="61" t="s">
        <v>121</v>
      </c>
      <c r="C14" s="62" t="s">
        <v>148</v>
      </c>
      <c r="D14" s="180"/>
      <c r="E14" s="207"/>
      <c r="F14" s="49"/>
      <c r="G14" s="191">
        <f t="shared" si="2"/>
        <v>0</v>
      </c>
      <c r="H14" s="187">
        <f t="shared" si="0"/>
        <v>0</v>
      </c>
      <c r="I14" s="186">
        <f t="shared" si="1"/>
        <v>0</v>
      </c>
      <c r="J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2:28" s="64" customFormat="1" ht="15">
      <c r="B15" s="61" t="s">
        <v>122</v>
      </c>
      <c r="C15" s="62" t="s">
        <v>149</v>
      </c>
      <c r="D15" s="180"/>
      <c r="E15" s="207"/>
      <c r="F15" s="49"/>
      <c r="G15" s="191">
        <f t="shared" si="2"/>
        <v>0</v>
      </c>
      <c r="H15" s="187">
        <f t="shared" si="0"/>
        <v>0</v>
      </c>
      <c r="I15" s="186">
        <f t="shared" si="1"/>
        <v>0</v>
      </c>
      <c r="J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2:9" s="64" customFormat="1" ht="13.8">
      <c r="B16" s="61" t="s">
        <v>123</v>
      </c>
      <c r="C16" s="62" t="s">
        <v>642</v>
      </c>
      <c r="D16" s="180"/>
      <c r="E16" s="207"/>
      <c r="F16" s="49"/>
      <c r="G16" s="191">
        <f t="shared" si="2"/>
        <v>0</v>
      </c>
      <c r="H16" s="187">
        <f t="shared" si="0"/>
        <v>0</v>
      </c>
      <c r="I16" s="186">
        <f t="shared" si="1"/>
        <v>0</v>
      </c>
    </row>
    <row r="17" spans="2:9" s="64" customFormat="1" ht="13.8">
      <c r="B17" s="61" t="s">
        <v>124</v>
      </c>
      <c r="C17" s="331"/>
      <c r="D17" s="180"/>
      <c r="E17" s="207"/>
      <c r="F17" s="49"/>
      <c r="G17" s="191">
        <f t="shared" si="2"/>
        <v>0</v>
      </c>
      <c r="H17" s="187">
        <f t="shared" si="0"/>
        <v>0</v>
      </c>
      <c r="I17" s="186">
        <f t="shared" si="1"/>
        <v>0</v>
      </c>
    </row>
    <row r="18" spans="2:9" s="64" customFormat="1" ht="13.8">
      <c r="B18" s="61" t="s">
        <v>125</v>
      </c>
      <c r="C18" s="331"/>
      <c r="D18" s="180"/>
      <c r="E18" s="207"/>
      <c r="F18" s="49"/>
      <c r="G18" s="191">
        <f aca="true" t="shared" si="3" ref="G18">H18+I18</f>
        <v>0</v>
      </c>
      <c r="H18" s="187">
        <f aca="true" t="shared" si="4" ref="H18">D18*F18</f>
        <v>0</v>
      </c>
      <c r="I18" s="186">
        <f aca="true" t="shared" si="5" ref="I18">E18*F18</f>
        <v>0</v>
      </c>
    </row>
    <row r="19" spans="2:9" s="64" customFormat="1" ht="13.8">
      <c r="B19" s="61" t="s">
        <v>126</v>
      </c>
      <c r="C19" s="331"/>
      <c r="D19" s="180"/>
      <c r="E19" s="207"/>
      <c r="F19" s="49"/>
      <c r="G19" s="191">
        <f aca="true" t="shared" si="6" ref="G19">H19+I19</f>
        <v>0</v>
      </c>
      <c r="H19" s="187">
        <f aca="true" t="shared" si="7" ref="H19">D19*F19</f>
        <v>0</v>
      </c>
      <c r="I19" s="186">
        <f aca="true" t="shared" si="8" ref="I19">E19*F19</f>
        <v>0</v>
      </c>
    </row>
    <row r="20" spans="2:9" s="64" customFormat="1" ht="13.8">
      <c r="B20" s="61" t="s">
        <v>127</v>
      </c>
      <c r="C20" s="331"/>
      <c r="D20" s="180"/>
      <c r="E20" s="207"/>
      <c r="F20" s="49"/>
      <c r="G20" s="191">
        <f t="shared" si="2"/>
        <v>0</v>
      </c>
      <c r="H20" s="187">
        <f t="shared" si="0"/>
        <v>0</v>
      </c>
      <c r="I20" s="186">
        <f t="shared" si="1"/>
        <v>0</v>
      </c>
    </row>
    <row r="21" spans="2:9" s="64" customFormat="1" ht="15" thickBot="1">
      <c r="B21" s="65"/>
      <c r="C21" s="66"/>
      <c r="D21" s="67"/>
      <c r="E21" s="67"/>
      <c r="F21" s="67"/>
      <c r="G21" s="192"/>
      <c r="H21" s="189"/>
      <c r="I21" s="188"/>
    </row>
    <row r="22" spans="2:9" ht="15" thickBot="1">
      <c r="B22" s="58"/>
      <c r="C22" s="53"/>
      <c r="D22" s="55"/>
      <c r="E22" s="56"/>
      <c r="F22" s="57"/>
      <c r="G22" s="55"/>
      <c r="H22" s="55"/>
      <c r="I22" s="55"/>
    </row>
    <row r="23" spans="2:9" ht="18.6" thickBot="1">
      <c r="B23" s="450" t="s">
        <v>670</v>
      </c>
      <c r="C23" s="451"/>
      <c r="D23" s="451"/>
      <c r="E23" s="451"/>
      <c r="F23" s="203">
        <f>SUM(F11:F21)</f>
        <v>0</v>
      </c>
      <c r="G23" s="171">
        <f>SUM(G11:G21)</f>
        <v>0</v>
      </c>
      <c r="H23" s="172">
        <f>SUM(H11:H21)</f>
        <v>0</v>
      </c>
      <c r="I23" s="173">
        <f>SUM(I11:I21)</f>
        <v>0</v>
      </c>
    </row>
    <row r="24" ht="15">
      <c r="B24" s="45"/>
    </row>
  </sheetData>
  <protectedRanges>
    <protectedRange sqref="D12:D14 E22" name="Bereich2_4"/>
    <protectedRange sqref="D11:E11" name="Bereich2_4_1"/>
    <protectedRange sqref="E12:E14" name="Bereich2_4_1_1"/>
    <protectedRange sqref="E15:E20" name="Bereich2_4_1_1_1"/>
  </protectedRanges>
  <mergeCells count="15">
    <mergeCell ref="B23:E23"/>
    <mergeCell ref="B5:I5"/>
    <mergeCell ref="B6:I6"/>
    <mergeCell ref="B7:I7"/>
    <mergeCell ref="B8:I8"/>
    <mergeCell ref="B9:B10"/>
    <mergeCell ref="C9:C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2:L30"/>
  <sheetViews>
    <sheetView zoomScale="60" zoomScaleNormal="60" workbookViewId="0" topLeftCell="A1"/>
  </sheetViews>
  <sheetFormatPr defaultColWidth="8.8515625" defaultRowHeight="15"/>
  <cols>
    <col min="2" max="2" width="8.7109375" style="0" bestFit="1" customWidth="1"/>
    <col min="3" max="3" width="31.00390625" style="0" customWidth="1"/>
    <col min="4" max="4" width="11.57421875" style="0" customWidth="1"/>
    <col min="5" max="6" width="12.7109375" style="0" customWidth="1"/>
    <col min="7" max="7" width="14.140625" style="0" bestFit="1" customWidth="1"/>
    <col min="8" max="9" width="15.7109375" style="0" customWidth="1"/>
    <col min="10" max="10" width="12.7109375" style="0" customWidth="1"/>
    <col min="12" max="12" width="9.7109375" style="0" bestFit="1" customWidth="1"/>
  </cols>
  <sheetData>
    <row r="1" ht="15" thickBot="1"/>
    <row r="2" spans="2:10" ht="21.6" thickBot="1">
      <c r="B2" s="460" t="s">
        <v>181</v>
      </c>
      <c r="C2" s="472" t="str">
        <f>Technologie!D29</f>
        <v>Potrubí pro mrazicí okruhy (LT)</v>
      </c>
      <c r="D2" s="473"/>
      <c r="E2" s="473"/>
      <c r="F2" s="474"/>
      <c r="G2" s="31" t="str">
        <f>'Celkem  Nab+Tech'!G2</f>
        <v>Firma</v>
      </c>
      <c r="H2" s="463" t="str">
        <f>Technologie!G2</f>
        <v>XY</v>
      </c>
      <c r="I2" s="464"/>
      <c r="J2" s="465"/>
    </row>
    <row r="3" spans="2:10" ht="21.6" thickBot="1">
      <c r="B3" s="461"/>
      <c r="C3" s="475"/>
      <c r="D3" s="476"/>
      <c r="E3" s="476"/>
      <c r="F3" s="477"/>
      <c r="G3" s="31" t="str">
        <f>'Celkem  Nab+Tech'!G3</f>
        <v>Projekt</v>
      </c>
      <c r="H3" s="463" t="str">
        <f>Technologie!G3</f>
        <v>Makro Karlovy Vary - remodelling chlazení</v>
      </c>
      <c r="I3" s="464"/>
      <c r="J3" s="465"/>
    </row>
    <row r="4" spans="2:10" ht="16.2" thickBot="1">
      <c r="B4" s="462"/>
      <c r="C4" s="478"/>
      <c r="D4" s="479"/>
      <c r="E4" s="479"/>
      <c r="F4" s="480"/>
      <c r="G4" s="31" t="str">
        <f>'Celkem  Nab+Tech'!G4</f>
        <v>Datum nabídky</v>
      </c>
      <c r="H4" s="481" t="str">
        <f>Technologie!G4</f>
        <v>XX.XX.2023</v>
      </c>
      <c r="I4" s="482"/>
      <c r="J4" s="483"/>
    </row>
    <row r="5" spans="2:10" s="64" customFormat="1" ht="13.8">
      <c r="B5" s="484" t="s">
        <v>866</v>
      </c>
      <c r="C5" s="485"/>
      <c r="D5" s="485"/>
      <c r="E5" s="485"/>
      <c r="F5" s="485"/>
      <c r="G5" s="485"/>
      <c r="H5" s="485"/>
      <c r="I5" s="485"/>
      <c r="J5" s="486"/>
    </row>
    <row r="6" spans="2:10" s="64" customFormat="1" ht="13.8">
      <c r="B6" s="514" t="s">
        <v>1053</v>
      </c>
      <c r="C6" s="488"/>
      <c r="D6" s="488"/>
      <c r="E6" s="488"/>
      <c r="F6" s="488"/>
      <c r="G6" s="488"/>
      <c r="H6" s="488"/>
      <c r="I6" s="488"/>
      <c r="J6" s="489"/>
    </row>
    <row r="7" spans="2:10" s="64" customFormat="1" ht="13.8">
      <c r="B7" s="487"/>
      <c r="C7" s="488"/>
      <c r="D7" s="488"/>
      <c r="E7" s="488"/>
      <c r="F7" s="488"/>
      <c r="G7" s="488"/>
      <c r="H7" s="488"/>
      <c r="I7" s="488"/>
      <c r="J7" s="489"/>
    </row>
    <row r="8" spans="2:10" s="64" customFormat="1" ht="15" thickBot="1">
      <c r="B8" s="487"/>
      <c r="C8" s="488"/>
      <c r="D8" s="488"/>
      <c r="E8" s="488"/>
      <c r="F8" s="488"/>
      <c r="G8" s="488"/>
      <c r="H8" s="488"/>
      <c r="I8" s="488"/>
      <c r="J8" s="489"/>
    </row>
    <row r="9" spans="2:10" ht="14.4" customHeight="1">
      <c r="B9" s="490" t="s">
        <v>85</v>
      </c>
      <c r="C9" s="492" t="s">
        <v>701</v>
      </c>
      <c r="D9" s="97" t="s">
        <v>872</v>
      </c>
      <c r="E9" s="95" t="s">
        <v>704</v>
      </c>
      <c r="F9" s="95" t="s">
        <v>652</v>
      </c>
      <c r="G9" s="377" t="s">
        <v>649</v>
      </c>
      <c r="H9" s="34" t="s">
        <v>650</v>
      </c>
      <c r="I9" s="419" t="s">
        <v>661</v>
      </c>
      <c r="J9" s="420"/>
    </row>
    <row r="10" spans="2:10" ht="15" thickBot="1">
      <c r="B10" s="491"/>
      <c r="C10" s="493"/>
      <c r="D10" s="98" t="s">
        <v>27</v>
      </c>
      <c r="E10" s="96" t="s">
        <v>705</v>
      </c>
      <c r="F10" s="96" t="s">
        <v>705</v>
      </c>
      <c r="G10" s="378"/>
      <c r="H10" s="96" t="s">
        <v>705</v>
      </c>
      <c r="I10" s="59" t="s">
        <v>651</v>
      </c>
      <c r="J10" s="60" t="s">
        <v>652</v>
      </c>
    </row>
    <row r="11" spans="2:10" ht="15">
      <c r="B11" s="174"/>
      <c r="C11" s="175"/>
      <c r="D11" s="176"/>
      <c r="E11" s="179"/>
      <c r="F11" s="179"/>
      <c r="G11" s="178"/>
      <c r="H11" s="181"/>
      <c r="I11" s="182"/>
      <c r="J11" s="183"/>
    </row>
    <row r="12" spans="2:12" s="64" customFormat="1" ht="13.8">
      <c r="B12" s="61" t="s">
        <v>145</v>
      </c>
      <c r="C12" s="62" t="s">
        <v>864</v>
      </c>
      <c r="D12" s="63"/>
      <c r="E12" s="180"/>
      <c r="F12" s="180"/>
      <c r="G12" s="333">
        <v>1</v>
      </c>
      <c r="H12" s="190">
        <f>I12+J12</f>
        <v>0</v>
      </c>
      <c r="I12" s="185">
        <f aca="true" t="shared" si="0" ref="I12:I22">E12*G12</f>
        <v>0</v>
      </c>
      <c r="J12" s="184">
        <f aca="true" t="shared" si="1" ref="J12:J22">F12*G12</f>
        <v>0</v>
      </c>
      <c r="L12" s="292"/>
    </row>
    <row r="13" spans="2:12" s="64" customFormat="1" ht="13.8">
      <c r="B13" s="61"/>
      <c r="C13" s="62"/>
      <c r="D13" s="63"/>
      <c r="E13" s="201"/>
      <c r="F13" s="201"/>
      <c r="G13" s="332"/>
      <c r="H13" s="191">
        <f aca="true" t="shared" si="2" ref="H13:H22">I13+J13</f>
        <v>0</v>
      </c>
      <c r="I13" s="187">
        <f t="shared" si="0"/>
        <v>0</v>
      </c>
      <c r="J13" s="186">
        <f t="shared" si="1"/>
        <v>0</v>
      </c>
      <c r="L13" s="292"/>
    </row>
    <row r="14" spans="2:12" s="64" customFormat="1" ht="13.8">
      <c r="B14" s="61"/>
      <c r="C14" s="62"/>
      <c r="D14" s="63"/>
      <c r="E14" s="201"/>
      <c r="F14" s="201"/>
      <c r="G14" s="332"/>
      <c r="H14" s="191">
        <f t="shared" si="2"/>
        <v>0</v>
      </c>
      <c r="I14" s="187">
        <f aca="true" t="shared" si="3" ref="I14:I20">E14*G14</f>
        <v>0</v>
      </c>
      <c r="J14" s="186">
        <f aca="true" t="shared" si="4" ref="J14:J20">F14*G14</f>
        <v>0</v>
      </c>
      <c r="L14" s="292"/>
    </row>
    <row r="15" spans="2:12" s="64" customFormat="1" ht="13.8">
      <c r="B15" s="61"/>
      <c r="C15" s="62"/>
      <c r="D15" s="63"/>
      <c r="E15" s="201"/>
      <c r="F15" s="201"/>
      <c r="G15" s="332"/>
      <c r="H15" s="191">
        <f t="shared" si="2"/>
        <v>0</v>
      </c>
      <c r="I15" s="187">
        <f t="shared" si="3"/>
        <v>0</v>
      </c>
      <c r="J15" s="186">
        <f t="shared" si="4"/>
        <v>0</v>
      </c>
      <c r="L15" s="292"/>
    </row>
    <row r="16" spans="2:12" s="64" customFormat="1" ht="13.8">
      <c r="B16" s="61"/>
      <c r="C16" s="62"/>
      <c r="D16" s="63"/>
      <c r="E16" s="201"/>
      <c r="F16" s="201"/>
      <c r="G16" s="332"/>
      <c r="H16" s="191">
        <f t="shared" si="2"/>
        <v>0</v>
      </c>
      <c r="I16" s="187">
        <f t="shared" si="3"/>
        <v>0</v>
      </c>
      <c r="J16" s="186">
        <f t="shared" si="4"/>
        <v>0</v>
      </c>
      <c r="L16" s="292"/>
    </row>
    <row r="17" spans="2:12" s="64" customFormat="1" ht="13.8">
      <c r="B17" s="61"/>
      <c r="C17" s="62"/>
      <c r="D17" s="63"/>
      <c r="E17" s="201"/>
      <c r="F17" s="201"/>
      <c r="G17" s="332"/>
      <c r="H17" s="191">
        <f t="shared" si="2"/>
        <v>0</v>
      </c>
      <c r="I17" s="187">
        <f t="shared" si="3"/>
        <v>0</v>
      </c>
      <c r="J17" s="186">
        <f t="shared" si="4"/>
        <v>0</v>
      </c>
      <c r="L17" s="292"/>
    </row>
    <row r="18" spans="2:12" s="64" customFormat="1" ht="13.8">
      <c r="B18" s="61"/>
      <c r="C18" s="62"/>
      <c r="D18" s="63"/>
      <c r="E18" s="201"/>
      <c r="F18" s="201"/>
      <c r="G18" s="333"/>
      <c r="H18" s="191">
        <f t="shared" si="2"/>
        <v>0</v>
      </c>
      <c r="I18" s="187">
        <f t="shared" si="3"/>
        <v>0</v>
      </c>
      <c r="J18" s="186">
        <f t="shared" si="4"/>
        <v>0</v>
      </c>
      <c r="L18" s="292"/>
    </row>
    <row r="19" spans="2:12" s="64" customFormat="1" ht="13.8">
      <c r="B19" s="61"/>
      <c r="C19" s="62"/>
      <c r="D19" s="63"/>
      <c r="E19" s="201"/>
      <c r="F19" s="201"/>
      <c r="G19" s="332"/>
      <c r="H19" s="191">
        <f t="shared" si="2"/>
        <v>0</v>
      </c>
      <c r="I19" s="187">
        <f t="shared" si="3"/>
        <v>0</v>
      </c>
      <c r="J19" s="186">
        <f t="shared" si="4"/>
        <v>0</v>
      </c>
      <c r="L19" s="292"/>
    </row>
    <row r="20" spans="2:12" s="64" customFormat="1" ht="13.8">
      <c r="B20" s="61"/>
      <c r="C20" s="62"/>
      <c r="D20" s="63"/>
      <c r="E20" s="201"/>
      <c r="F20" s="201"/>
      <c r="G20" s="332"/>
      <c r="H20" s="191">
        <f t="shared" si="2"/>
        <v>0</v>
      </c>
      <c r="I20" s="187">
        <f t="shared" si="3"/>
        <v>0</v>
      </c>
      <c r="J20" s="186">
        <f t="shared" si="4"/>
        <v>0</v>
      </c>
      <c r="L20" s="292"/>
    </row>
    <row r="21" spans="2:10" s="64" customFormat="1" ht="13.8">
      <c r="B21" s="61"/>
      <c r="C21" s="62"/>
      <c r="D21" s="63"/>
      <c r="E21" s="201"/>
      <c r="F21" s="201"/>
      <c r="G21" s="332"/>
      <c r="H21" s="191">
        <f t="shared" si="2"/>
        <v>0</v>
      </c>
      <c r="I21" s="187">
        <f t="shared" si="0"/>
        <v>0</v>
      </c>
      <c r="J21" s="186">
        <f t="shared" si="1"/>
        <v>0</v>
      </c>
    </row>
    <row r="22" spans="2:10" s="64" customFormat="1" ht="13.8">
      <c r="B22" s="61"/>
      <c r="C22" s="62"/>
      <c r="D22" s="63"/>
      <c r="E22" s="201"/>
      <c r="F22" s="201"/>
      <c r="G22" s="332"/>
      <c r="H22" s="191">
        <f t="shared" si="2"/>
        <v>0</v>
      </c>
      <c r="I22" s="187">
        <f t="shared" si="0"/>
        <v>0</v>
      </c>
      <c r="J22" s="186">
        <f t="shared" si="1"/>
        <v>0</v>
      </c>
    </row>
    <row r="23" spans="2:10" s="64" customFormat="1" ht="13.8">
      <c r="B23" s="61"/>
      <c r="C23" s="62"/>
      <c r="D23" s="63"/>
      <c r="E23" s="201"/>
      <c r="F23" s="201"/>
      <c r="G23" s="89"/>
      <c r="H23" s="191">
        <f>I23+J23</f>
        <v>0</v>
      </c>
      <c r="I23" s="187">
        <f aca="true" t="shared" si="5" ref="I23:I26">E23*G23</f>
        <v>0</v>
      </c>
      <c r="J23" s="186">
        <f aca="true" t="shared" si="6" ref="J23:J26">F23*G23</f>
        <v>0</v>
      </c>
    </row>
    <row r="24" spans="2:10" s="64" customFormat="1" ht="13.8">
      <c r="B24" s="61"/>
      <c r="C24" s="62"/>
      <c r="D24" s="63"/>
      <c r="E24" s="201"/>
      <c r="F24" s="201"/>
      <c r="G24" s="89"/>
      <c r="H24" s="191">
        <f aca="true" t="shared" si="7" ref="H24:H26">I24+J24</f>
        <v>0</v>
      </c>
      <c r="I24" s="187">
        <f t="shared" si="5"/>
        <v>0</v>
      </c>
      <c r="J24" s="186">
        <f t="shared" si="6"/>
        <v>0</v>
      </c>
    </row>
    <row r="25" spans="2:10" s="64" customFormat="1" ht="13.8">
      <c r="B25" s="61"/>
      <c r="C25" s="62"/>
      <c r="D25" s="63"/>
      <c r="E25" s="201"/>
      <c r="F25" s="201"/>
      <c r="G25" s="89"/>
      <c r="H25" s="191">
        <f t="shared" si="7"/>
        <v>0</v>
      </c>
      <c r="I25" s="187">
        <f t="shared" si="5"/>
        <v>0</v>
      </c>
      <c r="J25" s="186">
        <f t="shared" si="6"/>
        <v>0</v>
      </c>
    </row>
    <row r="26" spans="2:10" s="64" customFormat="1" ht="13.8">
      <c r="B26" s="61"/>
      <c r="C26" s="62"/>
      <c r="D26" s="63"/>
      <c r="E26" s="201"/>
      <c r="F26" s="201"/>
      <c r="G26" s="89"/>
      <c r="H26" s="191">
        <f t="shared" si="7"/>
        <v>0</v>
      </c>
      <c r="I26" s="187">
        <f t="shared" si="5"/>
        <v>0</v>
      </c>
      <c r="J26" s="186">
        <f t="shared" si="6"/>
        <v>0</v>
      </c>
    </row>
    <row r="27" spans="2:10" s="64" customFormat="1" ht="15" thickBot="1">
      <c r="B27" s="65"/>
      <c r="C27" s="66"/>
      <c r="D27" s="67"/>
      <c r="E27" s="67"/>
      <c r="F27" s="67"/>
      <c r="G27" s="67"/>
      <c r="H27" s="192"/>
      <c r="I27" s="189"/>
      <c r="J27" s="188"/>
    </row>
    <row r="28" spans="2:10" ht="15" thickBot="1">
      <c r="B28" s="58"/>
      <c r="C28" s="53"/>
      <c r="D28" s="54"/>
      <c r="E28" s="55"/>
      <c r="F28" s="56"/>
      <c r="G28" s="57"/>
      <c r="H28" s="55"/>
      <c r="I28" s="55"/>
      <c r="J28" s="55"/>
    </row>
    <row r="29" spans="2:10" ht="18.6" thickBot="1">
      <c r="B29" s="450" t="s">
        <v>670</v>
      </c>
      <c r="C29" s="451"/>
      <c r="D29" s="451"/>
      <c r="E29" s="451"/>
      <c r="F29" s="451"/>
      <c r="G29" s="203">
        <f>SUM(G11:G27)</f>
        <v>1</v>
      </c>
      <c r="H29" s="171">
        <f>SUM(H11:H27)</f>
        <v>0</v>
      </c>
      <c r="I29" s="172">
        <f>SUM(I11:I27)</f>
        <v>0</v>
      </c>
      <c r="J29" s="173">
        <f>SUM(J11:J27)</f>
        <v>0</v>
      </c>
    </row>
    <row r="30" ht="15">
      <c r="B30" s="45"/>
    </row>
  </sheetData>
  <protectedRanges>
    <protectedRange sqref="E12:E14 F12:F26 F28" name="Bereich2_4"/>
    <protectedRange sqref="E11:F11" name="Bereich2_4_1"/>
    <protectedRange sqref="D11" name="Bereich2_1_3"/>
  </protectedRanges>
  <mergeCells count="16">
    <mergeCell ref="C9:C10"/>
    <mergeCell ref="G9:G10"/>
    <mergeCell ref="I9:J9"/>
    <mergeCell ref="B29:F29"/>
    <mergeCell ref="B2:B4"/>
    <mergeCell ref="C2:F2"/>
    <mergeCell ref="H2:J2"/>
    <mergeCell ref="C3:F3"/>
    <mergeCell ref="H3:J3"/>
    <mergeCell ref="C4:F4"/>
    <mergeCell ref="H4:J4"/>
    <mergeCell ref="B5:J5"/>
    <mergeCell ref="B6:J6"/>
    <mergeCell ref="B7:J7"/>
    <mergeCell ref="B8:J8"/>
    <mergeCell ref="B9:B10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2:M30"/>
  <sheetViews>
    <sheetView zoomScale="60" zoomScaleNormal="60" workbookViewId="0" topLeftCell="A1"/>
  </sheetViews>
  <sheetFormatPr defaultColWidth="8.8515625" defaultRowHeight="15"/>
  <cols>
    <col min="3" max="3" width="27.8515625" style="0" bestFit="1" customWidth="1"/>
    <col min="4" max="4" width="13.57421875" style="0" customWidth="1"/>
    <col min="5" max="6" width="12.7109375" style="0" customWidth="1"/>
    <col min="7" max="7" width="13.8515625" style="0" bestFit="1" customWidth="1"/>
    <col min="8" max="9" width="15.7109375" style="0" customWidth="1"/>
    <col min="10" max="10" width="12.421875" style="0" customWidth="1"/>
    <col min="12" max="12" width="9.57421875" style="0" bestFit="1" customWidth="1"/>
  </cols>
  <sheetData>
    <row r="1" ht="15" thickBot="1"/>
    <row r="2" spans="2:10" ht="21.6" thickBot="1">
      <c r="B2" s="460" t="s">
        <v>564</v>
      </c>
      <c r="C2" s="472" t="str">
        <f>Technologie!D30</f>
        <v>Potrubí pro chladicí (MT) a klimatizační (HT) okruhy</v>
      </c>
      <c r="D2" s="473"/>
      <c r="E2" s="473"/>
      <c r="F2" s="474"/>
      <c r="G2" s="31" t="str">
        <f>'Celkem  Nab+Tech'!G2</f>
        <v>Firma</v>
      </c>
      <c r="H2" s="463" t="str">
        <f>Technologie!G2</f>
        <v>XY</v>
      </c>
      <c r="I2" s="464"/>
      <c r="J2" s="465"/>
    </row>
    <row r="3" spans="2:10" ht="21.6" thickBot="1">
      <c r="B3" s="461"/>
      <c r="C3" s="475"/>
      <c r="D3" s="476"/>
      <c r="E3" s="476"/>
      <c r="F3" s="477"/>
      <c r="G3" s="31" t="str">
        <f>'Celkem  Nab+Tech'!G3</f>
        <v>Projekt</v>
      </c>
      <c r="H3" s="463" t="str">
        <f>Technologie!G3</f>
        <v>Makro Karlovy Vary - remodelling chlazení</v>
      </c>
      <c r="I3" s="464"/>
      <c r="J3" s="465"/>
    </row>
    <row r="4" spans="2:10" ht="16.2" thickBot="1">
      <c r="B4" s="462"/>
      <c r="C4" s="478"/>
      <c r="D4" s="479"/>
      <c r="E4" s="479"/>
      <c r="F4" s="480"/>
      <c r="G4" s="31" t="str">
        <f>'Celkem  Nab+Tech'!G4</f>
        <v>Datum nabídky</v>
      </c>
      <c r="H4" s="481" t="str">
        <f>Technologie!G4</f>
        <v>XX.XX.2023</v>
      </c>
      <c r="I4" s="482"/>
      <c r="J4" s="483"/>
    </row>
    <row r="5" spans="2:10" ht="15">
      <c r="B5" s="484" t="s">
        <v>866</v>
      </c>
      <c r="C5" s="485"/>
      <c r="D5" s="485"/>
      <c r="E5" s="485"/>
      <c r="F5" s="485"/>
      <c r="G5" s="485"/>
      <c r="H5" s="485"/>
      <c r="I5" s="485"/>
      <c r="J5" s="486"/>
    </row>
    <row r="6" spans="2:10" ht="14.4" customHeight="1">
      <c r="B6" s="514" t="s">
        <v>948</v>
      </c>
      <c r="C6" s="488"/>
      <c r="D6" s="488"/>
      <c r="E6" s="488"/>
      <c r="F6" s="488"/>
      <c r="G6" s="488"/>
      <c r="H6" s="488"/>
      <c r="I6" s="488"/>
      <c r="J6" s="489"/>
    </row>
    <row r="7" spans="2:10" ht="14.7" customHeight="1">
      <c r="B7" s="487"/>
      <c r="C7" s="488"/>
      <c r="D7" s="488"/>
      <c r="E7" s="488"/>
      <c r="F7" s="488"/>
      <c r="G7" s="488"/>
      <c r="H7" s="488"/>
      <c r="I7" s="488"/>
      <c r="J7" s="489"/>
    </row>
    <row r="8" spans="2:10" ht="15" thickBot="1">
      <c r="B8" s="487"/>
      <c r="C8" s="488"/>
      <c r="D8" s="488"/>
      <c r="E8" s="488"/>
      <c r="F8" s="488"/>
      <c r="G8" s="488"/>
      <c r="H8" s="488"/>
      <c r="I8" s="488"/>
      <c r="J8" s="489"/>
    </row>
    <row r="9" spans="2:10" ht="14.4" customHeight="1">
      <c r="B9" s="490" t="s">
        <v>85</v>
      </c>
      <c r="C9" s="492" t="s">
        <v>701</v>
      </c>
      <c r="D9" s="97" t="s">
        <v>872</v>
      </c>
      <c r="E9" s="95" t="s">
        <v>704</v>
      </c>
      <c r="F9" s="95" t="s">
        <v>652</v>
      </c>
      <c r="G9" s="377" t="s">
        <v>649</v>
      </c>
      <c r="H9" s="34" t="s">
        <v>650</v>
      </c>
      <c r="I9" s="419" t="s">
        <v>661</v>
      </c>
      <c r="J9" s="420"/>
    </row>
    <row r="10" spans="2:10" ht="15" thickBot="1">
      <c r="B10" s="491"/>
      <c r="C10" s="493"/>
      <c r="D10" s="98" t="s">
        <v>27</v>
      </c>
      <c r="E10" s="96" t="s">
        <v>705</v>
      </c>
      <c r="F10" s="96" t="s">
        <v>705</v>
      </c>
      <c r="G10" s="378"/>
      <c r="H10" s="96" t="s">
        <v>705</v>
      </c>
      <c r="I10" s="59" t="s">
        <v>651</v>
      </c>
      <c r="J10" s="60" t="s">
        <v>652</v>
      </c>
    </row>
    <row r="11" spans="2:10" ht="15">
      <c r="B11" s="174"/>
      <c r="C11" s="175"/>
      <c r="D11" s="176"/>
      <c r="E11" s="177"/>
      <c r="F11" s="177"/>
      <c r="G11" s="178"/>
      <c r="H11" s="148"/>
      <c r="I11" s="138"/>
      <c r="J11" s="137"/>
    </row>
    <row r="12" spans="2:13" s="64" customFormat="1" ht="13.8">
      <c r="B12" s="61" t="s">
        <v>563</v>
      </c>
      <c r="C12" s="62" t="s">
        <v>865</v>
      </c>
      <c r="D12" s="63"/>
      <c r="E12" s="180"/>
      <c r="F12" s="180"/>
      <c r="G12" s="333">
        <v>1</v>
      </c>
      <c r="H12" s="149">
        <f>I12+J12</f>
        <v>0</v>
      </c>
      <c r="I12" s="134">
        <f aca="true" t="shared" si="0" ref="I12:I26">E12*G12</f>
        <v>0</v>
      </c>
      <c r="J12" s="133">
        <f aca="true" t="shared" si="1" ref="J12:J26">F12*G12</f>
        <v>0</v>
      </c>
      <c r="K12" s="313"/>
      <c r="L12" s="292"/>
      <c r="M12" s="289"/>
    </row>
    <row r="13" spans="2:13" s="64" customFormat="1" ht="13.8">
      <c r="B13" s="61"/>
      <c r="C13" s="62"/>
      <c r="D13" s="63"/>
      <c r="E13" s="201"/>
      <c r="F13" s="201"/>
      <c r="G13" s="332"/>
      <c r="H13" s="149">
        <f aca="true" t="shared" si="2" ref="H13:H22">I13+J13</f>
        <v>0</v>
      </c>
      <c r="I13" s="134">
        <f t="shared" si="0"/>
        <v>0</v>
      </c>
      <c r="J13" s="133">
        <f t="shared" si="1"/>
        <v>0</v>
      </c>
      <c r="K13" s="313"/>
      <c r="L13" s="292"/>
      <c r="M13" s="289"/>
    </row>
    <row r="14" spans="2:13" s="64" customFormat="1" ht="13.8">
      <c r="B14" s="61"/>
      <c r="C14" s="62"/>
      <c r="D14" s="63"/>
      <c r="E14" s="201"/>
      <c r="F14" s="201"/>
      <c r="G14" s="332"/>
      <c r="H14" s="149">
        <f t="shared" si="2"/>
        <v>0</v>
      </c>
      <c r="I14" s="134">
        <f t="shared" si="0"/>
        <v>0</v>
      </c>
      <c r="J14" s="133">
        <f t="shared" si="1"/>
        <v>0</v>
      </c>
      <c r="K14" s="313"/>
      <c r="L14" s="292"/>
      <c r="M14" s="289"/>
    </row>
    <row r="15" spans="2:13" s="64" customFormat="1" ht="13.8">
      <c r="B15" s="61"/>
      <c r="C15" s="62"/>
      <c r="D15" s="63"/>
      <c r="E15" s="201"/>
      <c r="F15" s="201"/>
      <c r="G15" s="332"/>
      <c r="H15" s="149">
        <f t="shared" si="2"/>
        <v>0</v>
      </c>
      <c r="I15" s="134">
        <f t="shared" si="0"/>
        <v>0</v>
      </c>
      <c r="J15" s="133">
        <f t="shared" si="1"/>
        <v>0</v>
      </c>
      <c r="K15" s="313"/>
      <c r="L15" s="292"/>
      <c r="M15" s="289"/>
    </row>
    <row r="16" spans="2:13" s="64" customFormat="1" ht="13.8">
      <c r="B16" s="61"/>
      <c r="C16" s="62"/>
      <c r="D16" s="63"/>
      <c r="E16" s="201"/>
      <c r="F16" s="201"/>
      <c r="G16" s="332"/>
      <c r="H16" s="149">
        <f t="shared" si="2"/>
        <v>0</v>
      </c>
      <c r="I16" s="134">
        <f t="shared" si="0"/>
        <v>0</v>
      </c>
      <c r="J16" s="133">
        <f t="shared" si="1"/>
        <v>0</v>
      </c>
      <c r="K16" s="313"/>
      <c r="L16" s="292"/>
      <c r="M16" s="289"/>
    </row>
    <row r="17" spans="2:13" s="64" customFormat="1" ht="13.8">
      <c r="B17" s="61"/>
      <c r="C17" s="62"/>
      <c r="D17" s="63"/>
      <c r="E17" s="201"/>
      <c r="F17" s="201"/>
      <c r="G17" s="332"/>
      <c r="H17" s="149">
        <f t="shared" si="2"/>
        <v>0</v>
      </c>
      <c r="I17" s="134">
        <f t="shared" si="0"/>
        <v>0</v>
      </c>
      <c r="J17" s="133">
        <f t="shared" si="1"/>
        <v>0</v>
      </c>
      <c r="K17" s="313"/>
      <c r="L17" s="292"/>
      <c r="M17" s="289"/>
    </row>
    <row r="18" spans="2:13" s="64" customFormat="1" ht="13.8">
      <c r="B18" s="61"/>
      <c r="C18" s="62"/>
      <c r="D18" s="63"/>
      <c r="E18" s="201"/>
      <c r="F18" s="201"/>
      <c r="G18" s="333"/>
      <c r="H18" s="149">
        <f t="shared" si="2"/>
        <v>0</v>
      </c>
      <c r="I18" s="134">
        <f t="shared" si="0"/>
        <v>0</v>
      </c>
      <c r="J18" s="133">
        <f t="shared" si="1"/>
        <v>0</v>
      </c>
      <c r="K18" s="313"/>
      <c r="L18" s="292"/>
      <c r="M18" s="289"/>
    </row>
    <row r="19" spans="2:13" s="64" customFormat="1" ht="13.8">
      <c r="B19" s="61"/>
      <c r="C19" s="62"/>
      <c r="D19" s="63"/>
      <c r="E19" s="201"/>
      <c r="F19" s="201"/>
      <c r="G19" s="332"/>
      <c r="H19" s="149">
        <f t="shared" si="2"/>
        <v>0</v>
      </c>
      <c r="I19" s="134">
        <f t="shared" si="0"/>
        <v>0</v>
      </c>
      <c r="J19" s="133">
        <f t="shared" si="1"/>
        <v>0</v>
      </c>
      <c r="K19" s="313"/>
      <c r="L19" s="292"/>
      <c r="M19" s="289"/>
    </row>
    <row r="20" spans="2:13" s="64" customFormat="1" ht="13.8">
      <c r="B20" s="61"/>
      <c r="C20" s="62"/>
      <c r="D20" s="63"/>
      <c r="E20" s="201"/>
      <c r="F20" s="201"/>
      <c r="G20" s="332"/>
      <c r="H20" s="149">
        <f t="shared" si="2"/>
        <v>0</v>
      </c>
      <c r="I20" s="134">
        <f t="shared" si="0"/>
        <v>0</v>
      </c>
      <c r="J20" s="133">
        <f t="shared" si="1"/>
        <v>0</v>
      </c>
      <c r="K20" s="313"/>
      <c r="L20" s="292"/>
      <c r="M20" s="289"/>
    </row>
    <row r="21" spans="2:13" s="64" customFormat="1" ht="13.8">
      <c r="B21" s="61"/>
      <c r="C21" s="62"/>
      <c r="D21" s="63"/>
      <c r="E21" s="201"/>
      <c r="F21" s="201"/>
      <c r="G21" s="332"/>
      <c r="H21" s="149">
        <f t="shared" si="2"/>
        <v>0</v>
      </c>
      <c r="I21" s="134">
        <f t="shared" si="0"/>
        <v>0</v>
      </c>
      <c r="J21" s="133">
        <f t="shared" si="1"/>
        <v>0</v>
      </c>
      <c r="K21" s="313"/>
      <c r="L21" s="292"/>
      <c r="M21" s="289"/>
    </row>
    <row r="22" spans="2:13" s="64" customFormat="1" ht="13.8">
      <c r="B22" s="61"/>
      <c r="C22" s="62"/>
      <c r="D22" s="63"/>
      <c r="E22" s="201"/>
      <c r="F22" s="201"/>
      <c r="G22" s="332"/>
      <c r="H22" s="149">
        <f t="shared" si="2"/>
        <v>0</v>
      </c>
      <c r="I22" s="134">
        <f t="shared" si="0"/>
        <v>0</v>
      </c>
      <c r="J22" s="133">
        <f t="shared" si="1"/>
        <v>0</v>
      </c>
      <c r="K22" s="313"/>
      <c r="L22" s="289"/>
      <c r="M22" s="289"/>
    </row>
    <row r="23" spans="2:13" s="64" customFormat="1" ht="13.8">
      <c r="B23" s="61"/>
      <c r="C23" s="62"/>
      <c r="D23" s="63"/>
      <c r="E23" s="201"/>
      <c r="F23" s="201"/>
      <c r="G23" s="89"/>
      <c r="H23" s="149">
        <f>I23+J23</f>
        <v>0</v>
      </c>
      <c r="I23" s="134">
        <f t="shared" si="0"/>
        <v>0</v>
      </c>
      <c r="J23" s="133">
        <f t="shared" si="1"/>
        <v>0</v>
      </c>
      <c r="K23" s="313"/>
      <c r="L23" s="289"/>
      <c r="M23" s="289"/>
    </row>
    <row r="24" spans="2:13" s="64" customFormat="1" ht="13.8">
      <c r="B24" s="61"/>
      <c r="C24" s="62"/>
      <c r="D24" s="63"/>
      <c r="E24" s="201"/>
      <c r="F24" s="201"/>
      <c r="G24" s="89"/>
      <c r="H24" s="149">
        <f aca="true" t="shared" si="3" ref="H24:H26">I24+J24</f>
        <v>0</v>
      </c>
      <c r="I24" s="134">
        <f t="shared" si="0"/>
        <v>0</v>
      </c>
      <c r="J24" s="133">
        <f t="shared" si="1"/>
        <v>0</v>
      </c>
      <c r="K24" s="313"/>
      <c r="L24" s="289"/>
      <c r="M24" s="289"/>
    </row>
    <row r="25" spans="2:13" s="64" customFormat="1" ht="13.8">
      <c r="B25" s="61"/>
      <c r="C25" s="62"/>
      <c r="D25" s="63"/>
      <c r="E25" s="201"/>
      <c r="F25" s="201"/>
      <c r="G25" s="89"/>
      <c r="H25" s="149">
        <f t="shared" si="3"/>
        <v>0</v>
      </c>
      <c r="I25" s="134">
        <f t="shared" si="0"/>
        <v>0</v>
      </c>
      <c r="J25" s="133">
        <f t="shared" si="1"/>
        <v>0</v>
      </c>
      <c r="K25" s="313"/>
      <c r="L25" s="289"/>
      <c r="M25" s="289"/>
    </row>
    <row r="26" spans="2:13" s="64" customFormat="1" ht="13.8">
      <c r="B26" s="61"/>
      <c r="C26" s="62"/>
      <c r="D26" s="63"/>
      <c r="E26" s="201"/>
      <c r="F26" s="201"/>
      <c r="G26" s="89"/>
      <c r="H26" s="149">
        <f t="shared" si="3"/>
        <v>0</v>
      </c>
      <c r="I26" s="134">
        <f t="shared" si="0"/>
        <v>0</v>
      </c>
      <c r="J26" s="133">
        <f t="shared" si="1"/>
        <v>0</v>
      </c>
      <c r="K26" s="313"/>
      <c r="L26" s="289"/>
      <c r="M26" s="289"/>
    </row>
    <row r="27" spans="2:10" s="64" customFormat="1" ht="15" thickBot="1">
      <c r="B27" s="65"/>
      <c r="C27" s="66"/>
      <c r="D27" s="67"/>
      <c r="E27" s="67"/>
      <c r="F27" s="67"/>
      <c r="G27" s="67"/>
      <c r="H27" s="170"/>
      <c r="I27" s="155"/>
      <c r="J27" s="156"/>
    </row>
    <row r="28" spans="2:10" ht="15" thickBot="1">
      <c r="B28" s="58"/>
      <c r="C28" s="53"/>
      <c r="D28" s="54"/>
      <c r="E28" s="55"/>
      <c r="F28" s="56"/>
      <c r="G28" s="57"/>
      <c r="H28" s="55"/>
      <c r="I28" s="55"/>
      <c r="J28" s="55"/>
    </row>
    <row r="29" spans="2:10" ht="18.6" thickBot="1">
      <c r="B29" s="450" t="s">
        <v>670</v>
      </c>
      <c r="C29" s="451"/>
      <c r="D29" s="451"/>
      <c r="E29" s="451"/>
      <c r="F29" s="451"/>
      <c r="G29" s="203">
        <f>SUM(G11:G27)</f>
        <v>1</v>
      </c>
      <c r="H29" s="171">
        <f>SUM(H11:H27)</f>
        <v>0</v>
      </c>
      <c r="I29" s="172">
        <f>SUM(I11:I27)</f>
        <v>0</v>
      </c>
      <c r="J29" s="173">
        <f>SUM(J11:J27)</f>
        <v>0</v>
      </c>
    </row>
    <row r="30" ht="15">
      <c r="B30" s="45"/>
    </row>
  </sheetData>
  <protectedRanges>
    <protectedRange sqref="F28" name="Bereich2_4"/>
    <protectedRange sqref="E11:F11" name="Bereich2_4_1"/>
    <protectedRange sqref="D11" name="Bereich2_1_3"/>
    <protectedRange sqref="E12:E14 F12:F26" name="Bereich2_4_2"/>
  </protectedRanges>
  <mergeCells count="16">
    <mergeCell ref="H2:J2"/>
    <mergeCell ref="H3:J3"/>
    <mergeCell ref="H4:J4"/>
    <mergeCell ref="B6:J6"/>
    <mergeCell ref="B2:B4"/>
    <mergeCell ref="C2:F2"/>
    <mergeCell ref="C3:F3"/>
    <mergeCell ref="C4:F4"/>
    <mergeCell ref="B5:J5"/>
    <mergeCell ref="I9:J9"/>
    <mergeCell ref="B8:J8"/>
    <mergeCell ref="B9:B10"/>
    <mergeCell ref="B29:F29"/>
    <mergeCell ref="B7:J7"/>
    <mergeCell ref="C9:C10"/>
    <mergeCell ref="G9:G10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2:J17"/>
  <sheetViews>
    <sheetView zoomScale="60" zoomScaleNormal="60" workbookViewId="0" topLeftCell="A1"/>
  </sheetViews>
  <sheetFormatPr defaultColWidth="8.8515625" defaultRowHeight="15"/>
  <cols>
    <col min="3" max="3" width="32.140625" style="0" customWidth="1"/>
    <col min="4" max="4" width="19.28125" style="0" bestFit="1" customWidth="1"/>
    <col min="5" max="5" width="11.28125" style="0" customWidth="1"/>
    <col min="6" max="6" width="15.28125" style="0" customWidth="1"/>
    <col min="7" max="7" width="13.8515625" style="0" bestFit="1" customWidth="1"/>
    <col min="8" max="9" width="15.7109375" style="0" customWidth="1"/>
    <col min="10" max="10" width="12.421875" style="0" customWidth="1"/>
  </cols>
  <sheetData>
    <row r="1" ht="15" thickBot="1"/>
    <row r="2" spans="2:10" ht="21.6" thickBot="1">
      <c r="B2" s="460" t="s">
        <v>573</v>
      </c>
      <c r="C2" s="472" t="str">
        <f>Technologie!D34</f>
        <v>H-izolace 13mm</v>
      </c>
      <c r="D2" s="473"/>
      <c r="E2" s="473"/>
      <c r="F2" s="474"/>
      <c r="G2" s="31" t="str">
        <f>'Celkem  Nab+Tech'!G2</f>
        <v>Firma</v>
      </c>
      <c r="H2" s="463" t="str">
        <f>Technologie!G2</f>
        <v>XY</v>
      </c>
      <c r="I2" s="464"/>
      <c r="J2" s="465"/>
    </row>
    <row r="3" spans="2:10" ht="21.6" thickBot="1">
      <c r="B3" s="461"/>
      <c r="C3" s="475"/>
      <c r="D3" s="476"/>
      <c r="E3" s="476"/>
      <c r="F3" s="477"/>
      <c r="G3" s="31" t="str">
        <f>'Celkem  Nab+Tech'!G3</f>
        <v>Projekt</v>
      </c>
      <c r="H3" s="463" t="str">
        <f>Technologie!G3</f>
        <v>Makro Karlovy Vary - remodelling chlazení</v>
      </c>
      <c r="I3" s="464"/>
      <c r="J3" s="465"/>
    </row>
    <row r="4" spans="2:10" ht="21.6" customHeight="1" thickBot="1">
      <c r="B4" s="462"/>
      <c r="C4" s="478"/>
      <c r="D4" s="479"/>
      <c r="E4" s="479"/>
      <c r="F4" s="480"/>
      <c r="G4" s="31" t="str">
        <f>'Celkem  Nab+Tech'!G4</f>
        <v>Datum nabídky</v>
      </c>
      <c r="H4" s="481" t="str">
        <f>Technologie!G4</f>
        <v>XX.XX.2023</v>
      </c>
      <c r="I4" s="482"/>
      <c r="J4" s="483"/>
    </row>
    <row r="5" spans="2:10" s="64" customFormat="1" ht="13.8">
      <c r="B5" s="484" t="s">
        <v>1054</v>
      </c>
      <c r="C5" s="485"/>
      <c r="D5" s="485"/>
      <c r="E5" s="485"/>
      <c r="F5" s="485"/>
      <c r="G5" s="485"/>
      <c r="H5" s="485"/>
      <c r="I5" s="485"/>
      <c r="J5" s="486"/>
    </row>
    <row r="6" spans="2:10" s="64" customFormat="1" ht="13.2" customHeight="1">
      <c r="B6" s="487" t="s">
        <v>1055</v>
      </c>
      <c r="C6" s="488"/>
      <c r="D6" s="488"/>
      <c r="E6" s="488"/>
      <c r="F6" s="488"/>
      <c r="G6" s="488"/>
      <c r="H6" s="488"/>
      <c r="I6" s="488"/>
      <c r="J6" s="489"/>
    </row>
    <row r="7" spans="2:10" s="64" customFormat="1" ht="13.8">
      <c r="B7" s="487" t="s">
        <v>868</v>
      </c>
      <c r="C7" s="488"/>
      <c r="D7" s="488"/>
      <c r="E7" s="488"/>
      <c r="F7" s="488"/>
      <c r="G7" s="488"/>
      <c r="H7" s="488"/>
      <c r="I7" s="488"/>
      <c r="J7" s="489"/>
    </row>
    <row r="8" spans="2:10" s="64" customFormat="1" ht="15" thickBot="1">
      <c r="B8" s="487" t="s">
        <v>878</v>
      </c>
      <c r="C8" s="488"/>
      <c r="D8" s="488"/>
      <c r="E8" s="488"/>
      <c r="F8" s="488"/>
      <c r="G8" s="488"/>
      <c r="H8" s="488"/>
      <c r="I8" s="488"/>
      <c r="J8" s="489"/>
    </row>
    <row r="9" spans="2:10" ht="14.4" customHeight="1">
      <c r="B9" s="490" t="s">
        <v>85</v>
      </c>
      <c r="C9" s="492" t="s">
        <v>873</v>
      </c>
      <c r="D9" s="97" t="s">
        <v>872</v>
      </c>
      <c r="E9" s="95" t="s">
        <v>704</v>
      </c>
      <c r="F9" s="95" t="s">
        <v>652</v>
      </c>
      <c r="G9" s="377" t="s">
        <v>649</v>
      </c>
      <c r="H9" s="34" t="s">
        <v>650</v>
      </c>
      <c r="I9" s="419" t="s">
        <v>661</v>
      </c>
      <c r="J9" s="420"/>
    </row>
    <row r="10" spans="2:10" ht="15" thickBot="1">
      <c r="B10" s="491"/>
      <c r="C10" s="493"/>
      <c r="D10" s="98" t="s">
        <v>27</v>
      </c>
      <c r="E10" s="96" t="s">
        <v>705</v>
      </c>
      <c r="F10" s="96" t="s">
        <v>705</v>
      </c>
      <c r="G10" s="378"/>
      <c r="H10" s="96" t="s">
        <v>705</v>
      </c>
      <c r="I10" s="59" t="s">
        <v>651</v>
      </c>
      <c r="J10" s="60" t="s">
        <v>652</v>
      </c>
    </row>
    <row r="11" spans="2:10" ht="15">
      <c r="B11" s="174"/>
      <c r="C11" s="175"/>
      <c r="D11" s="176"/>
      <c r="E11" s="177"/>
      <c r="F11" s="177"/>
      <c r="G11" s="178"/>
      <c r="H11" s="148"/>
      <c r="I11" s="138"/>
      <c r="J11" s="137"/>
    </row>
    <row r="12" spans="2:10" s="64" customFormat="1" ht="13.8">
      <c r="B12" s="61" t="s">
        <v>151</v>
      </c>
      <c r="C12" s="62" t="s">
        <v>869</v>
      </c>
      <c r="D12" s="79">
        <v>13</v>
      </c>
      <c r="E12" s="151"/>
      <c r="F12" s="151"/>
      <c r="G12" s="332">
        <v>1</v>
      </c>
      <c r="H12" s="149">
        <f>I12+J12</f>
        <v>0</v>
      </c>
      <c r="I12" s="134">
        <f aca="true" t="shared" si="0" ref="I12:I13">E12*G12</f>
        <v>0</v>
      </c>
      <c r="J12" s="133">
        <f aca="true" t="shared" si="1" ref="J12:J13">F12*G12</f>
        <v>0</v>
      </c>
    </row>
    <row r="13" spans="2:10" s="64" customFormat="1" ht="41.4">
      <c r="B13" s="61" t="s">
        <v>153</v>
      </c>
      <c r="C13" s="94" t="s">
        <v>870</v>
      </c>
      <c r="D13" s="79"/>
      <c r="E13" s="151"/>
      <c r="F13" s="151"/>
      <c r="G13" s="332">
        <v>1</v>
      </c>
      <c r="H13" s="149">
        <f aca="true" t="shared" si="2" ref="H13">I13+J13</f>
        <v>0</v>
      </c>
      <c r="I13" s="134">
        <f t="shared" si="0"/>
        <v>0</v>
      </c>
      <c r="J13" s="133">
        <f t="shared" si="1"/>
        <v>0</v>
      </c>
    </row>
    <row r="14" spans="2:10" s="64" customFormat="1" ht="15" thickBot="1">
      <c r="B14" s="65"/>
      <c r="C14" s="70"/>
      <c r="D14" s="93"/>
      <c r="E14" s="75"/>
      <c r="F14" s="75"/>
      <c r="G14" s="76"/>
      <c r="H14" s="170"/>
      <c r="I14" s="155"/>
      <c r="J14" s="156"/>
    </row>
    <row r="15" spans="2:10" ht="15" thickBot="1">
      <c r="B15" s="58"/>
      <c r="C15" s="53"/>
      <c r="D15" s="54"/>
      <c r="E15" s="55"/>
      <c r="F15" s="56"/>
      <c r="G15" s="57"/>
      <c r="H15" s="193"/>
      <c r="I15" s="193"/>
      <c r="J15" s="193"/>
    </row>
    <row r="16" spans="2:10" ht="18.6" thickBot="1">
      <c r="B16" s="450" t="s">
        <v>670</v>
      </c>
      <c r="C16" s="451"/>
      <c r="D16" s="451"/>
      <c r="E16" s="451"/>
      <c r="F16" s="452"/>
      <c r="G16" s="205">
        <f>SUM(G11:G14)</f>
        <v>2</v>
      </c>
      <c r="H16" s="171">
        <f>SUM(H11:H14)</f>
        <v>0</v>
      </c>
      <c r="I16" s="172">
        <f>SUM(I11:I14)</f>
        <v>0</v>
      </c>
      <c r="J16" s="173">
        <f>SUM(J11:J14)</f>
        <v>0</v>
      </c>
    </row>
    <row r="17" ht="15">
      <c r="B17" s="45"/>
    </row>
  </sheetData>
  <protectedRanges>
    <protectedRange sqref="F15 E12:F13" name="Bereich2_4"/>
    <protectedRange sqref="F14" name="Bereich2_4_1"/>
    <protectedRange sqref="E11:F11" name="Bereich2_4_1_1"/>
    <protectedRange sqref="D11" name="Bereich2_1_3"/>
  </protectedRanges>
  <mergeCells count="16">
    <mergeCell ref="B2:B4"/>
    <mergeCell ref="C2:F2"/>
    <mergeCell ref="C3:F3"/>
    <mergeCell ref="C4:F4"/>
    <mergeCell ref="B7:J7"/>
    <mergeCell ref="H2:J2"/>
    <mergeCell ref="H3:J3"/>
    <mergeCell ref="H4:J4"/>
    <mergeCell ref="B6:J6"/>
    <mergeCell ref="B5:J5"/>
    <mergeCell ref="B8:J8"/>
    <mergeCell ref="B9:B10"/>
    <mergeCell ref="C9:C10"/>
    <mergeCell ref="B16:F16"/>
    <mergeCell ref="G9:G10"/>
    <mergeCell ref="I9:J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2:J19"/>
  <sheetViews>
    <sheetView zoomScale="60" zoomScaleNormal="60" workbookViewId="0" topLeftCell="A1"/>
  </sheetViews>
  <sheetFormatPr defaultColWidth="8.8515625" defaultRowHeight="15"/>
  <cols>
    <col min="2" max="2" width="9.28125" style="0" bestFit="1" customWidth="1"/>
    <col min="3" max="3" width="33.28125" style="0" customWidth="1"/>
    <col min="4" max="4" width="16.57421875" style="0" bestFit="1" customWidth="1"/>
    <col min="5" max="5" width="9.28125" style="0" customWidth="1"/>
    <col min="6" max="6" width="11.00390625" style="0" bestFit="1" customWidth="1"/>
    <col min="7" max="7" width="13.8515625" style="0" bestFit="1" customWidth="1"/>
    <col min="8" max="9" width="15.7109375" style="0" customWidth="1"/>
    <col min="10" max="10" width="12.140625" style="0" bestFit="1" customWidth="1"/>
  </cols>
  <sheetData>
    <row r="1" ht="15" thickBot="1"/>
    <row r="2" spans="2:10" ht="21.6" thickBot="1">
      <c r="B2" s="460" t="s">
        <v>571</v>
      </c>
      <c r="C2" s="472" t="str">
        <f>Technologie!D35</f>
        <v>M-Izolace 19 mm</v>
      </c>
      <c r="D2" s="473"/>
      <c r="E2" s="473"/>
      <c r="F2" s="474"/>
      <c r="G2" s="31" t="str">
        <f>'Celkem  Nab+Tech'!G2</f>
        <v>Firma</v>
      </c>
      <c r="H2" s="463" t="str">
        <f>Technologie!G2</f>
        <v>XY</v>
      </c>
      <c r="I2" s="464"/>
      <c r="J2" s="465"/>
    </row>
    <row r="3" spans="2:10" ht="16.2" thickBot="1">
      <c r="B3" s="461"/>
      <c r="C3" s="495"/>
      <c r="D3" s="515"/>
      <c r="E3" s="515"/>
      <c r="F3" s="496"/>
      <c r="G3" s="31" t="str">
        <f>'Celkem  Nab+Tech'!G3</f>
        <v>Projekt</v>
      </c>
      <c r="H3" s="463" t="str">
        <f>Technologie!G3</f>
        <v>Makro Karlovy Vary - remodelling chlazení</v>
      </c>
      <c r="I3" s="464"/>
      <c r="J3" s="465"/>
    </row>
    <row r="4" spans="2:10" ht="16.2" thickBot="1">
      <c r="B4" s="462"/>
      <c r="C4" s="478"/>
      <c r="D4" s="479"/>
      <c r="E4" s="479"/>
      <c r="F4" s="480"/>
      <c r="G4" s="31" t="str">
        <f>'Celkem  Nab+Tech'!G4</f>
        <v>Datum nabídky</v>
      </c>
      <c r="H4" s="481" t="str">
        <f>Technologie!G4</f>
        <v>XX.XX.2023</v>
      </c>
      <c r="I4" s="482"/>
      <c r="J4" s="483"/>
    </row>
    <row r="5" spans="2:10" s="64" customFormat="1" ht="13.2" customHeight="1">
      <c r="B5" s="484" t="s">
        <v>1054</v>
      </c>
      <c r="C5" s="485"/>
      <c r="D5" s="485"/>
      <c r="E5" s="485"/>
      <c r="F5" s="485"/>
      <c r="G5" s="485"/>
      <c r="H5" s="485"/>
      <c r="I5" s="485"/>
      <c r="J5" s="486"/>
    </row>
    <row r="6" spans="2:10" s="64" customFormat="1" ht="13.2" customHeight="1">
      <c r="B6" s="487" t="s">
        <v>1055</v>
      </c>
      <c r="C6" s="488"/>
      <c r="D6" s="488"/>
      <c r="E6" s="488"/>
      <c r="F6" s="488"/>
      <c r="G6" s="488"/>
      <c r="H6" s="488"/>
      <c r="I6" s="488"/>
      <c r="J6" s="489"/>
    </row>
    <row r="7" spans="2:10" s="64" customFormat="1" ht="13.2" customHeight="1">
      <c r="B7" s="487" t="s">
        <v>868</v>
      </c>
      <c r="C7" s="488"/>
      <c r="D7" s="488"/>
      <c r="E7" s="488"/>
      <c r="F7" s="488"/>
      <c r="G7" s="488"/>
      <c r="H7" s="488"/>
      <c r="I7" s="488"/>
      <c r="J7" s="489"/>
    </row>
    <row r="8" spans="2:10" s="64" customFormat="1" ht="15" thickBot="1">
      <c r="B8" s="487" t="s">
        <v>878</v>
      </c>
      <c r="C8" s="488"/>
      <c r="D8" s="488"/>
      <c r="E8" s="488"/>
      <c r="F8" s="488"/>
      <c r="G8" s="488"/>
      <c r="H8" s="488"/>
      <c r="I8" s="488"/>
      <c r="J8" s="489"/>
    </row>
    <row r="9" spans="2:10" ht="15">
      <c r="B9" s="516" t="s">
        <v>85</v>
      </c>
      <c r="C9" s="492" t="s">
        <v>873</v>
      </c>
      <c r="D9" s="97" t="s">
        <v>872</v>
      </c>
      <c r="E9" s="95" t="s">
        <v>704</v>
      </c>
      <c r="F9" s="95" t="s">
        <v>652</v>
      </c>
      <c r="G9" s="377" t="s">
        <v>649</v>
      </c>
      <c r="H9" s="34" t="s">
        <v>650</v>
      </c>
      <c r="I9" s="419" t="s">
        <v>661</v>
      </c>
      <c r="J9" s="420"/>
    </row>
    <row r="10" spans="2:10" ht="15" thickBot="1">
      <c r="B10" s="517"/>
      <c r="C10" s="493"/>
      <c r="D10" s="98" t="s">
        <v>27</v>
      </c>
      <c r="E10" s="96" t="s">
        <v>705</v>
      </c>
      <c r="F10" s="96" t="s">
        <v>705</v>
      </c>
      <c r="G10" s="378"/>
      <c r="H10" s="96" t="s">
        <v>705</v>
      </c>
      <c r="I10" s="59" t="s">
        <v>651</v>
      </c>
      <c r="J10" s="60" t="s">
        <v>652</v>
      </c>
    </row>
    <row r="11" spans="2:10" ht="15">
      <c r="B11" s="174"/>
      <c r="C11" s="175"/>
      <c r="D11" s="176"/>
      <c r="E11" s="177"/>
      <c r="F11" s="177"/>
      <c r="G11" s="178"/>
      <c r="H11" s="148"/>
      <c r="I11" s="138"/>
      <c r="J11" s="137"/>
    </row>
    <row r="12" spans="2:10" s="64" customFormat="1" ht="13.8">
      <c r="B12" s="61" t="s">
        <v>570</v>
      </c>
      <c r="C12" s="62" t="s">
        <v>643</v>
      </c>
      <c r="D12" s="79">
        <v>19</v>
      </c>
      <c r="E12" s="151"/>
      <c r="F12" s="151"/>
      <c r="G12" s="335">
        <v>1</v>
      </c>
      <c r="H12" s="149">
        <f>I12+J12</f>
        <v>0</v>
      </c>
      <c r="I12" s="134">
        <f aca="true" t="shared" si="0" ref="I12:I15">E12*G12</f>
        <v>0</v>
      </c>
      <c r="J12" s="133">
        <f aca="true" t="shared" si="1" ref="J12:J15">F12*G12</f>
        <v>0</v>
      </c>
    </row>
    <row r="13" spans="2:10" s="64" customFormat="1" ht="56.4" customHeight="1">
      <c r="B13" s="61" t="s">
        <v>572</v>
      </c>
      <c r="C13" s="94" t="s">
        <v>870</v>
      </c>
      <c r="D13" s="79"/>
      <c r="E13" s="151"/>
      <c r="F13" s="151"/>
      <c r="G13" s="334">
        <v>1</v>
      </c>
      <c r="H13" s="149">
        <f aca="true" t="shared" si="2" ref="H13:H15">I13+J13</f>
        <v>0</v>
      </c>
      <c r="I13" s="134">
        <f t="shared" si="0"/>
        <v>0</v>
      </c>
      <c r="J13" s="133">
        <f t="shared" si="1"/>
        <v>0</v>
      </c>
    </row>
    <row r="14" spans="2:10" s="64" customFormat="1" ht="13.8">
      <c r="B14" s="61"/>
      <c r="C14" s="62"/>
      <c r="D14" s="79"/>
      <c r="E14" s="169"/>
      <c r="F14" s="169"/>
      <c r="G14" s="334"/>
      <c r="H14" s="149">
        <f t="shared" si="2"/>
        <v>0</v>
      </c>
      <c r="I14" s="134">
        <f t="shared" si="0"/>
        <v>0</v>
      </c>
      <c r="J14" s="133">
        <f t="shared" si="1"/>
        <v>0</v>
      </c>
    </row>
    <row r="15" spans="2:10" s="64" customFormat="1" ht="13.8">
      <c r="B15" s="61"/>
      <c r="C15" s="62"/>
      <c r="D15" s="79"/>
      <c r="E15" s="169"/>
      <c r="F15" s="169"/>
      <c r="G15" s="334"/>
      <c r="H15" s="149">
        <f t="shared" si="2"/>
        <v>0</v>
      </c>
      <c r="I15" s="134">
        <f t="shared" si="0"/>
        <v>0</v>
      </c>
      <c r="J15" s="133">
        <f t="shared" si="1"/>
        <v>0</v>
      </c>
    </row>
    <row r="16" spans="2:10" s="64" customFormat="1" ht="15" thickBot="1">
      <c r="B16" s="65"/>
      <c r="C16" s="70"/>
      <c r="D16" s="93"/>
      <c r="E16" s="160"/>
      <c r="F16" s="160"/>
      <c r="G16" s="76"/>
      <c r="H16" s="170"/>
      <c r="I16" s="155"/>
      <c r="J16" s="156"/>
    </row>
    <row r="17" spans="2:10" ht="15" thickBot="1">
      <c r="B17" s="58"/>
      <c r="C17" s="53"/>
      <c r="D17" s="54"/>
      <c r="E17" s="55"/>
      <c r="F17" s="56"/>
      <c r="G17" s="57"/>
      <c r="H17" s="193"/>
      <c r="I17" s="193"/>
      <c r="J17" s="193"/>
    </row>
    <row r="18" spans="2:10" ht="18.6" thickBot="1">
      <c r="B18" s="450" t="s">
        <v>150</v>
      </c>
      <c r="C18" s="451"/>
      <c r="D18" s="451"/>
      <c r="E18" s="451"/>
      <c r="F18" s="452"/>
      <c r="G18" s="203">
        <f>SUM(G11:G16)</f>
        <v>2</v>
      </c>
      <c r="H18" s="171">
        <f>SUM(H11:H16)</f>
        <v>0</v>
      </c>
      <c r="I18" s="172">
        <f>SUM(I11:I16)</f>
        <v>0</v>
      </c>
      <c r="J18" s="173">
        <f>SUM(J11:J16)</f>
        <v>0</v>
      </c>
    </row>
    <row r="19" ht="15">
      <c r="B19" s="45"/>
    </row>
  </sheetData>
  <protectedRanges>
    <protectedRange sqref="E12:E14 F17 F12:F15" name="Bereich2_4"/>
    <protectedRange sqref="F16" name="Bereich2_4_1"/>
    <protectedRange sqref="E11:F11" name="Bereich2_4_1_1"/>
    <protectedRange sqref="D11" name="Bereich2_1_3"/>
  </protectedRanges>
  <mergeCells count="16">
    <mergeCell ref="B18:F18"/>
    <mergeCell ref="B2:B4"/>
    <mergeCell ref="C2:F2"/>
    <mergeCell ref="H2:J2"/>
    <mergeCell ref="C3:F3"/>
    <mergeCell ref="H3:J3"/>
    <mergeCell ref="C4:F4"/>
    <mergeCell ref="H4:J4"/>
    <mergeCell ref="G9:G10"/>
    <mergeCell ref="I9:J9"/>
    <mergeCell ref="B6:J6"/>
    <mergeCell ref="B5:J5"/>
    <mergeCell ref="B7:J7"/>
    <mergeCell ref="B8:J8"/>
    <mergeCell ref="B9:B10"/>
    <mergeCell ref="C9:C10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B2:J20"/>
  <sheetViews>
    <sheetView zoomScale="60" zoomScaleNormal="60" workbookViewId="0" topLeftCell="A1"/>
  </sheetViews>
  <sheetFormatPr defaultColWidth="8.8515625" defaultRowHeight="15"/>
  <cols>
    <col min="3" max="3" width="40.57421875" style="0" customWidth="1"/>
    <col min="4" max="4" width="16.57421875" style="0" bestFit="1" customWidth="1"/>
    <col min="5" max="5" width="11.28125" style="0" customWidth="1"/>
    <col min="6" max="6" width="11.00390625" style="0" bestFit="1" customWidth="1"/>
    <col min="7" max="7" width="14.140625" style="0" bestFit="1" customWidth="1"/>
    <col min="8" max="9" width="15.7109375" style="0" customWidth="1"/>
    <col min="10" max="10" width="12.421875" style="0" customWidth="1"/>
  </cols>
  <sheetData>
    <row r="1" ht="15" thickBot="1"/>
    <row r="2" spans="2:10" ht="21.6" thickBot="1">
      <c r="B2" s="460" t="s">
        <v>568</v>
      </c>
      <c r="C2" s="472" t="str">
        <f>Technologie!D36</f>
        <v>T-Izolace 32 mm</v>
      </c>
      <c r="D2" s="473"/>
      <c r="E2" s="473"/>
      <c r="F2" s="474"/>
      <c r="G2" s="31" t="str">
        <f>'Celkem  Nab+Tech'!G2</f>
        <v>Firma</v>
      </c>
      <c r="H2" s="463" t="str">
        <f>Technologie!G2</f>
        <v>XY</v>
      </c>
      <c r="I2" s="464"/>
      <c r="J2" s="465"/>
    </row>
    <row r="3" spans="2:10" ht="16.2" thickBot="1">
      <c r="B3" s="461"/>
      <c r="C3" s="495"/>
      <c r="D3" s="515"/>
      <c r="E3" s="515"/>
      <c r="F3" s="496"/>
      <c r="G3" s="31" t="str">
        <f>'Celkem  Nab+Tech'!G3</f>
        <v>Projekt</v>
      </c>
      <c r="H3" s="463" t="str">
        <f>Technologie!G3</f>
        <v>Makro Karlovy Vary - remodelling chlazení</v>
      </c>
      <c r="I3" s="464"/>
      <c r="J3" s="465"/>
    </row>
    <row r="4" spans="2:10" ht="16.2" thickBot="1">
      <c r="B4" s="462"/>
      <c r="C4" s="478"/>
      <c r="D4" s="479"/>
      <c r="E4" s="479"/>
      <c r="F4" s="480"/>
      <c r="G4" s="31" t="str">
        <f>'Celkem  Nab+Tech'!G4</f>
        <v>Datum nabídky</v>
      </c>
      <c r="H4" s="481" t="str">
        <f>Technologie!G4</f>
        <v>XX.XX.2023</v>
      </c>
      <c r="I4" s="482"/>
      <c r="J4" s="483"/>
    </row>
    <row r="5" spans="2:10" s="64" customFormat="1" ht="13.2" customHeight="1">
      <c r="B5" s="484" t="s">
        <v>867</v>
      </c>
      <c r="C5" s="485"/>
      <c r="D5" s="485"/>
      <c r="E5" s="485"/>
      <c r="F5" s="485"/>
      <c r="G5" s="485"/>
      <c r="H5" s="485"/>
      <c r="I5" s="485"/>
      <c r="J5" s="486"/>
    </row>
    <row r="6" spans="2:10" s="64" customFormat="1" ht="13.2" customHeight="1">
      <c r="B6" s="487" t="s">
        <v>1055</v>
      </c>
      <c r="C6" s="488"/>
      <c r="D6" s="488"/>
      <c r="E6" s="488"/>
      <c r="F6" s="488"/>
      <c r="G6" s="488"/>
      <c r="H6" s="488"/>
      <c r="I6" s="488"/>
      <c r="J6" s="489"/>
    </row>
    <row r="7" spans="2:10" s="64" customFormat="1" ht="13.2" customHeight="1">
      <c r="B7" s="487" t="s">
        <v>868</v>
      </c>
      <c r="C7" s="488"/>
      <c r="D7" s="488"/>
      <c r="E7" s="488"/>
      <c r="F7" s="488"/>
      <c r="G7" s="488"/>
      <c r="H7" s="488"/>
      <c r="I7" s="488"/>
      <c r="J7" s="489"/>
    </row>
    <row r="8" spans="2:10" s="64" customFormat="1" ht="15" thickBot="1">
      <c r="B8" s="487" t="s">
        <v>878</v>
      </c>
      <c r="C8" s="488"/>
      <c r="D8" s="488"/>
      <c r="E8" s="488"/>
      <c r="F8" s="488"/>
      <c r="G8" s="488"/>
      <c r="H8" s="488"/>
      <c r="I8" s="488"/>
      <c r="J8" s="489"/>
    </row>
    <row r="9" spans="2:10" ht="15">
      <c r="B9" s="516" t="s">
        <v>85</v>
      </c>
      <c r="C9" s="492" t="s">
        <v>873</v>
      </c>
      <c r="D9" s="97" t="s">
        <v>872</v>
      </c>
      <c r="E9" s="95" t="s">
        <v>704</v>
      </c>
      <c r="F9" s="95" t="s">
        <v>652</v>
      </c>
      <c r="G9" s="377" t="s">
        <v>649</v>
      </c>
      <c r="H9" s="34" t="s">
        <v>650</v>
      </c>
      <c r="I9" s="419" t="s">
        <v>661</v>
      </c>
      <c r="J9" s="420"/>
    </row>
    <row r="10" spans="2:10" ht="15" thickBot="1">
      <c r="B10" s="517"/>
      <c r="C10" s="493"/>
      <c r="D10" s="98" t="s">
        <v>27</v>
      </c>
      <c r="E10" s="96" t="s">
        <v>705</v>
      </c>
      <c r="F10" s="96" t="s">
        <v>705</v>
      </c>
      <c r="G10" s="378"/>
      <c r="H10" s="96" t="s">
        <v>705</v>
      </c>
      <c r="I10" s="59" t="s">
        <v>651</v>
      </c>
      <c r="J10" s="60" t="s">
        <v>652</v>
      </c>
    </row>
    <row r="11" spans="2:10" ht="15">
      <c r="B11" s="174"/>
      <c r="C11" s="175"/>
      <c r="D11" s="176"/>
      <c r="E11" s="179"/>
      <c r="F11" s="179"/>
      <c r="G11" s="178"/>
      <c r="H11" s="181"/>
      <c r="I11" s="182"/>
      <c r="J11" s="183"/>
    </row>
    <row r="12" spans="2:10" s="64" customFormat="1" ht="13.8">
      <c r="B12" s="61" t="s">
        <v>567</v>
      </c>
      <c r="C12" s="62" t="s">
        <v>871</v>
      </c>
      <c r="D12" s="79">
        <v>32</v>
      </c>
      <c r="E12" s="180"/>
      <c r="F12" s="180"/>
      <c r="G12" s="336">
        <v>1</v>
      </c>
      <c r="H12" s="191">
        <f>I12+J12</f>
        <v>0</v>
      </c>
      <c r="I12" s="187">
        <f aca="true" t="shared" si="0" ref="I12:I16">E12*G12</f>
        <v>0</v>
      </c>
      <c r="J12" s="186">
        <f aca="true" t="shared" si="1" ref="J12:J16">F12*G12</f>
        <v>0</v>
      </c>
    </row>
    <row r="13" spans="2:10" s="64" customFormat="1" ht="27.6">
      <c r="B13" s="61" t="s">
        <v>569</v>
      </c>
      <c r="C13" s="94" t="s">
        <v>870</v>
      </c>
      <c r="D13" s="79"/>
      <c r="E13" s="180"/>
      <c r="F13" s="180"/>
      <c r="G13" s="336">
        <v>1</v>
      </c>
      <c r="H13" s="191">
        <f aca="true" t="shared" si="2" ref="H13:H16">I13+J13</f>
        <v>0</v>
      </c>
      <c r="I13" s="187">
        <f t="shared" si="0"/>
        <v>0</v>
      </c>
      <c r="J13" s="186">
        <f t="shared" si="1"/>
        <v>0</v>
      </c>
    </row>
    <row r="14" spans="2:10" s="64" customFormat="1" ht="13.8">
      <c r="B14" s="61"/>
      <c r="C14" s="62"/>
      <c r="D14" s="79"/>
      <c r="E14" s="201"/>
      <c r="F14" s="201"/>
      <c r="G14" s="91"/>
      <c r="H14" s="191">
        <f t="shared" si="2"/>
        <v>0</v>
      </c>
      <c r="I14" s="187">
        <f t="shared" si="0"/>
        <v>0</v>
      </c>
      <c r="J14" s="186">
        <f t="shared" si="1"/>
        <v>0</v>
      </c>
    </row>
    <row r="15" spans="2:10" s="64" customFormat="1" ht="13.8">
      <c r="B15" s="61"/>
      <c r="C15" s="62"/>
      <c r="D15" s="79"/>
      <c r="E15" s="201"/>
      <c r="F15" s="201"/>
      <c r="G15" s="91"/>
      <c r="H15" s="191">
        <f t="shared" si="2"/>
        <v>0</v>
      </c>
      <c r="I15" s="187">
        <f t="shared" si="0"/>
        <v>0</v>
      </c>
      <c r="J15" s="186">
        <f t="shared" si="1"/>
        <v>0</v>
      </c>
    </row>
    <row r="16" spans="2:10" s="64" customFormat="1" ht="13.8">
      <c r="B16" s="61"/>
      <c r="C16" s="62"/>
      <c r="D16" s="79"/>
      <c r="E16" s="201"/>
      <c r="F16" s="201"/>
      <c r="G16" s="91"/>
      <c r="H16" s="191">
        <f t="shared" si="2"/>
        <v>0</v>
      </c>
      <c r="I16" s="187">
        <f t="shared" si="0"/>
        <v>0</v>
      </c>
      <c r="J16" s="186">
        <f t="shared" si="1"/>
        <v>0</v>
      </c>
    </row>
    <row r="17" spans="2:10" s="64" customFormat="1" ht="15" thickBot="1">
      <c r="B17" s="65"/>
      <c r="C17" s="70"/>
      <c r="D17" s="93"/>
      <c r="E17" s="194"/>
      <c r="F17" s="194"/>
      <c r="G17" s="76"/>
      <c r="H17" s="192"/>
      <c r="I17" s="189"/>
      <c r="J17" s="188"/>
    </row>
    <row r="18" spans="2:10" ht="15" thickBot="1">
      <c r="B18" s="58"/>
      <c r="C18" s="53"/>
      <c r="D18" s="54"/>
      <c r="E18" s="55"/>
      <c r="F18" s="56"/>
      <c r="G18" s="57"/>
      <c r="H18" s="195"/>
      <c r="I18" s="195"/>
      <c r="J18" s="195"/>
    </row>
    <row r="19" spans="2:10" ht="18.6" thickBot="1">
      <c r="B19" s="450" t="s">
        <v>670</v>
      </c>
      <c r="C19" s="451"/>
      <c r="D19" s="451"/>
      <c r="E19" s="451"/>
      <c r="F19" s="452"/>
      <c r="G19" s="203">
        <f>SUM(G11:G17)</f>
        <v>2</v>
      </c>
      <c r="H19" s="198">
        <f>SUM(H11:H17)</f>
        <v>0</v>
      </c>
      <c r="I19" s="197">
        <f>SUM(I11:I17)</f>
        <v>0</v>
      </c>
      <c r="J19" s="196">
        <f>SUM(J11:J17)</f>
        <v>0</v>
      </c>
    </row>
    <row r="20" ht="15">
      <c r="B20" s="45"/>
    </row>
  </sheetData>
  <protectedRanges>
    <protectedRange sqref="F18 E12:F13 E14 F14:F16" name="Bereich2_4"/>
    <protectedRange sqref="F17" name="Bereich2_4_1"/>
    <protectedRange sqref="E11:F11" name="Bereich2_4_1_1"/>
    <protectedRange sqref="D11" name="Bereich2_1_3"/>
  </protectedRanges>
  <mergeCells count="16">
    <mergeCell ref="H2:J2"/>
    <mergeCell ref="H3:J3"/>
    <mergeCell ref="H4:J4"/>
    <mergeCell ref="B6:J6"/>
    <mergeCell ref="B2:B4"/>
    <mergeCell ref="C2:F2"/>
    <mergeCell ref="C3:F3"/>
    <mergeCell ref="C4:F4"/>
    <mergeCell ref="B5:J5"/>
    <mergeCell ref="B19:F19"/>
    <mergeCell ref="B7:J7"/>
    <mergeCell ref="B8:J8"/>
    <mergeCell ref="B9:B10"/>
    <mergeCell ref="C9:C10"/>
    <mergeCell ref="G9:G10"/>
    <mergeCell ref="I9:J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S64"/>
  <sheetViews>
    <sheetView zoomScale="60" zoomScaleNormal="60" workbookViewId="0" topLeftCell="A1">
      <pane ySplit="7" topLeftCell="A8" activePane="bottomLeft" state="frozen"/>
      <selection pane="bottomLeft" activeCell="A8" sqref="A8"/>
    </sheetView>
  </sheetViews>
  <sheetFormatPr defaultColWidth="9.140625" defaultRowHeight="15"/>
  <cols>
    <col min="1" max="1" width="3.7109375" style="0" customWidth="1"/>
    <col min="2" max="2" width="9.28125" style="0" customWidth="1"/>
    <col min="3" max="3" width="10.28125" style="0" customWidth="1"/>
    <col min="4" max="4" width="62.7109375" style="0" customWidth="1"/>
    <col min="5" max="5" width="12.57421875" style="1" customWidth="1"/>
    <col min="6" max="6" width="23.421875" style="8" customWidth="1"/>
    <col min="7" max="7" width="24.57421875" style="0" customWidth="1"/>
    <col min="8" max="8" width="19.421875" style="0" bestFit="1" customWidth="1"/>
    <col min="9" max="9" width="13.140625" style="0" customWidth="1"/>
    <col min="10" max="10" width="11.57421875" style="0" customWidth="1"/>
    <col min="12" max="12" width="10.28125" style="0" bestFit="1" customWidth="1"/>
    <col min="14" max="14" width="18.28125" style="0" bestFit="1" customWidth="1"/>
    <col min="18" max="18" width="10.421875" style="0" bestFit="1" customWidth="1"/>
    <col min="21" max="21" width="10.421875" style="0" bestFit="1" customWidth="1"/>
    <col min="22" max="22" width="18.28125" style="0" bestFit="1" customWidth="1"/>
  </cols>
  <sheetData>
    <row r="1" ht="15" thickBot="1"/>
    <row r="2" spans="2:8" ht="21.75" thickBot="1">
      <c r="B2" s="14"/>
      <c r="C2" s="15"/>
      <c r="D2" s="352" t="str">
        <f>'Celkem  Nab+Tech'!D2:F2</f>
        <v xml:space="preserve">MAKRO Cash &amp; Carry CR </v>
      </c>
      <c r="E2" s="407"/>
      <c r="F2" s="31" t="s">
        <v>645</v>
      </c>
      <c r="G2" s="401" t="str">
        <f>'Celkem  Nab+Tech'!H2</f>
        <v>XY</v>
      </c>
      <c r="H2" s="402"/>
    </row>
    <row r="3" spans="2:8" s="13" customFormat="1" ht="16.5" thickBot="1">
      <c r="B3" s="12"/>
      <c r="D3" s="409"/>
      <c r="E3" s="410"/>
      <c r="F3" s="32" t="s">
        <v>646</v>
      </c>
      <c r="G3" s="403" t="str">
        <f>'Celkem  Nab+Tech'!H3</f>
        <v>Makro Karlovy Vary - remodelling chlazení</v>
      </c>
      <c r="H3" s="404"/>
    </row>
    <row r="4" spans="2:8" s="13" customFormat="1" ht="21.75" thickBot="1">
      <c r="B4" s="27"/>
      <c r="C4" s="28"/>
      <c r="D4" s="358" t="s">
        <v>662</v>
      </c>
      <c r="E4" s="408"/>
      <c r="F4" s="33" t="s">
        <v>647</v>
      </c>
      <c r="G4" s="405" t="str">
        <f>'Celkem  Nab+Tech'!H4</f>
        <v>XX.XX.2023</v>
      </c>
      <c r="H4" s="406"/>
    </row>
    <row r="5" ht="15" thickBot="1">
      <c r="E5" s="2"/>
    </row>
    <row r="6" spans="2:8" ht="15">
      <c r="B6" s="379" t="s">
        <v>659</v>
      </c>
      <c r="C6" s="380"/>
      <c r="D6" s="385" t="s">
        <v>660</v>
      </c>
      <c r="E6" s="385" t="s">
        <v>649</v>
      </c>
      <c r="F6" s="387" t="s">
        <v>650</v>
      </c>
      <c r="G6" s="373" t="s">
        <v>661</v>
      </c>
      <c r="H6" s="374"/>
    </row>
    <row r="7" spans="2:19" s="8" customFormat="1" ht="15" thickBot="1">
      <c r="B7" s="381"/>
      <c r="C7" s="382"/>
      <c r="D7" s="386"/>
      <c r="E7" s="386"/>
      <c r="F7" s="388"/>
      <c r="G7" s="120" t="s">
        <v>651</v>
      </c>
      <c r="H7" s="123" t="s">
        <v>652</v>
      </c>
      <c r="I7"/>
      <c r="J7"/>
      <c r="K7"/>
      <c r="L7"/>
      <c r="M7"/>
      <c r="N7"/>
      <c r="O7"/>
      <c r="P7"/>
      <c r="Q7"/>
      <c r="R7"/>
      <c r="S7"/>
    </row>
    <row r="8" spans="2:14" s="25" customFormat="1" ht="15.6">
      <c r="B8" s="26" t="s">
        <v>0</v>
      </c>
      <c r="C8" s="397" t="s">
        <v>678</v>
      </c>
      <c r="D8" s="397"/>
      <c r="E8" s="397"/>
      <c r="F8" s="397"/>
      <c r="G8" s="397"/>
      <c r="H8" s="398"/>
      <c r="N8"/>
    </row>
    <row r="9" spans="2:14" ht="15">
      <c r="B9" s="3"/>
      <c r="C9" s="11" t="s">
        <v>5</v>
      </c>
      <c r="D9" s="10" t="s">
        <v>680</v>
      </c>
      <c r="E9" s="68">
        <f>'T 1.01'!I43</f>
        <v>99</v>
      </c>
      <c r="F9" s="261">
        <f>'T 1.01'!J43</f>
        <v>0</v>
      </c>
      <c r="G9" s="262">
        <f>'T 1.01'!K43</f>
        <v>0</v>
      </c>
      <c r="H9" s="263">
        <f>'T 1.01'!L43</f>
        <v>0</v>
      </c>
      <c r="N9" s="301"/>
    </row>
    <row r="10" spans="2:14" ht="15">
      <c r="B10" s="3"/>
      <c r="C10" s="11" t="s">
        <v>6</v>
      </c>
      <c r="D10" s="10" t="s">
        <v>679</v>
      </c>
      <c r="E10" s="68">
        <f>'T 1.02'!I38</f>
        <v>103</v>
      </c>
      <c r="F10" s="261">
        <f>'T 1.02'!J38</f>
        <v>0</v>
      </c>
      <c r="G10" s="262">
        <f>'T 1.02'!K38</f>
        <v>0</v>
      </c>
      <c r="H10" s="263">
        <f>'T 1.02'!L38</f>
        <v>0</v>
      </c>
      <c r="N10" s="301"/>
    </row>
    <row r="11" spans="2:14" ht="15">
      <c r="B11" s="3"/>
      <c r="C11" s="11" t="s">
        <v>7</v>
      </c>
      <c r="D11" s="10" t="s">
        <v>681</v>
      </c>
      <c r="E11" s="68">
        <f>'T 1.03'!I38</f>
        <v>13</v>
      </c>
      <c r="F11" s="261">
        <f>'T 1.03'!J38</f>
        <v>0</v>
      </c>
      <c r="G11" s="262">
        <f>'T 1.03'!K38</f>
        <v>0</v>
      </c>
      <c r="H11" s="263">
        <f>'T 1.03'!L38</f>
        <v>0</v>
      </c>
      <c r="N11" s="301"/>
    </row>
    <row r="12" spans="2:14" ht="15">
      <c r="B12" s="3"/>
      <c r="C12" s="11" t="s">
        <v>8</v>
      </c>
      <c r="D12" s="10" t="s">
        <v>682</v>
      </c>
      <c r="E12" s="68">
        <f>'T 1.04'!I39</f>
        <v>56</v>
      </c>
      <c r="F12" s="261">
        <f>'T 1.04'!J39</f>
        <v>0</v>
      </c>
      <c r="G12" s="262">
        <f>'T 1.04'!K39</f>
        <v>0</v>
      </c>
      <c r="H12" s="263">
        <f>'T 1.04'!L39</f>
        <v>0</v>
      </c>
      <c r="N12" s="301"/>
    </row>
    <row r="13" spans="2:14" ht="15">
      <c r="B13" s="3"/>
      <c r="C13" s="11" t="s">
        <v>9</v>
      </c>
      <c r="D13" s="10" t="s">
        <v>683</v>
      </c>
      <c r="E13" s="68">
        <f>'T 1.05'!I40</f>
        <v>27</v>
      </c>
      <c r="F13" s="261">
        <f>'T 1.05'!J40</f>
        <v>0</v>
      </c>
      <c r="G13" s="262">
        <f>'T 1.05'!K40</f>
        <v>0</v>
      </c>
      <c r="H13" s="263">
        <f>'T 1.05'!L40</f>
        <v>0</v>
      </c>
      <c r="N13" s="301"/>
    </row>
    <row r="14" spans="2:14" ht="15">
      <c r="B14" s="3"/>
      <c r="C14" s="11" t="s">
        <v>14</v>
      </c>
      <c r="D14" s="10" t="s">
        <v>684</v>
      </c>
      <c r="E14" s="68">
        <f>'T 1.06'!I39</f>
        <v>228</v>
      </c>
      <c r="F14" s="261">
        <f>'T 1.06'!J39</f>
        <v>0</v>
      </c>
      <c r="G14" s="262">
        <f>'T 1.06'!K39</f>
        <v>0</v>
      </c>
      <c r="H14" s="263">
        <f>'T 1.06'!L39</f>
        <v>0</v>
      </c>
      <c r="N14" s="301"/>
    </row>
    <row r="15" spans="2:8" ht="15" thickBot="1">
      <c r="B15" s="3"/>
      <c r="C15" s="11" t="s">
        <v>954</v>
      </c>
      <c r="D15" s="10" t="s">
        <v>955</v>
      </c>
      <c r="E15" s="68">
        <f>'T 1.07'!I41</f>
        <v>137</v>
      </c>
      <c r="F15" s="261">
        <f>'T 1.07'!J41</f>
        <v>0</v>
      </c>
      <c r="G15" s="264">
        <f>'T 1.07'!K41</f>
        <v>0</v>
      </c>
      <c r="H15" s="265">
        <f>'T 1.07'!L41</f>
        <v>0</v>
      </c>
    </row>
    <row r="16" spans="2:14" s="25" customFormat="1" ht="16.2" thickBot="1">
      <c r="B16" s="24"/>
      <c r="C16" s="399" t="s">
        <v>670</v>
      </c>
      <c r="D16" s="400"/>
      <c r="E16" s="69">
        <f>SUM(E9:E15)</f>
        <v>663</v>
      </c>
      <c r="F16" s="266">
        <f>SUM(F9:F15)</f>
        <v>0</v>
      </c>
      <c r="G16" s="267">
        <f>SUM(G9:G15)</f>
        <v>0</v>
      </c>
      <c r="H16" s="266">
        <f>SUM(H9:H15)</f>
        <v>0</v>
      </c>
      <c r="N16" s="297"/>
    </row>
    <row r="17" spans="3:8" ht="15" thickBot="1">
      <c r="C17" s="22"/>
      <c r="D17" s="22"/>
      <c r="E17" s="23"/>
      <c r="G17" s="8"/>
      <c r="H17" s="8"/>
    </row>
    <row r="18" spans="2:8" ht="15.6">
      <c r="B18" s="26" t="s">
        <v>1</v>
      </c>
      <c r="C18" s="397" t="s">
        <v>958</v>
      </c>
      <c r="D18" s="397"/>
      <c r="E18" s="397"/>
      <c r="F18" s="397"/>
      <c r="G18" s="397"/>
      <c r="H18" s="398"/>
    </row>
    <row r="19" spans="2:8" ht="15">
      <c r="B19" s="3"/>
      <c r="C19" s="11" t="s">
        <v>11</v>
      </c>
      <c r="D19" s="10" t="s">
        <v>951</v>
      </c>
      <c r="E19" s="68">
        <f>'T 2.01'!H43</f>
        <v>0</v>
      </c>
      <c r="F19" s="261">
        <f>'T 2.01'!I43</f>
        <v>0</v>
      </c>
      <c r="G19" s="262">
        <f>'T 2.01'!J43</f>
        <v>0</v>
      </c>
      <c r="H19" s="263">
        <f>'T 2.01'!K43</f>
        <v>0</v>
      </c>
    </row>
    <row r="20" spans="2:8" ht="15">
      <c r="B20" s="3"/>
      <c r="C20" s="11" t="s">
        <v>12</v>
      </c>
      <c r="D20" s="10" t="s">
        <v>950</v>
      </c>
      <c r="E20" s="68">
        <f>'T 2.02'!H39</f>
        <v>4</v>
      </c>
      <c r="F20" s="261">
        <f>'T 2.02'!I39</f>
        <v>0</v>
      </c>
      <c r="G20" s="262">
        <f>'T 2.02'!J39</f>
        <v>0</v>
      </c>
      <c r="H20" s="263">
        <f>'T 2.02'!K39</f>
        <v>0</v>
      </c>
    </row>
    <row r="21" spans="2:8" ht="15" thickBot="1">
      <c r="B21" s="3"/>
      <c r="C21" s="11" t="s">
        <v>956</v>
      </c>
      <c r="D21" s="10" t="s">
        <v>957</v>
      </c>
      <c r="E21" s="68">
        <f>'T 2.03'!H34</f>
        <v>5</v>
      </c>
      <c r="F21" s="261">
        <f>'T 2.03'!I34</f>
        <v>0</v>
      </c>
      <c r="G21" s="262">
        <f>'T 2.03'!J34</f>
        <v>0</v>
      </c>
      <c r="H21" s="263">
        <f>'T 2.03'!K34</f>
        <v>0</v>
      </c>
    </row>
    <row r="22" spans="2:8" ht="16.2" thickBot="1">
      <c r="B22" s="24"/>
      <c r="C22" s="399" t="s">
        <v>670</v>
      </c>
      <c r="D22" s="400"/>
      <c r="E22" s="69">
        <f>SUM(E19:E21)</f>
        <v>9</v>
      </c>
      <c r="F22" s="266">
        <f aca="true" t="shared" si="0" ref="F22:H22">SUM(F19:F21)</f>
        <v>0</v>
      </c>
      <c r="G22" s="267">
        <f t="shared" si="0"/>
        <v>0</v>
      </c>
      <c r="H22" s="266">
        <f t="shared" si="0"/>
        <v>0</v>
      </c>
    </row>
    <row r="23" ht="15" thickBot="1"/>
    <row r="24" spans="2:8" ht="15.6">
      <c r="B24" s="26" t="s">
        <v>2</v>
      </c>
      <c r="C24" s="397" t="s">
        <v>685</v>
      </c>
      <c r="D24" s="397"/>
      <c r="E24" s="397"/>
      <c r="F24" s="397"/>
      <c r="G24" s="397"/>
      <c r="H24" s="398"/>
    </row>
    <row r="25" spans="2:8" ht="15" thickBot="1">
      <c r="B25" s="3"/>
      <c r="C25" s="11" t="s">
        <v>10</v>
      </c>
      <c r="D25" s="10" t="s">
        <v>685</v>
      </c>
      <c r="E25" s="68">
        <f>'T 3.01'!F23</f>
        <v>0</v>
      </c>
      <c r="F25" s="261">
        <f>'T 3.01'!G23</f>
        <v>0</v>
      </c>
      <c r="G25" s="262">
        <f>'T 3.01'!H23</f>
        <v>0</v>
      </c>
      <c r="H25" s="263">
        <f>'T 3.01'!I23</f>
        <v>0</v>
      </c>
    </row>
    <row r="26" spans="2:8" ht="16.2" thickBot="1">
      <c r="B26" s="24"/>
      <c r="C26" s="399" t="s">
        <v>670</v>
      </c>
      <c r="D26" s="400"/>
      <c r="E26" s="69">
        <f>SUM(E25:E25)</f>
        <v>0</v>
      </c>
      <c r="F26" s="266">
        <f>SUM(F25:F25)</f>
        <v>0</v>
      </c>
      <c r="G26" s="267">
        <f>SUM(G25:G25)</f>
        <v>0</v>
      </c>
      <c r="H26" s="266">
        <f>SUM(H25:H25)</f>
        <v>0</v>
      </c>
    </row>
    <row r="27" ht="15" thickBot="1"/>
    <row r="28" spans="2:8" ht="15.6">
      <c r="B28" s="26" t="s">
        <v>3</v>
      </c>
      <c r="C28" s="397" t="s">
        <v>686</v>
      </c>
      <c r="D28" s="397"/>
      <c r="E28" s="397"/>
      <c r="F28" s="397"/>
      <c r="G28" s="397"/>
      <c r="H28" s="398"/>
    </row>
    <row r="29" spans="2:8" ht="15">
      <c r="B29" s="3"/>
      <c r="C29" s="11" t="s">
        <v>13</v>
      </c>
      <c r="D29" s="10" t="s">
        <v>864</v>
      </c>
      <c r="E29" s="268">
        <f>'T 4.01'!G29</f>
        <v>1</v>
      </c>
      <c r="F29" s="261">
        <f>'T 4.01'!H29</f>
        <v>0</v>
      </c>
      <c r="G29" s="262">
        <f>'T 4.01'!I29</f>
        <v>0</v>
      </c>
      <c r="H29" s="263">
        <f>'T 4.01'!J29</f>
        <v>0</v>
      </c>
    </row>
    <row r="30" spans="2:12" ht="15" thickBot="1">
      <c r="B30" s="3"/>
      <c r="C30" s="11" t="s">
        <v>562</v>
      </c>
      <c r="D30" s="10" t="s">
        <v>687</v>
      </c>
      <c r="E30" s="268">
        <f>'T 4.02'!G29</f>
        <v>1</v>
      </c>
      <c r="F30" s="261">
        <f>'T 4.02'!H29</f>
        <v>0</v>
      </c>
      <c r="G30" s="262">
        <f>'T 4.02'!I29</f>
        <v>0</v>
      </c>
      <c r="H30" s="263">
        <f>'T 4.02'!J29</f>
        <v>0</v>
      </c>
      <c r="L30" s="301"/>
    </row>
    <row r="31" spans="2:12" ht="16.2" thickBot="1">
      <c r="B31" s="24"/>
      <c r="C31" s="399" t="s">
        <v>670</v>
      </c>
      <c r="D31" s="400"/>
      <c r="E31" s="269">
        <f>SUM(E29:E30)</f>
        <v>2</v>
      </c>
      <c r="F31" s="266">
        <f>SUM(F29:F30)</f>
        <v>0</v>
      </c>
      <c r="G31" s="267">
        <f>SUM(G29:G30)</f>
        <v>0</v>
      </c>
      <c r="H31" s="266">
        <f>SUM(H29:H30)</f>
        <v>0</v>
      </c>
      <c r="L31" s="301"/>
    </row>
    <row r="32" ht="15" thickBot="1">
      <c r="L32" s="301"/>
    </row>
    <row r="33" spans="2:12" ht="15.6">
      <c r="B33" s="26" t="s">
        <v>4</v>
      </c>
      <c r="C33" s="397" t="s">
        <v>688</v>
      </c>
      <c r="D33" s="397"/>
      <c r="E33" s="397"/>
      <c r="F33" s="397"/>
      <c r="G33" s="397"/>
      <c r="H33" s="398"/>
      <c r="L33" s="301"/>
    </row>
    <row r="34" spans="2:12" ht="15">
      <c r="B34" s="3"/>
      <c r="C34" s="11" t="s">
        <v>15</v>
      </c>
      <c r="D34" s="10" t="s">
        <v>689</v>
      </c>
      <c r="E34" s="268">
        <f>'T 5.01'!G16</f>
        <v>2</v>
      </c>
      <c r="F34" s="261">
        <f>'T 5.01'!H16</f>
        <v>0</v>
      </c>
      <c r="G34" s="262">
        <f>'T 5.01'!I16</f>
        <v>0</v>
      </c>
      <c r="H34" s="263">
        <f>'T 5.01'!J16</f>
        <v>0</v>
      </c>
      <c r="L34" s="301"/>
    </row>
    <row r="35" spans="2:12" ht="15">
      <c r="B35" s="3"/>
      <c r="C35" s="11" t="s">
        <v>565</v>
      </c>
      <c r="D35" s="10" t="s">
        <v>690</v>
      </c>
      <c r="E35" s="268">
        <f>'T 5.02'!G18</f>
        <v>2</v>
      </c>
      <c r="F35" s="261">
        <f>'T 5.02'!H18</f>
        <v>0</v>
      </c>
      <c r="G35" s="262">
        <f>'T 5.02'!I18</f>
        <v>0</v>
      </c>
      <c r="H35" s="263">
        <f>'T 5.02'!J18</f>
        <v>0</v>
      </c>
      <c r="L35" s="301"/>
    </row>
    <row r="36" spans="2:12" ht="15" thickBot="1">
      <c r="B36" s="3"/>
      <c r="C36" s="11" t="s">
        <v>566</v>
      </c>
      <c r="D36" s="10" t="s">
        <v>691</v>
      </c>
      <c r="E36" s="268">
        <f>'T 5.03'!G19</f>
        <v>2</v>
      </c>
      <c r="F36" s="261">
        <f>'T 5.03'!H19</f>
        <v>0</v>
      </c>
      <c r="G36" s="262">
        <f>'T 5.03'!I19</f>
        <v>0</v>
      </c>
      <c r="H36" s="263">
        <f>'T 5.03'!J19</f>
        <v>0</v>
      </c>
      <c r="L36" s="301"/>
    </row>
    <row r="37" spans="2:12" ht="16.2" customHeight="1" thickBot="1">
      <c r="B37" s="24"/>
      <c r="C37" s="399" t="s">
        <v>670</v>
      </c>
      <c r="D37" s="400"/>
      <c r="E37" s="269">
        <f>SUM(E34:E36)</f>
        <v>6</v>
      </c>
      <c r="F37" s="266">
        <f>SUM(F34:F36)</f>
        <v>0</v>
      </c>
      <c r="G37" s="267">
        <f>SUM(G34:G36)</f>
        <v>0</v>
      </c>
      <c r="H37" s="266">
        <f>SUM(H34:H36)</f>
        <v>0</v>
      </c>
      <c r="L37" s="301"/>
    </row>
    <row r="38" spans="5:12" ht="15" thickBot="1">
      <c r="E38"/>
      <c r="F38"/>
      <c r="L38" s="301"/>
    </row>
    <row r="39" spans="2:8" ht="15.6">
      <c r="B39" s="26" t="s">
        <v>245</v>
      </c>
      <c r="C39" s="397" t="s">
        <v>692</v>
      </c>
      <c r="D39" s="397"/>
      <c r="E39" s="397"/>
      <c r="F39" s="397"/>
      <c r="G39" s="397"/>
      <c r="H39" s="398"/>
    </row>
    <row r="40" spans="2:8" ht="15">
      <c r="B40" s="3"/>
      <c r="C40" s="11" t="s">
        <v>574</v>
      </c>
      <c r="D40" s="10" t="s">
        <v>693</v>
      </c>
      <c r="E40" s="268">
        <f>'T 6.01'!F16</f>
        <v>2</v>
      </c>
      <c r="F40" s="261">
        <f>'T 6.01'!G16</f>
        <v>0</v>
      </c>
      <c r="G40" s="262">
        <f>'T 6.01'!H16</f>
        <v>0</v>
      </c>
      <c r="H40" s="263">
        <f>'T 6.01'!I16</f>
        <v>0</v>
      </c>
    </row>
    <row r="41" spans="2:8" ht="15" thickBot="1">
      <c r="B41" s="3"/>
      <c r="C41" s="11" t="s">
        <v>575</v>
      </c>
      <c r="D41" s="10" t="s">
        <v>694</v>
      </c>
      <c r="E41" s="268">
        <f>'T 6.02'!F17</f>
        <v>3</v>
      </c>
      <c r="F41" s="261">
        <f>'T 6.02'!G17</f>
        <v>0</v>
      </c>
      <c r="G41" s="262">
        <f>'T 6.02'!H17</f>
        <v>0</v>
      </c>
      <c r="H41" s="263">
        <f>'T 6.02'!I17</f>
        <v>0</v>
      </c>
    </row>
    <row r="42" spans="2:8" ht="16.2" customHeight="1" thickBot="1">
      <c r="B42" s="24"/>
      <c r="C42" s="399" t="s">
        <v>670</v>
      </c>
      <c r="D42" s="400"/>
      <c r="E42" s="269">
        <f>SUM(E40:E41)</f>
        <v>5</v>
      </c>
      <c r="F42" s="266">
        <f aca="true" t="shared" si="1" ref="F42:H42">SUM(F40:F41)</f>
        <v>0</v>
      </c>
      <c r="G42" s="267">
        <f t="shared" si="1"/>
        <v>0</v>
      </c>
      <c r="H42" s="266">
        <f t="shared" si="1"/>
        <v>0</v>
      </c>
    </row>
    <row r="43" ht="15" thickBot="1"/>
    <row r="44" spans="2:8" ht="15.6">
      <c r="B44" s="26" t="s">
        <v>17</v>
      </c>
      <c r="C44" s="397" t="s">
        <v>695</v>
      </c>
      <c r="D44" s="397"/>
      <c r="E44" s="397"/>
      <c r="F44" s="397"/>
      <c r="G44" s="397"/>
      <c r="H44" s="398"/>
    </row>
    <row r="45" spans="2:8" ht="15" thickBot="1">
      <c r="B45" s="3"/>
      <c r="C45" s="11" t="s">
        <v>22</v>
      </c>
      <c r="D45" s="10" t="s">
        <v>695</v>
      </c>
      <c r="E45" s="68">
        <f>'T 7.01'!G15</f>
        <v>1</v>
      </c>
      <c r="F45" s="261">
        <f>'T 7.01'!H15</f>
        <v>0</v>
      </c>
      <c r="G45" s="262">
        <f>'T 7.01'!I15</f>
        <v>0</v>
      </c>
      <c r="H45" s="263">
        <f>'T 7.01'!J15</f>
        <v>0</v>
      </c>
    </row>
    <row r="46" spans="2:8" ht="16.2" customHeight="1" thickBot="1">
      <c r="B46" s="24"/>
      <c r="C46" s="399" t="s">
        <v>670</v>
      </c>
      <c r="D46" s="400"/>
      <c r="E46" s="69">
        <f>SUM(E45:E45)</f>
        <v>1</v>
      </c>
      <c r="F46" s="266">
        <f>SUM(F45:F45)</f>
        <v>0</v>
      </c>
      <c r="G46" s="267">
        <f>SUM(G45:G45)</f>
        <v>0</v>
      </c>
      <c r="H46" s="266">
        <f>SUM(H45:H45)</f>
        <v>0</v>
      </c>
    </row>
    <row r="47" spans="5:6" ht="15" thickBot="1">
      <c r="E47"/>
      <c r="F47"/>
    </row>
    <row r="48" spans="2:8" ht="15.6">
      <c r="B48" s="26" t="s">
        <v>18</v>
      </c>
      <c r="C48" s="397" t="s">
        <v>696</v>
      </c>
      <c r="D48" s="397"/>
      <c r="E48" s="397"/>
      <c r="F48" s="397"/>
      <c r="G48" s="397"/>
      <c r="H48" s="398"/>
    </row>
    <row r="49" spans="2:8" ht="15" thickBot="1">
      <c r="B49" s="3"/>
      <c r="C49" s="11" t="s">
        <v>23</v>
      </c>
      <c r="D49" s="10" t="s">
        <v>696</v>
      </c>
      <c r="E49" s="68">
        <f>'T 8.01'!F15</f>
        <v>1</v>
      </c>
      <c r="F49" s="261">
        <f>'T 8.01'!G15</f>
        <v>0</v>
      </c>
      <c r="G49" s="262">
        <f>'T 8.01'!H15</f>
        <v>0</v>
      </c>
      <c r="H49" s="263">
        <f>'T 8.01'!I15</f>
        <v>0</v>
      </c>
    </row>
    <row r="50" spans="2:8" ht="16.2" customHeight="1" thickBot="1">
      <c r="B50" s="24"/>
      <c r="C50" s="399" t="s">
        <v>670</v>
      </c>
      <c r="D50" s="400"/>
      <c r="E50" s="69">
        <f>SUM(E49:E49)</f>
        <v>1</v>
      </c>
      <c r="F50" s="266">
        <f>SUM(F49:F49)</f>
        <v>0</v>
      </c>
      <c r="G50" s="267">
        <f>SUM(G49:G49)</f>
        <v>0</v>
      </c>
      <c r="H50" s="266">
        <f>SUM(H49:H49)</f>
        <v>0</v>
      </c>
    </row>
    <row r="51" spans="5:6" ht="15" thickBot="1">
      <c r="E51"/>
      <c r="F51"/>
    </row>
    <row r="52" spans="2:8" ht="15.6">
      <c r="B52" s="26" t="s">
        <v>19</v>
      </c>
      <c r="C52" s="397" t="s">
        <v>697</v>
      </c>
      <c r="D52" s="397"/>
      <c r="E52" s="397"/>
      <c r="F52" s="397"/>
      <c r="G52" s="397"/>
      <c r="H52" s="398"/>
    </row>
    <row r="53" spans="2:9" ht="16.2" thickBot="1">
      <c r="B53" s="3"/>
      <c r="C53" s="11" t="s">
        <v>24</v>
      </c>
      <c r="D53" s="10" t="s">
        <v>697</v>
      </c>
      <c r="E53" s="68">
        <f>'T 9.01'!F24</f>
        <v>1720</v>
      </c>
      <c r="F53" s="261">
        <f>'T 9.01'!G24</f>
        <v>0</v>
      </c>
      <c r="G53" s="262">
        <f>'T 9.01'!H24</f>
        <v>0</v>
      </c>
      <c r="H53" s="263">
        <f>'T 9.01'!I24</f>
        <v>0</v>
      </c>
      <c r="I53" s="302"/>
    </row>
    <row r="54" spans="2:9" ht="16.2" customHeight="1" thickBot="1">
      <c r="B54" s="24"/>
      <c r="C54" s="399" t="s">
        <v>670</v>
      </c>
      <c r="D54" s="400"/>
      <c r="E54" s="69">
        <f>SUM(E53:E53)</f>
        <v>1720</v>
      </c>
      <c r="F54" s="266">
        <f>SUM(F53:F53)</f>
        <v>0</v>
      </c>
      <c r="G54" s="267">
        <f>SUM(G53:G53)</f>
        <v>0</v>
      </c>
      <c r="H54" s="266">
        <f>SUM(H53:H53)</f>
        <v>0</v>
      </c>
      <c r="I54" s="302"/>
    </row>
    <row r="55" ht="15" thickBot="1"/>
    <row r="56" spans="2:8" ht="15.6">
      <c r="B56" s="26" t="s">
        <v>20</v>
      </c>
      <c r="C56" s="397" t="s">
        <v>1030</v>
      </c>
      <c r="D56" s="397"/>
      <c r="E56" s="397"/>
      <c r="F56" s="397"/>
      <c r="G56" s="397"/>
      <c r="H56" s="398"/>
    </row>
    <row r="57" spans="2:8" ht="15" thickBot="1">
      <c r="B57" s="3"/>
      <c r="C57" s="11" t="s">
        <v>25</v>
      </c>
      <c r="D57" s="10" t="s">
        <v>698</v>
      </c>
      <c r="E57" s="270">
        <f>'T 10.01'!G63</f>
        <v>1970</v>
      </c>
      <c r="F57" s="261">
        <f>'T 10.01'!H63</f>
        <v>0</v>
      </c>
      <c r="G57" s="262">
        <f>'T 10.01'!I63</f>
        <v>0</v>
      </c>
      <c r="H57" s="263">
        <f>'T 10.01'!J63</f>
        <v>0</v>
      </c>
    </row>
    <row r="58" spans="2:8" ht="16.2" thickBot="1">
      <c r="B58" s="24"/>
      <c r="C58" s="399" t="s">
        <v>670</v>
      </c>
      <c r="D58" s="400"/>
      <c r="E58" s="271">
        <f>SUM(E57:E57)</f>
        <v>1970</v>
      </c>
      <c r="F58" s="266">
        <f>SUM(F57:F57)</f>
        <v>0</v>
      </c>
      <c r="G58" s="267">
        <f>SUM(G57:G57)</f>
        <v>0</v>
      </c>
      <c r="H58" s="266">
        <f>SUM(H57:H57)</f>
        <v>0</v>
      </c>
    </row>
    <row r="59" ht="15" thickBot="1"/>
    <row r="60" spans="2:8" ht="15.6">
      <c r="B60" s="26" t="s">
        <v>21</v>
      </c>
      <c r="C60" s="397" t="s">
        <v>677</v>
      </c>
      <c r="D60" s="397"/>
      <c r="E60" s="397"/>
      <c r="F60" s="397"/>
      <c r="G60" s="397"/>
      <c r="H60" s="398"/>
    </row>
    <row r="61" spans="2:8" ht="15" thickBot="1">
      <c r="B61" s="3"/>
      <c r="C61" s="11" t="s">
        <v>26</v>
      </c>
      <c r="D61" s="10" t="s">
        <v>676</v>
      </c>
      <c r="E61" s="270">
        <f>'T 11.01 Extras'!F44</f>
        <v>0</v>
      </c>
      <c r="F61" s="261">
        <f>'T 11.01 Extras'!G44</f>
        <v>0</v>
      </c>
      <c r="G61" s="262">
        <f>'T 11.01 Extras'!H44</f>
        <v>0</v>
      </c>
      <c r="H61" s="263">
        <f>'T 11.01 Extras'!I44</f>
        <v>0</v>
      </c>
    </row>
    <row r="62" spans="2:8" ht="16.2" thickBot="1">
      <c r="B62" s="24"/>
      <c r="C62" s="399" t="s">
        <v>670</v>
      </c>
      <c r="D62" s="400"/>
      <c r="E62" s="271">
        <f>SUM(E61:E61)</f>
        <v>0</v>
      </c>
      <c r="F62" s="266">
        <f>SUM(F61:F61)</f>
        <v>0</v>
      </c>
      <c r="G62" s="267">
        <f>SUM(G61:G61)</f>
        <v>0</v>
      </c>
      <c r="H62" s="266">
        <f>SUM(H61:H61)</f>
        <v>0</v>
      </c>
    </row>
    <row r="63" ht="15" thickBot="1"/>
    <row r="64" spans="2:8" ht="18.6" thickBot="1">
      <c r="B64" s="389" t="s">
        <v>657</v>
      </c>
      <c r="C64" s="390"/>
      <c r="D64" s="390"/>
      <c r="E64" s="347">
        <f>E16+E22+E26+E31+E37+E42+E46+E50+E54+E58+E62</f>
        <v>4377</v>
      </c>
      <c r="F64" s="343">
        <f>F16+F22+F26+F31+F37+F42+F46+F50+F54+F58+F62</f>
        <v>0</v>
      </c>
      <c r="G64" s="343">
        <f>G16+G22+G26+G31+G37+G42+G46+G50+G54+G58+G62</f>
        <v>0</v>
      </c>
      <c r="H64" s="344">
        <f>H16+H22+H26+H31+H37+H42+H46+H50+H54+H58+H62</f>
        <v>0</v>
      </c>
    </row>
    <row r="65" ht="15"/>
  </sheetData>
  <mergeCells count="34">
    <mergeCell ref="B64:D64"/>
    <mergeCell ref="G6:H6"/>
    <mergeCell ref="C16:D16"/>
    <mergeCell ref="C8:H8"/>
    <mergeCell ref="B6:C7"/>
    <mergeCell ref="D6:D7"/>
    <mergeCell ref="E6:E7"/>
    <mergeCell ref="F6:F7"/>
    <mergeCell ref="C24:H24"/>
    <mergeCell ref="C26:D26"/>
    <mergeCell ref="C33:H33"/>
    <mergeCell ref="C37:D37"/>
    <mergeCell ref="C42:D42"/>
    <mergeCell ref="C60:H60"/>
    <mergeCell ref="C62:D62"/>
    <mergeCell ref="C44:H44"/>
    <mergeCell ref="G2:H2"/>
    <mergeCell ref="G3:H3"/>
    <mergeCell ref="G4:H4"/>
    <mergeCell ref="D2:E2"/>
    <mergeCell ref="D4:E4"/>
    <mergeCell ref="D3:E3"/>
    <mergeCell ref="C46:D46"/>
    <mergeCell ref="C48:H48"/>
    <mergeCell ref="C50:D50"/>
    <mergeCell ref="C56:H56"/>
    <mergeCell ref="C58:D58"/>
    <mergeCell ref="C52:H52"/>
    <mergeCell ref="C54:D54"/>
    <mergeCell ref="C18:H18"/>
    <mergeCell ref="C22:D22"/>
    <mergeCell ref="C28:H28"/>
    <mergeCell ref="C31:D31"/>
    <mergeCell ref="C39:H39"/>
  </mergeCells>
  <printOptions horizontalCentered="1"/>
  <pageMargins left="0.5118110236220472" right="0.5118110236220472" top="0.5905511811023623" bottom="0.5905511811023623" header="0.31496062992125984" footer="0.31496062992125984"/>
  <pageSetup fitToHeight="2" fitToWidth="1" horizontalDpi="600" verticalDpi="600" orientation="landscape" paperSize="9" scale="82" r:id="rId2"/>
  <headerFooter>
    <oddFooter>&amp;L&amp;F, &amp;A&amp;R&amp;D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2:I17"/>
  <sheetViews>
    <sheetView zoomScale="60" zoomScaleNormal="6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3" max="3" width="82.28125" style="0" bestFit="1" customWidth="1"/>
    <col min="4" max="4" width="11.28125" style="0" customWidth="1"/>
    <col min="5" max="5" width="11.00390625" style="0" bestFit="1" customWidth="1"/>
    <col min="6" max="6" width="13.7109375" style="0" bestFit="1" customWidth="1"/>
    <col min="7" max="8" width="15.7109375" style="0" customWidth="1"/>
    <col min="9" max="9" width="12.421875" style="0" customWidth="1"/>
  </cols>
  <sheetData>
    <row r="1" ht="15" thickBot="1"/>
    <row r="2" spans="2:9" ht="21.6" thickBot="1">
      <c r="B2" s="460" t="s">
        <v>141</v>
      </c>
      <c r="C2" s="472" t="str">
        <f>Technologie!D40</f>
        <v>Elektro rozvaděče a příslušenství</v>
      </c>
      <c r="D2" s="473"/>
      <c r="E2" s="474"/>
      <c r="F2" s="31" t="str">
        <f>'Celkem  Nab+Tech'!G2</f>
        <v>Firma</v>
      </c>
      <c r="G2" s="463" t="str">
        <f>Technologie!G2</f>
        <v>XY</v>
      </c>
      <c r="H2" s="464"/>
      <c r="I2" s="465"/>
    </row>
    <row r="3" spans="2:9" ht="16.2" thickBot="1">
      <c r="B3" s="461"/>
      <c r="C3" s="495"/>
      <c r="D3" s="515"/>
      <c r="E3" s="496"/>
      <c r="F3" s="31" t="str">
        <f>'Celkem  Nab+Tech'!G3</f>
        <v>Projekt</v>
      </c>
      <c r="G3" s="463" t="str">
        <f>Technologie!G3</f>
        <v>Makro Karlovy Vary - remodelling chlazení</v>
      </c>
      <c r="H3" s="464"/>
      <c r="I3" s="465"/>
    </row>
    <row r="4" spans="2:9" ht="16.2" thickBot="1">
      <c r="B4" s="462"/>
      <c r="C4" s="478"/>
      <c r="D4" s="479"/>
      <c r="E4" s="480"/>
      <c r="F4" s="31" t="str">
        <f>'Celkem  Nab+Tech'!G4</f>
        <v>Datum nabídky</v>
      </c>
      <c r="G4" s="481" t="str">
        <f>Technologie!G4</f>
        <v>XX.XX.2023</v>
      </c>
      <c r="H4" s="482"/>
      <c r="I4" s="483"/>
    </row>
    <row r="5" spans="2:9" s="64" customFormat="1" ht="13.8">
      <c r="B5" s="484" t="s">
        <v>874</v>
      </c>
      <c r="C5" s="485"/>
      <c r="D5" s="485"/>
      <c r="E5" s="485"/>
      <c r="F5" s="485"/>
      <c r="G5" s="485"/>
      <c r="H5" s="485"/>
      <c r="I5" s="486"/>
    </row>
    <row r="6" spans="2:9" s="64" customFormat="1" ht="13.8">
      <c r="B6" s="487" t="s">
        <v>1056</v>
      </c>
      <c r="C6" s="488"/>
      <c r="D6" s="488"/>
      <c r="E6" s="488"/>
      <c r="F6" s="488"/>
      <c r="G6" s="488"/>
      <c r="H6" s="488"/>
      <c r="I6" s="489"/>
    </row>
    <row r="7" spans="2:9" s="64" customFormat="1" ht="13.8">
      <c r="B7" s="487" t="s">
        <v>875</v>
      </c>
      <c r="C7" s="488"/>
      <c r="D7" s="488"/>
      <c r="E7" s="488"/>
      <c r="F7" s="488"/>
      <c r="G7" s="488"/>
      <c r="H7" s="488"/>
      <c r="I7" s="489"/>
    </row>
    <row r="8" spans="2:9" s="64" customFormat="1" ht="15" thickBot="1">
      <c r="B8" s="487"/>
      <c r="C8" s="488"/>
      <c r="D8" s="488"/>
      <c r="E8" s="488"/>
      <c r="F8" s="488"/>
      <c r="G8" s="488"/>
      <c r="H8" s="488"/>
      <c r="I8" s="489"/>
    </row>
    <row r="9" spans="2:9" ht="15">
      <c r="B9" s="516" t="s">
        <v>85</v>
      </c>
      <c r="C9" s="518" t="s">
        <v>873</v>
      </c>
      <c r="D9" s="95" t="s">
        <v>704</v>
      </c>
      <c r="E9" s="95" t="s">
        <v>652</v>
      </c>
      <c r="F9" s="377" t="s">
        <v>649</v>
      </c>
      <c r="G9" s="34" t="s">
        <v>650</v>
      </c>
      <c r="H9" s="419" t="s">
        <v>661</v>
      </c>
      <c r="I9" s="420"/>
    </row>
    <row r="10" spans="2:9" ht="15" thickBot="1">
      <c r="B10" s="517"/>
      <c r="C10" s="519"/>
      <c r="D10" s="96" t="s">
        <v>705</v>
      </c>
      <c r="E10" s="96" t="s">
        <v>705</v>
      </c>
      <c r="F10" s="378"/>
      <c r="G10" s="96" t="s">
        <v>705</v>
      </c>
      <c r="H10" s="59" t="s">
        <v>651</v>
      </c>
      <c r="I10" s="60" t="s">
        <v>652</v>
      </c>
    </row>
    <row r="11" spans="2:9" ht="15">
      <c r="B11" s="174"/>
      <c r="C11" s="200"/>
      <c r="D11" s="179"/>
      <c r="E11" s="179"/>
      <c r="F11" s="178"/>
      <c r="G11" s="181"/>
      <c r="H11" s="182"/>
      <c r="I11" s="183"/>
    </row>
    <row r="12" spans="2:9" s="64" customFormat="1" ht="13.2" customHeight="1">
      <c r="B12" s="61" t="s">
        <v>136</v>
      </c>
      <c r="C12" s="62" t="s">
        <v>1101</v>
      </c>
      <c r="D12" s="180"/>
      <c r="E12" s="180"/>
      <c r="F12" s="48">
        <v>1</v>
      </c>
      <c r="G12" s="191">
        <f>H12+I12</f>
        <v>0</v>
      </c>
      <c r="H12" s="187">
        <f aca="true" t="shared" si="0" ref="H12:H13">D12*F12</f>
        <v>0</v>
      </c>
      <c r="I12" s="186">
        <f aca="true" t="shared" si="1" ref="I12:I13">E12*F12</f>
        <v>0</v>
      </c>
    </row>
    <row r="13" spans="2:9" s="64" customFormat="1" ht="13.8">
      <c r="B13" s="61" t="s">
        <v>137</v>
      </c>
      <c r="C13" s="62" t="s">
        <v>875</v>
      </c>
      <c r="D13" s="180"/>
      <c r="E13" s="180"/>
      <c r="F13" s="49">
        <v>1</v>
      </c>
      <c r="G13" s="191">
        <f aca="true" t="shared" si="2" ref="G13">H13+I13</f>
        <v>0</v>
      </c>
      <c r="H13" s="187">
        <f t="shared" si="0"/>
        <v>0</v>
      </c>
      <c r="I13" s="186">
        <f t="shared" si="1"/>
        <v>0</v>
      </c>
    </row>
    <row r="14" spans="2:9" s="64" customFormat="1" ht="15" thickBot="1">
      <c r="B14" s="65"/>
      <c r="C14" s="70"/>
      <c r="D14" s="194"/>
      <c r="E14" s="194"/>
      <c r="F14" s="76"/>
      <c r="G14" s="192"/>
      <c r="H14" s="189"/>
      <c r="I14" s="188"/>
    </row>
    <row r="15" spans="2:9" ht="15" thickBot="1">
      <c r="B15" s="58"/>
      <c r="C15" s="53"/>
      <c r="D15" s="55"/>
      <c r="E15" s="56"/>
      <c r="F15" s="57"/>
      <c r="G15" s="195"/>
      <c r="H15" s="195"/>
      <c r="I15" s="195"/>
    </row>
    <row r="16" spans="2:9" ht="18.6" thickBot="1">
      <c r="B16" s="450" t="s">
        <v>670</v>
      </c>
      <c r="C16" s="451"/>
      <c r="D16" s="451"/>
      <c r="E16" s="452"/>
      <c r="F16" s="203">
        <f>SUM(F11:F14)</f>
        <v>2</v>
      </c>
      <c r="G16" s="198">
        <f>SUM(G11:G14)</f>
        <v>0</v>
      </c>
      <c r="H16" s="198">
        <f>SUM(H11:H14)</f>
        <v>0</v>
      </c>
      <c r="I16" s="198">
        <f>SUM(I11:I14)</f>
        <v>0</v>
      </c>
    </row>
    <row r="17" ht="15">
      <c r="B17" s="45"/>
    </row>
  </sheetData>
  <protectedRanges>
    <protectedRange sqref="E15 D12:E13" name="Bereich2_4"/>
    <protectedRange sqref="E14" name="Bereich2_4_1"/>
    <protectedRange sqref="D11:E11" name="Bereich2_4_1_1"/>
  </protectedRanges>
  <mergeCells count="16">
    <mergeCell ref="B16:E16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3" fitToWidth="1" horizontalDpi="600" verticalDpi="600" orientation="landscape" paperSize="9" scale="82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2:AI18"/>
  <sheetViews>
    <sheetView zoomScale="60" zoomScaleNormal="6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3" max="3" width="82.28125" style="0" bestFit="1" customWidth="1"/>
    <col min="4" max="4" width="11.28125" style="0" customWidth="1"/>
    <col min="5" max="5" width="11.00390625" style="0" bestFit="1" customWidth="1"/>
    <col min="6" max="6" width="12.8515625" style="0" bestFit="1" customWidth="1"/>
    <col min="7" max="8" width="15.7109375" style="0" customWidth="1"/>
    <col min="9" max="9" width="12.421875" style="0" customWidth="1"/>
    <col min="15" max="15" width="27.8515625" style="0" bestFit="1" customWidth="1"/>
    <col min="16" max="16" width="12.7109375" style="0" bestFit="1" customWidth="1"/>
  </cols>
  <sheetData>
    <row r="1" ht="15" thickBot="1"/>
    <row r="2" spans="2:9" ht="21.6" thickBot="1">
      <c r="B2" s="460" t="s">
        <v>615</v>
      </c>
      <c r="C2" s="472" t="str">
        <f>Technologie!D41</f>
        <v>Elektro kabely a montáž elektro</v>
      </c>
      <c r="D2" s="473"/>
      <c r="E2" s="474"/>
      <c r="F2" s="31" t="str">
        <f>'Celkem  Nab+Tech'!G2</f>
        <v>Firma</v>
      </c>
      <c r="G2" s="463" t="str">
        <f>Technologie!G2</f>
        <v>XY</v>
      </c>
      <c r="H2" s="464"/>
      <c r="I2" s="465"/>
    </row>
    <row r="3" spans="2:9" ht="16.2" thickBot="1">
      <c r="B3" s="461"/>
      <c r="C3" s="495"/>
      <c r="D3" s="515"/>
      <c r="E3" s="496"/>
      <c r="F3" s="31" t="str">
        <f>'Celkem  Nab+Tech'!G3</f>
        <v>Projekt</v>
      </c>
      <c r="G3" s="463" t="str">
        <f>Technologie!G3</f>
        <v>Makro Karlovy Vary - remodelling chlazení</v>
      </c>
      <c r="H3" s="464"/>
      <c r="I3" s="465"/>
    </row>
    <row r="4" spans="2:9" ht="16.2" thickBot="1">
      <c r="B4" s="462"/>
      <c r="C4" s="478"/>
      <c r="D4" s="479"/>
      <c r="E4" s="480"/>
      <c r="F4" s="31" t="str">
        <f>'Celkem  Nab+Tech'!G4</f>
        <v>Datum nabídky</v>
      </c>
      <c r="G4" s="481" t="str">
        <f>Technologie!G4</f>
        <v>XX.XX.2023</v>
      </c>
      <c r="H4" s="482"/>
      <c r="I4" s="483"/>
    </row>
    <row r="5" spans="2:9" s="64" customFormat="1" ht="13.8">
      <c r="B5" s="484" t="s">
        <v>874</v>
      </c>
      <c r="C5" s="485"/>
      <c r="D5" s="485"/>
      <c r="E5" s="485"/>
      <c r="F5" s="485"/>
      <c r="G5" s="485"/>
      <c r="H5" s="485"/>
      <c r="I5" s="486"/>
    </row>
    <row r="6" spans="2:9" s="64" customFormat="1" ht="13.8">
      <c r="B6" s="487" t="s">
        <v>1059</v>
      </c>
      <c r="C6" s="488"/>
      <c r="D6" s="488"/>
      <c r="E6" s="488"/>
      <c r="F6" s="488"/>
      <c r="G6" s="488"/>
      <c r="H6" s="488"/>
      <c r="I6" s="489"/>
    </row>
    <row r="7" spans="2:9" s="64" customFormat="1" ht="13.2" customHeight="1">
      <c r="B7" s="487" t="s">
        <v>1060</v>
      </c>
      <c r="C7" s="488"/>
      <c r="D7" s="488"/>
      <c r="E7" s="488"/>
      <c r="F7" s="488"/>
      <c r="G7" s="488"/>
      <c r="H7" s="488"/>
      <c r="I7" s="489"/>
    </row>
    <row r="8" spans="2:9" s="64" customFormat="1" ht="15" thickBot="1">
      <c r="B8" s="487"/>
      <c r="C8" s="488"/>
      <c r="D8" s="488"/>
      <c r="E8" s="488"/>
      <c r="F8" s="488"/>
      <c r="G8" s="488"/>
      <c r="H8" s="488"/>
      <c r="I8" s="489"/>
    </row>
    <row r="9" spans="2:35" ht="15">
      <c r="B9" s="516" t="s">
        <v>85</v>
      </c>
      <c r="C9" s="518" t="s">
        <v>873</v>
      </c>
      <c r="D9" s="95" t="s">
        <v>704</v>
      </c>
      <c r="E9" s="95" t="s">
        <v>652</v>
      </c>
      <c r="F9" s="377" t="s">
        <v>649</v>
      </c>
      <c r="G9" s="34" t="s">
        <v>650</v>
      </c>
      <c r="H9" s="419" t="s">
        <v>661</v>
      </c>
      <c r="I9" s="420"/>
      <c r="AH9" s="310"/>
      <c r="AI9" s="310"/>
    </row>
    <row r="10" spans="2:35" ht="15" thickBot="1">
      <c r="B10" s="517"/>
      <c r="C10" s="519"/>
      <c r="D10" s="96" t="s">
        <v>705</v>
      </c>
      <c r="E10" s="96" t="s">
        <v>705</v>
      </c>
      <c r="F10" s="378"/>
      <c r="G10" s="96" t="s">
        <v>705</v>
      </c>
      <c r="H10" s="59" t="s">
        <v>651</v>
      </c>
      <c r="I10" s="60" t="s">
        <v>652</v>
      </c>
      <c r="AH10" s="310"/>
      <c r="AI10" s="310"/>
    </row>
    <row r="11" spans="2:35" ht="15">
      <c r="B11" s="174"/>
      <c r="C11" s="200"/>
      <c r="D11" s="179"/>
      <c r="E11" s="179"/>
      <c r="F11" s="178"/>
      <c r="G11" s="181"/>
      <c r="H11" s="182"/>
      <c r="I11" s="183"/>
      <c r="J11" s="64"/>
      <c r="K11" s="64"/>
      <c r="L11" s="64"/>
      <c r="M11" s="64"/>
      <c r="AH11" s="314"/>
      <c r="AI11" s="310"/>
    </row>
    <row r="12" spans="2:35" s="64" customFormat="1" ht="13.8">
      <c r="B12" s="61" t="s">
        <v>616</v>
      </c>
      <c r="C12" s="62" t="s">
        <v>1061</v>
      </c>
      <c r="D12" s="180"/>
      <c r="E12" s="180"/>
      <c r="F12" s="323">
        <v>1</v>
      </c>
      <c r="G12" s="191">
        <f aca="true" t="shared" si="0" ref="G12">H12+I12</f>
        <v>0</v>
      </c>
      <c r="H12" s="187">
        <f>D12*F12</f>
        <v>0</v>
      </c>
      <c r="I12" s="186">
        <f aca="true" t="shared" si="1" ref="I12">E12*F12</f>
        <v>0</v>
      </c>
      <c r="AH12" s="294"/>
      <c r="AI12" s="294"/>
    </row>
    <row r="13" spans="2:35" s="64" customFormat="1" ht="13.8">
      <c r="B13" s="61" t="s">
        <v>617</v>
      </c>
      <c r="C13" s="62" t="s">
        <v>877</v>
      </c>
      <c r="D13" s="180"/>
      <c r="E13" s="180"/>
      <c r="F13" s="323">
        <v>1</v>
      </c>
      <c r="G13" s="191">
        <f aca="true" t="shared" si="2" ref="G13:G14">H13+I13</f>
        <v>0</v>
      </c>
      <c r="H13" s="187">
        <f aca="true" t="shared" si="3" ref="H13:H14">D13*F13</f>
        <v>0</v>
      </c>
      <c r="I13" s="186">
        <f aca="true" t="shared" si="4" ref="I13:I14">E13*F13</f>
        <v>0</v>
      </c>
      <c r="P13" s="294"/>
      <c r="AH13" s="294"/>
      <c r="AI13" s="294"/>
    </row>
    <row r="14" spans="2:35" s="64" customFormat="1" ht="13.8">
      <c r="B14" s="61" t="s">
        <v>618</v>
      </c>
      <c r="C14" s="62" t="s">
        <v>876</v>
      </c>
      <c r="D14" s="180"/>
      <c r="E14" s="180"/>
      <c r="F14" s="323">
        <v>1</v>
      </c>
      <c r="G14" s="191">
        <f t="shared" si="2"/>
        <v>0</v>
      </c>
      <c r="H14" s="187">
        <f t="shared" si="3"/>
        <v>0</v>
      </c>
      <c r="I14" s="186">
        <f t="shared" si="4"/>
        <v>0</v>
      </c>
      <c r="P14" s="294"/>
      <c r="AH14" s="294"/>
      <c r="AI14" s="294"/>
    </row>
    <row r="15" spans="2:13" s="64" customFormat="1" ht="15" thickBot="1">
      <c r="B15" s="65"/>
      <c r="C15" s="70"/>
      <c r="D15" s="194"/>
      <c r="E15" s="194"/>
      <c r="F15" s="76"/>
      <c r="G15" s="192"/>
      <c r="H15" s="189"/>
      <c r="I15" s="188"/>
      <c r="J15"/>
      <c r="K15"/>
      <c r="L15"/>
      <c r="M15"/>
    </row>
    <row r="16" spans="2:9" ht="15" thickBot="1">
      <c r="B16" s="58"/>
      <c r="C16" s="53"/>
      <c r="D16" s="55"/>
      <c r="E16" s="56"/>
      <c r="F16" s="57"/>
      <c r="G16" s="195"/>
      <c r="H16" s="195"/>
      <c r="I16" s="195"/>
    </row>
    <row r="17" spans="2:9" ht="18.6" thickBot="1">
      <c r="B17" s="450" t="s">
        <v>670</v>
      </c>
      <c r="C17" s="451"/>
      <c r="D17" s="451"/>
      <c r="E17" s="452"/>
      <c r="F17" s="203">
        <f>SUM(F11:F15)</f>
        <v>3</v>
      </c>
      <c r="G17" s="198">
        <f>SUM(G11:G15)</f>
        <v>0</v>
      </c>
      <c r="H17" s="197">
        <f>SUM(H11:H15)</f>
        <v>0</v>
      </c>
      <c r="I17" s="196">
        <f>SUM(I11:I15)</f>
        <v>0</v>
      </c>
    </row>
    <row r="18" ht="15">
      <c r="B18" s="45"/>
    </row>
  </sheetData>
  <protectedRanges>
    <protectedRange sqref="E16 E12:E14" name="Bereich2_4"/>
    <protectedRange sqref="E15" name="Bereich2_4_1"/>
    <protectedRange sqref="D11:E11" name="Bereich2_4_1_1"/>
  </protectedRanges>
  <mergeCells count="16">
    <mergeCell ref="B17:E17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B2:K16"/>
  <sheetViews>
    <sheetView zoomScale="60" zoomScaleNormal="6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2" max="2" width="11.140625" style="0" customWidth="1"/>
    <col min="3" max="3" width="25.421875" style="0" customWidth="1"/>
    <col min="4" max="4" width="53.00390625" style="0" bestFit="1" customWidth="1"/>
    <col min="5" max="6" width="11.7109375" style="0" customWidth="1"/>
    <col min="7" max="7" width="14.28125" style="0" bestFit="1" customWidth="1"/>
    <col min="8" max="9" width="15.7109375" style="0" customWidth="1"/>
    <col min="10" max="10" width="12.421875" style="0" customWidth="1"/>
  </cols>
  <sheetData>
    <row r="1" ht="15" thickBot="1"/>
    <row r="2" spans="2:10" ht="21.6" thickBot="1">
      <c r="B2" s="460" t="s">
        <v>143</v>
      </c>
      <c r="C2" s="472" t="str">
        <f>Technologie!D45</f>
        <v>Monitorovací a řídící systém pro chlazení</v>
      </c>
      <c r="D2" s="473"/>
      <c r="E2" s="473"/>
      <c r="F2" s="474"/>
      <c r="G2" s="31" t="str">
        <f>'Celkem  Nab+Tech'!G2</f>
        <v>Firma</v>
      </c>
      <c r="H2" s="463" t="str">
        <f>Technologie!G2</f>
        <v>XY</v>
      </c>
      <c r="I2" s="464"/>
      <c r="J2" s="465"/>
    </row>
    <row r="3" spans="2:10" ht="16.2" thickBot="1">
      <c r="B3" s="461"/>
      <c r="C3" s="236" t="s">
        <v>830</v>
      </c>
      <c r="D3" s="446"/>
      <c r="E3" s="446"/>
      <c r="F3" s="447"/>
      <c r="G3" s="31" t="str">
        <f>'Celkem  Nab+Tech'!G3</f>
        <v>Projekt</v>
      </c>
      <c r="H3" s="463" t="str">
        <f>Technologie!G3</f>
        <v>Makro Karlovy Vary - remodelling chlazení</v>
      </c>
      <c r="I3" s="464"/>
      <c r="J3" s="465"/>
    </row>
    <row r="4" spans="2:10" ht="21.6" thickBot="1">
      <c r="B4" s="462"/>
      <c r="C4" s="520"/>
      <c r="D4" s="521"/>
      <c r="E4" s="521"/>
      <c r="F4" s="522"/>
      <c r="G4" s="31" t="str">
        <f>'Celkem  Nab+Tech'!G4</f>
        <v>Datum nabídky</v>
      </c>
      <c r="H4" s="481" t="str">
        <f>Technologie!G4</f>
        <v>XX.XX.2023</v>
      </c>
      <c r="I4" s="482"/>
      <c r="J4" s="483"/>
    </row>
    <row r="5" spans="2:10" ht="15">
      <c r="B5" s="484" t="s">
        <v>881</v>
      </c>
      <c r="C5" s="485"/>
      <c r="D5" s="485"/>
      <c r="E5" s="485"/>
      <c r="F5" s="485"/>
      <c r="G5" s="485"/>
      <c r="H5" s="485"/>
      <c r="I5" s="485"/>
      <c r="J5" s="486"/>
    </row>
    <row r="6" spans="2:10" ht="15">
      <c r="B6" s="428" t="s">
        <v>879</v>
      </c>
      <c r="C6" s="425"/>
      <c r="D6" s="425"/>
      <c r="E6" s="425"/>
      <c r="F6" s="425"/>
      <c r="G6" s="425"/>
      <c r="H6" s="425"/>
      <c r="I6" s="425"/>
      <c r="J6" s="429"/>
    </row>
    <row r="7" spans="2:10" ht="15">
      <c r="B7" s="428" t="s">
        <v>880</v>
      </c>
      <c r="C7" s="425"/>
      <c r="D7" s="425"/>
      <c r="E7" s="425"/>
      <c r="F7" s="425"/>
      <c r="G7" s="425"/>
      <c r="H7" s="425"/>
      <c r="I7" s="425"/>
      <c r="J7" s="429"/>
    </row>
    <row r="8" spans="2:10" ht="15" thickBot="1">
      <c r="B8" s="430"/>
      <c r="C8" s="431"/>
      <c r="D8" s="431"/>
      <c r="E8" s="431"/>
      <c r="F8" s="431"/>
      <c r="G8" s="431"/>
      <c r="H8" s="431"/>
      <c r="I8" s="431"/>
      <c r="J8" s="432"/>
    </row>
    <row r="9" spans="2:10" ht="15">
      <c r="B9" s="490" t="s">
        <v>85</v>
      </c>
      <c r="C9" s="492" t="s">
        <v>701</v>
      </c>
      <c r="D9" s="518" t="s">
        <v>648</v>
      </c>
      <c r="E9" s="95" t="s">
        <v>704</v>
      </c>
      <c r="F9" s="95" t="s">
        <v>652</v>
      </c>
      <c r="G9" s="377" t="s">
        <v>649</v>
      </c>
      <c r="H9" s="34" t="s">
        <v>650</v>
      </c>
      <c r="I9" s="419" t="s">
        <v>661</v>
      </c>
      <c r="J9" s="420"/>
    </row>
    <row r="10" spans="2:10" ht="15" thickBot="1">
      <c r="B10" s="491"/>
      <c r="C10" s="493"/>
      <c r="D10" s="519"/>
      <c r="E10" s="96" t="s">
        <v>705</v>
      </c>
      <c r="F10" s="96" t="s">
        <v>705</v>
      </c>
      <c r="G10" s="378"/>
      <c r="H10" s="96" t="s">
        <v>705</v>
      </c>
      <c r="I10" s="59" t="s">
        <v>651</v>
      </c>
      <c r="J10" s="60" t="s">
        <v>652</v>
      </c>
    </row>
    <row r="11" spans="2:10" s="64" customFormat="1" ht="13.8">
      <c r="B11" s="116"/>
      <c r="C11" s="238"/>
      <c r="D11" s="71"/>
      <c r="E11" s="169"/>
      <c r="F11" s="169"/>
      <c r="G11" s="90"/>
      <c r="H11" s="149"/>
      <c r="I11" s="134"/>
      <c r="J11" s="133"/>
    </row>
    <row r="12" spans="2:11" s="64" customFormat="1" ht="13.8">
      <c r="B12" s="61" t="s">
        <v>90</v>
      </c>
      <c r="C12" s="260"/>
      <c r="D12" s="84" t="s">
        <v>695</v>
      </c>
      <c r="E12" s="151"/>
      <c r="F12" s="151"/>
      <c r="G12" s="321">
        <v>1</v>
      </c>
      <c r="H12" s="149">
        <f aca="true" t="shared" si="0" ref="H12">I12+J12</f>
        <v>0</v>
      </c>
      <c r="I12" s="134">
        <f aca="true" t="shared" si="1" ref="I12">E12*G12</f>
        <v>0</v>
      </c>
      <c r="J12" s="133">
        <f aca="true" t="shared" si="2" ref="J12">F12*G12</f>
        <v>0</v>
      </c>
      <c r="K12" s="306"/>
    </row>
    <row r="13" spans="2:11" s="64" customFormat="1" ht="15" thickBot="1">
      <c r="B13" s="65"/>
      <c r="C13" s="239"/>
      <c r="D13" s="70"/>
      <c r="E13" s="160"/>
      <c r="F13" s="160"/>
      <c r="G13" s="76"/>
      <c r="H13" s="170"/>
      <c r="I13" s="155"/>
      <c r="J13" s="156"/>
      <c r="K13" s="306"/>
    </row>
    <row r="14" spans="2:10" ht="15" thickBot="1">
      <c r="B14" s="58"/>
      <c r="C14" s="58"/>
      <c r="D14" s="53"/>
      <c r="E14" s="55"/>
      <c r="F14" s="56"/>
      <c r="G14" s="57"/>
      <c r="H14" s="55"/>
      <c r="I14" s="55"/>
      <c r="J14" s="55"/>
    </row>
    <row r="15" spans="2:10" ht="18.6" thickBot="1">
      <c r="B15" s="450" t="s">
        <v>670</v>
      </c>
      <c r="C15" s="451"/>
      <c r="D15" s="451"/>
      <c r="E15" s="52"/>
      <c r="F15" s="52"/>
      <c r="G15" s="204">
        <f>SUM(G12:G13)</f>
        <v>1</v>
      </c>
      <c r="H15" s="171">
        <f>SUM(H12:H13)</f>
        <v>0</v>
      </c>
      <c r="I15" s="210">
        <f>SUM(I12:I13)</f>
        <v>0</v>
      </c>
      <c r="J15" s="173">
        <f>SUM(J12:J13)</f>
        <v>0</v>
      </c>
    </row>
    <row r="16" spans="2:3" ht="15">
      <c r="B16" s="45"/>
      <c r="C16" s="45"/>
    </row>
  </sheetData>
  <protectedRanges>
    <protectedRange sqref="F11:F14" name="Bereich2_4"/>
  </protectedRanges>
  <mergeCells count="17">
    <mergeCell ref="B15:D15"/>
    <mergeCell ref="B5:J5"/>
    <mergeCell ref="B6:J6"/>
    <mergeCell ref="B7:J7"/>
    <mergeCell ref="B8:J8"/>
    <mergeCell ref="B9:B10"/>
    <mergeCell ref="D9:D10"/>
    <mergeCell ref="G9:G10"/>
    <mergeCell ref="I9:J9"/>
    <mergeCell ref="C9:C10"/>
    <mergeCell ref="B2:B4"/>
    <mergeCell ref="H2:J2"/>
    <mergeCell ref="H3:J3"/>
    <mergeCell ref="H4:J4"/>
    <mergeCell ref="C2:F2"/>
    <mergeCell ref="C4:F4"/>
    <mergeCell ref="D3:F3"/>
  </mergeCells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86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B2:L16"/>
  <sheetViews>
    <sheetView zoomScale="60" zoomScaleNormal="60" workbookViewId="0" topLeftCell="A1"/>
  </sheetViews>
  <sheetFormatPr defaultColWidth="8.8515625" defaultRowHeight="15"/>
  <cols>
    <col min="2" max="2" width="10.57421875" style="0" customWidth="1"/>
    <col min="3" max="3" width="45.00390625" style="0" customWidth="1"/>
    <col min="4" max="4" width="11.28125" style="0" customWidth="1"/>
    <col min="5" max="5" width="15.28125" style="0" customWidth="1"/>
    <col min="6" max="6" width="14.140625" style="0" bestFit="1" customWidth="1"/>
    <col min="7" max="8" width="15.7109375" style="0" customWidth="1"/>
    <col min="9" max="9" width="13.140625" style="0" customWidth="1"/>
  </cols>
  <sheetData>
    <row r="1" ht="15" thickBot="1"/>
    <row r="2" spans="2:9" ht="21.6" thickBot="1">
      <c r="B2" s="460" t="s">
        <v>142</v>
      </c>
      <c r="C2" s="472" t="str">
        <f>Technologie!D49</f>
        <v>Doprava pro technologii</v>
      </c>
      <c r="D2" s="473"/>
      <c r="E2" s="474"/>
      <c r="F2" s="31" t="str">
        <f>'Celkem  Nab+Tech'!G2</f>
        <v>Firma</v>
      </c>
      <c r="G2" s="463" t="str">
        <f>Technologie!G2</f>
        <v>XY</v>
      </c>
      <c r="H2" s="464"/>
      <c r="I2" s="465"/>
    </row>
    <row r="3" spans="2:9" ht="15" customHeight="1" thickBot="1">
      <c r="B3" s="461"/>
      <c r="C3" s="475"/>
      <c r="D3" s="476"/>
      <c r="E3" s="477"/>
      <c r="F3" s="31" t="str">
        <f>'Celkem  Nab+Tech'!G3</f>
        <v>Projekt</v>
      </c>
      <c r="G3" s="463" t="str">
        <f>Technologie!G3</f>
        <v>Makro Karlovy Vary - remodelling chlazení</v>
      </c>
      <c r="H3" s="464"/>
      <c r="I3" s="465"/>
    </row>
    <row r="4" spans="2:9" ht="21.6" customHeight="1" thickBot="1">
      <c r="B4" s="462"/>
      <c r="C4" s="478"/>
      <c r="D4" s="479"/>
      <c r="E4" s="480"/>
      <c r="F4" s="31" t="str">
        <f>'Celkem  Nab+Tech'!G4</f>
        <v>Datum nabídky</v>
      </c>
      <c r="G4" s="481" t="str">
        <f>Technologie!G4</f>
        <v>XX.XX.2023</v>
      </c>
      <c r="H4" s="482"/>
      <c r="I4" s="483"/>
    </row>
    <row r="5" spans="2:9" s="64" customFormat="1" ht="13.8">
      <c r="B5" s="484" t="s">
        <v>827</v>
      </c>
      <c r="C5" s="485"/>
      <c r="D5" s="485"/>
      <c r="E5" s="485"/>
      <c r="F5" s="485"/>
      <c r="G5" s="485"/>
      <c r="H5" s="485"/>
      <c r="I5" s="486"/>
    </row>
    <row r="6" spans="2:9" s="64" customFormat="1" ht="13.2" customHeight="1">
      <c r="B6" s="487" t="s">
        <v>828</v>
      </c>
      <c r="C6" s="488" t="s">
        <v>231</v>
      </c>
      <c r="D6" s="488" t="s">
        <v>231</v>
      </c>
      <c r="E6" s="488" t="s">
        <v>231</v>
      </c>
      <c r="F6" s="488" t="s">
        <v>231</v>
      </c>
      <c r="G6" s="488" t="s">
        <v>231</v>
      </c>
      <c r="H6" s="488" t="s">
        <v>231</v>
      </c>
      <c r="I6" s="489" t="s">
        <v>231</v>
      </c>
    </row>
    <row r="7" spans="2:9" s="64" customFormat="1" ht="13.8">
      <c r="B7" s="487"/>
      <c r="C7" s="488"/>
      <c r="D7" s="488"/>
      <c r="E7" s="488"/>
      <c r="F7" s="488"/>
      <c r="G7" s="488"/>
      <c r="H7" s="488"/>
      <c r="I7" s="489"/>
    </row>
    <row r="8" spans="2:9" s="64" customFormat="1" ht="15" thickBot="1">
      <c r="B8" s="487"/>
      <c r="C8" s="488"/>
      <c r="D8" s="488"/>
      <c r="E8" s="488"/>
      <c r="F8" s="488"/>
      <c r="G8" s="488"/>
      <c r="H8" s="488"/>
      <c r="I8" s="489"/>
    </row>
    <row r="9" spans="2:9" ht="14.4" customHeight="1">
      <c r="B9" s="490" t="s">
        <v>85</v>
      </c>
      <c r="C9" s="492" t="s">
        <v>701</v>
      </c>
      <c r="D9" s="95" t="s">
        <v>704</v>
      </c>
      <c r="E9" s="95" t="s">
        <v>652</v>
      </c>
      <c r="F9" s="438" t="s">
        <v>649</v>
      </c>
      <c r="G9" s="34" t="s">
        <v>650</v>
      </c>
      <c r="H9" s="419" t="s">
        <v>661</v>
      </c>
      <c r="I9" s="420"/>
    </row>
    <row r="10" spans="2:9" ht="15" thickBot="1">
      <c r="B10" s="491"/>
      <c r="C10" s="493"/>
      <c r="D10" s="96" t="s">
        <v>705</v>
      </c>
      <c r="E10" s="96" t="s">
        <v>705</v>
      </c>
      <c r="F10" s="439"/>
      <c r="G10" s="96" t="s">
        <v>705</v>
      </c>
      <c r="H10" s="59" t="s">
        <v>651</v>
      </c>
      <c r="I10" s="60" t="s">
        <v>652</v>
      </c>
    </row>
    <row r="11" spans="2:9" ht="15">
      <c r="B11" s="174"/>
      <c r="C11" s="175"/>
      <c r="D11" s="177"/>
      <c r="E11" s="177"/>
      <c r="F11" s="178"/>
      <c r="G11" s="148"/>
      <c r="H11" s="138"/>
      <c r="I11" s="137"/>
    </row>
    <row r="12" spans="2:12" s="64" customFormat="1" ht="15">
      <c r="B12" s="61" t="s">
        <v>91</v>
      </c>
      <c r="C12" s="62" t="s">
        <v>829</v>
      </c>
      <c r="D12" s="151"/>
      <c r="E12" s="207"/>
      <c r="F12" s="319">
        <v>1</v>
      </c>
      <c r="G12" s="149">
        <f>H12+I12</f>
        <v>0</v>
      </c>
      <c r="H12" s="134">
        <f aca="true" t="shared" si="0" ref="H12">D12*F12</f>
        <v>0</v>
      </c>
      <c r="I12" s="133">
        <f aca="true" t="shared" si="1" ref="I12">E12*F12</f>
        <v>0</v>
      </c>
      <c r="L12"/>
    </row>
    <row r="13" spans="2:12" s="64" customFormat="1" ht="15" thickBot="1">
      <c r="B13" s="65"/>
      <c r="C13" s="70"/>
      <c r="D13" s="75"/>
      <c r="E13" s="75"/>
      <c r="F13" s="76"/>
      <c r="G13" s="170"/>
      <c r="H13" s="155"/>
      <c r="I13" s="156"/>
      <c r="L13"/>
    </row>
    <row r="14" spans="2:9" ht="15" thickBot="1">
      <c r="B14" s="58"/>
      <c r="C14" s="53"/>
      <c r="D14" s="55"/>
      <c r="E14" s="56"/>
      <c r="F14" s="57"/>
      <c r="G14" s="193"/>
      <c r="H14" s="193"/>
      <c r="I14" s="193"/>
    </row>
    <row r="15" spans="2:9" ht="18.6" thickBot="1">
      <c r="B15" s="450" t="s">
        <v>670</v>
      </c>
      <c r="C15" s="451"/>
      <c r="D15" s="451"/>
      <c r="E15" s="452"/>
      <c r="F15" s="205">
        <f>SUM(F11:F13)</f>
        <v>1</v>
      </c>
      <c r="G15" s="171">
        <f>SUM(G11:G13)</f>
        <v>0</v>
      </c>
      <c r="H15" s="172">
        <f>SUM(H11:H13)</f>
        <v>0</v>
      </c>
      <c r="I15" s="173">
        <f>SUM(I11:I13)</f>
        <v>0</v>
      </c>
    </row>
    <row r="16" ht="15">
      <c r="B16" s="45"/>
    </row>
  </sheetData>
  <protectedRanges>
    <protectedRange sqref="E14 D12" name="Bereich2_4"/>
    <protectedRange sqref="E13" name="Bereich2_4_1"/>
    <protectedRange sqref="D11:E11" name="Bereich2_4_1_1"/>
    <protectedRange sqref="E12" name="Bereich2_4_1_2"/>
  </protectedRanges>
  <mergeCells count="16">
    <mergeCell ref="B15:E15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2:I25"/>
  <sheetViews>
    <sheetView zoomScale="60" zoomScaleNormal="60" workbookViewId="0" topLeftCell="A1"/>
  </sheetViews>
  <sheetFormatPr defaultColWidth="8.8515625" defaultRowHeight="15"/>
  <cols>
    <col min="2" max="2" width="9.00390625" style="0" bestFit="1" customWidth="1"/>
    <col min="3" max="3" width="46.57421875" style="0" customWidth="1"/>
    <col min="4" max="4" width="11.28125" style="0" customWidth="1"/>
    <col min="5" max="5" width="15.28125" style="0" customWidth="1"/>
    <col min="6" max="6" width="14.140625" style="0" bestFit="1" customWidth="1"/>
    <col min="7" max="8" width="15.7109375" style="0" customWidth="1"/>
    <col min="9" max="9" width="12.421875" style="0" customWidth="1"/>
  </cols>
  <sheetData>
    <row r="1" ht="15" thickBot="1"/>
    <row r="2" spans="2:9" ht="21.6" thickBot="1">
      <c r="B2" s="460" t="s">
        <v>172</v>
      </c>
      <c r="C2" s="472" t="str">
        <f>Technologie!D53</f>
        <v>Vícepráce, jeřáby a kontejnery</v>
      </c>
      <c r="D2" s="473"/>
      <c r="E2" s="474"/>
      <c r="F2" s="31" t="str">
        <f>'Celkem  Nab+Tech'!G2</f>
        <v>Firma</v>
      </c>
      <c r="G2" s="463" t="str">
        <f>Technologie!G2</f>
        <v>XY</v>
      </c>
      <c r="H2" s="464"/>
      <c r="I2" s="465"/>
    </row>
    <row r="3" spans="2:9" ht="15" customHeight="1" thickBot="1">
      <c r="B3" s="461"/>
      <c r="C3" s="475"/>
      <c r="D3" s="476"/>
      <c r="E3" s="477"/>
      <c r="F3" s="31" t="str">
        <f>'Celkem  Nab+Tech'!G3</f>
        <v>Projekt</v>
      </c>
      <c r="G3" s="463" t="str">
        <f>Technologie!G3</f>
        <v>Makro Karlovy Vary - remodelling chlazení</v>
      </c>
      <c r="H3" s="464"/>
      <c r="I3" s="465"/>
    </row>
    <row r="4" spans="2:9" ht="21.6" customHeight="1" thickBot="1">
      <c r="B4" s="462"/>
      <c r="C4" s="478"/>
      <c r="D4" s="479"/>
      <c r="E4" s="480"/>
      <c r="F4" s="31" t="str">
        <f>'Celkem  Nab+Tech'!G4</f>
        <v>Datum nabídky</v>
      </c>
      <c r="G4" s="481" t="str">
        <f>Technologie!G4</f>
        <v>XX.XX.2023</v>
      </c>
      <c r="H4" s="482"/>
      <c r="I4" s="483"/>
    </row>
    <row r="5" spans="2:9" s="64" customFormat="1" ht="13.8">
      <c r="B5" s="484" t="s">
        <v>885</v>
      </c>
      <c r="C5" s="485"/>
      <c r="D5" s="485"/>
      <c r="E5" s="485"/>
      <c r="F5" s="485"/>
      <c r="G5" s="485"/>
      <c r="H5" s="485"/>
      <c r="I5" s="486"/>
    </row>
    <row r="6" spans="2:9" s="64" customFormat="1" ht="13.8">
      <c r="B6" s="487" t="s">
        <v>886</v>
      </c>
      <c r="C6" s="488" t="s">
        <v>227</v>
      </c>
      <c r="D6" s="488" t="s">
        <v>227</v>
      </c>
      <c r="E6" s="488" t="s">
        <v>227</v>
      </c>
      <c r="F6" s="488" t="s">
        <v>227</v>
      </c>
      <c r="G6" s="488" t="s">
        <v>227</v>
      </c>
      <c r="H6" s="488" t="s">
        <v>227</v>
      </c>
      <c r="I6" s="489" t="s">
        <v>227</v>
      </c>
    </row>
    <row r="7" spans="2:9" s="64" customFormat="1" ht="13.8">
      <c r="B7" s="487" t="s">
        <v>887</v>
      </c>
      <c r="C7" s="488"/>
      <c r="D7" s="488"/>
      <c r="E7" s="488"/>
      <c r="F7" s="488"/>
      <c r="G7" s="488"/>
      <c r="H7" s="488"/>
      <c r="I7" s="489"/>
    </row>
    <row r="8" spans="2:9" s="64" customFormat="1" ht="15" thickBot="1">
      <c r="B8" s="487" t="s">
        <v>888</v>
      </c>
      <c r="C8" s="488"/>
      <c r="D8" s="488"/>
      <c r="E8" s="488"/>
      <c r="F8" s="488"/>
      <c r="G8" s="488"/>
      <c r="H8" s="488"/>
      <c r="I8" s="489"/>
    </row>
    <row r="9" spans="2:9" ht="14.4" customHeight="1">
      <c r="B9" s="490" t="s">
        <v>85</v>
      </c>
      <c r="C9" s="492" t="s">
        <v>701</v>
      </c>
      <c r="D9" s="95" t="s">
        <v>704</v>
      </c>
      <c r="E9" s="95" t="s">
        <v>652</v>
      </c>
      <c r="F9" s="438" t="s">
        <v>649</v>
      </c>
      <c r="G9" s="34" t="s">
        <v>650</v>
      </c>
      <c r="H9" s="419" t="s">
        <v>661</v>
      </c>
      <c r="I9" s="420"/>
    </row>
    <row r="10" spans="2:9" ht="15" thickBot="1">
      <c r="B10" s="491"/>
      <c r="C10" s="493"/>
      <c r="D10" s="96" t="s">
        <v>705</v>
      </c>
      <c r="E10" s="96" t="s">
        <v>705</v>
      </c>
      <c r="F10" s="439"/>
      <c r="G10" s="96" t="s">
        <v>705</v>
      </c>
      <c r="H10" s="59" t="s">
        <v>651</v>
      </c>
      <c r="I10" s="60" t="s">
        <v>652</v>
      </c>
    </row>
    <row r="11" spans="2:9" ht="15">
      <c r="B11" s="174"/>
      <c r="C11" s="175"/>
      <c r="D11" s="177"/>
      <c r="E11" s="177"/>
      <c r="F11" s="178"/>
      <c r="G11" s="148"/>
      <c r="H11" s="138"/>
      <c r="I11" s="137"/>
    </row>
    <row r="12" spans="2:9" s="64" customFormat="1" ht="13.8">
      <c r="B12" s="61" t="s">
        <v>173</v>
      </c>
      <c r="C12" s="62" t="s">
        <v>889</v>
      </c>
      <c r="D12" s="207"/>
      <c r="E12" s="151"/>
      <c r="F12" s="319"/>
      <c r="G12" s="149">
        <f>H12+I12</f>
        <v>0</v>
      </c>
      <c r="H12" s="134">
        <f aca="true" t="shared" si="0" ref="H12:H21">D12*F12</f>
        <v>0</v>
      </c>
      <c r="I12" s="133">
        <f aca="true" t="shared" si="1" ref="I12:I21">E12*F12</f>
        <v>0</v>
      </c>
    </row>
    <row r="13" spans="2:9" s="64" customFormat="1" ht="27.6">
      <c r="B13" s="61" t="s">
        <v>174</v>
      </c>
      <c r="C13" s="94" t="s">
        <v>886</v>
      </c>
      <c r="D13" s="207"/>
      <c r="E13" s="234">
        <f>E12*1.33-E12</f>
        <v>0</v>
      </c>
      <c r="F13" s="325">
        <v>1000</v>
      </c>
      <c r="G13" s="165">
        <f aca="true" t="shared" si="2" ref="G13:G21">H13+I13</f>
        <v>0</v>
      </c>
      <c r="H13" s="153">
        <f t="shared" si="0"/>
        <v>0</v>
      </c>
      <c r="I13" s="152">
        <f t="shared" si="1"/>
        <v>0</v>
      </c>
    </row>
    <row r="14" spans="2:9" s="64" customFormat="1" ht="27.6">
      <c r="B14" s="61" t="s">
        <v>175</v>
      </c>
      <c r="C14" s="94" t="s">
        <v>895</v>
      </c>
      <c r="D14" s="207"/>
      <c r="E14" s="234">
        <f>E12*1.66-E12</f>
        <v>0</v>
      </c>
      <c r="F14" s="325">
        <v>500</v>
      </c>
      <c r="G14" s="165">
        <f t="shared" si="2"/>
        <v>0</v>
      </c>
      <c r="H14" s="153">
        <f t="shared" si="0"/>
        <v>0</v>
      </c>
      <c r="I14" s="152">
        <f t="shared" si="1"/>
        <v>0</v>
      </c>
    </row>
    <row r="15" spans="2:9" s="64" customFormat="1" ht="13.8">
      <c r="B15" s="61"/>
      <c r="C15" s="62"/>
      <c r="D15" s="169"/>
      <c r="E15" s="169"/>
      <c r="F15" s="321"/>
      <c r="G15" s="149"/>
      <c r="H15" s="134"/>
      <c r="I15" s="133"/>
    </row>
    <row r="16" spans="2:9" s="64" customFormat="1" ht="13.8">
      <c r="B16" s="61" t="s">
        <v>176</v>
      </c>
      <c r="C16" s="62" t="s">
        <v>894</v>
      </c>
      <c r="D16" s="207"/>
      <c r="E16" s="151"/>
      <c r="F16" s="321">
        <v>50</v>
      </c>
      <c r="G16" s="149">
        <f t="shared" si="2"/>
        <v>0</v>
      </c>
      <c r="H16" s="134">
        <f t="shared" si="0"/>
        <v>0</v>
      </c>
      <c r="I16" s="133">
        <f t="shared" si="1"/>
        <v>0</v>
      </c>
    </row>
    <row r="17" spans="2:9" s="64" customFormat="1" ht="13.8">
      <c r="B17" s="61" t="s">
        <v>177</v>
      </c>
      <c r="C17" s="62" t="s">
        <v>893</v>
      </c>
      <c r="D17" s="207"/>
      <c r="E17" s="151"/>
      <c r="F17" s="321">
        <v>50</v>
      </c>
      <c r="G17" s="149">
        <f t="shared" si="2"/>
        <v>0</v>
      </c>
      <c r="H17" s="134">
        <f t="shared" si="0"/>
        <v>0</v>
      </c>
      <c r="I17" s="133">
        <f t="shared" si="1"/>
        <v>0</v>
      </c>
    </row>
    <row r="18" spans="2:9" s="64" customFormat="1" ht="13.8">
      <c r="B18" s="61"/>
      <c r="C18" s="62"/>
      <c r="D18" s="169"/>
      <c r="E18" s="169"/>
      <c r="F18" s="321"/>
      <c r="G18" s="149"/>
      <c r="H18" s="134"/>
      <c r="I18" s="133"/>
    </row>
    <row r="19" spans="2:9" s="64" customFormat="1" ht="13.8">
      <c r="B19" s="61" t="s">
        <v>178</v>
      </c>
      <c r="C19" s="62" t="s">
        <v>892</v>
      </c>
      <c r="D19" s="207"/>
      <c r="E19" s="151"/>
      <c r="F19" s="321">
        <v>120</v>
      </c>
      <c r="G19" s="149">
        <f t="shared" si="2"/>
        <v>0</v>
      </c>
      <c r="H19" s="134">
        <f t="shared" si="0"/>
        <v>0</v>
      </c>
      <c r="I19" s="133">
        <f t="shared" si="1"/>
        <v>0</v>
      </c>
    </row>
    <row r="20" spans="2:9" s="64" customFormat="1" ht="13.8">
      <c r="B20" s="61" t="s">
        <v>179</v>
      </c>
      <c r="C20" s="62" t="s">
        <v>891</v>
      </c>
      <c r="D20" s="207"/>
      <c r="E20" s="151"/>
      <c r="F20" s="321"/>
      <c r="G20" s="149">
        <f t="shared" si="2"/>
        <v>0</v>
      </c>
      <c r="H20" s="134">
        <f t="shared" si="0"/>
        <v>0</v>
      </c>
      <c r="I20" s="133">
        <f t="shared" si="1"/>
        <v>0</v>
      </c>
    </row>
    <row r="21" spans="2:9" s="64" customFormat="1" ht="13.8">
      <c r="B21" s="61" t="s">
        <v>180</v>
      </c>
      <c r="C21" s="62" t="s">
        <v>890</v>
      </c>
      <c r="D21" s="207"/>
      <c r="E21" s="151"/>
      <c r="F21" s="321"/>
      <c r="G21" s="149">
        <f t="shared" si="2"/>
        <v>0</v>
      </c>
      <c r="H21" s="134">
        <f t="shared" si="0"/>
        <v>0</v>
      </c>
      <c r="I21" s="133">
        <f t="shared" si="1"/>
        <v>0</v>
      </c>
    </row>
    <row r="22" spans="2:9" s="64" customFormat="1" ht="15" thickBot="1">
      <c r="B22" s="65"/>
      <c r="C22" s="70"/>
      <c r="D22" s="75"/>
      <c r="E22" s="75"/>
      <c r="F22" s="324"/>
      <c r="G22" s="170"/>
      <c r="H22" s="155"/>
      <c r="I22" s="156"/>
    </row>
    <row r="23" spans="2:9" ht="15" thickBot="1">
      <c r="B23" s="58"/>
      <c r="C23" s="53"/>
      <c r="D23" s="55"/>
      <c r="E23" s="56"/>
      <c r="F23" s="57"/>
      <c r="G23" s="193"/>
      <c r="H23" s="193"/>
      <c r="I23" s="193"/>
    </row>
    <row r="24" spans="2:9" ht="18.6" thickBot="1">
      <c r="B24" s="450" t="s">
        <v>670</v>
      </c>
      <c r="C24" s="451"/>
      <c r="D24" s="451"/>
      <c r="E24" s="452"/>
      <c r="F24" s="205">
        <f>SUM(F11:F22)</f>
        <v>1720</v>
      </c>
      <c r="G24" s="171">
        <f>SUM(G11:G22)</f>
        <v>0</v>
      </c>
      <c r="H24" s="172">
        <f>SUM(H11:H22)</f>
        <v>0</v>
      </c>
      <c r="I24" s="173">
        <f>SUM(I11:I22)</f>
        <v>0</v>
      </c>
    </row>
    <row r="25" ht="15">
      <c r="B25" s="45"/>
    </row>
  </sheetData>
  <protectedRanges>
    <protectedRange sqref="D15 E23 E12:E21" name="Bereich2_4"/>
    <protectedRange sqref="E22" name="Bereich2_4_1"/>
    <protectedRange sqref="D11:E11" name="Bereich2_4_1_1"/>
    <protectedRange sqref="D12" name="Bereich2_4_1_2"/>
    <protectedRange sqref="D13" name="Bereich2_4_1_3"/>
    <protectedRange sqref="D14" name="Bereich2_4_1_4"/>
    <protectedRange sqref="D16" name="Bereich2_4_1_5"/>
    <protectedRange sqref="D17" name="Bereich2_4_1_6"/>
    <protectedRange sqref="D19" name="Bereich2_4_1_7"/>
    <protectedRange sqref="D20" name="Bereich2_4_1_8"/>
    <protectedRange sqref="D21" name="Bereich2_4_1_9"/>
  </protectedRanges>
  <mergeCells count="16">
    <mergeCell ref="B24:E24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B2:J64"/>
  <sheetViews>
    <sheetView zoomScale="60" zoomScaleNormal="6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2" max="2" width="11.140625" style="0" customWidth="1"/>
    <col min="3" max="3" width="60.57421875" style="0" customWidth="1"/>
    <col min="4" max="4" width="9.421875" style="0" bestFit="1" customWidth="1"/>
    <col min="5" max="5" width="14.421875" style="0" customWidth="1"/>
    <col min="6" max="6" width="15.28125" style="0" customWidth="1"/>
    <col min="7" max="7" width="13.7109375" style="0" bestFit="1" customWidth="1"/>
    <col min="8" max="9" width="15.7109375" style="0" customWidth="1"/>
    <col min="10" max="10" width="12.421875" style="0" customWidth="1"/>
  </cols>
  <sheetData>
    <row r="1" ht="15" thickBot="1"/>
    <row r="2" spans="2:10" ht="21.6" thickBot="1">
      <c r="B2" s="460" t="s">
        <v>183</v>
      </c>
      <c r="C2" s="472" t="str">
        <f>Technologie!D57</f>
        <v xml:space="preserve">Demontáž &amp; Likvidace staré technologie chlazení a nábytku </v>
      </c>
      <c r="D2" s="473"/>
      <c r="E2" s="509"/>
      <c r="F2" s="510"/>
      <c r="G2" s="31" t="str">
        <f>'Celkem  Nab+Tech'!G2</f>
        <v>Firma</v>
      </c>
      <c r="H2" s="463" t="str">
        <f>Technologie!G2</f>
        <v>XY</v>
      </c>
      <c r="I2" s="464"/>
      <c r="J2" s="465"/>
    </row>
    <row r="3" spans="2:10" ht="16.2" thickBot="1">
      <c r="B3" s="461"/>
      <c r="C3" s="523"/>
      <c r="D3" s="524"/>
      <c r="E3" s="524"/>
      <c r="F3" s="525"/>
      <c r="G3" s="31" t="str">
        <f>'Celkem  Nab+Tech'!G3</f>
        <v>Projekt</v>
      </c>
      <c r="H3" s="463" t="str">
        <f>Technologie!G3</f>
        <v>Makro Karlovy Vary - remodelling chlazení</v>
      </c>
      <c r="I3" s="464"/>
      <c r="J3" s="465"/>
    </row>
    <row r="4" spans="2:10" ht="16.2" thickBot="1">
      <c r="B4" s="462"/>
      <c r="C4" s="511"/>
      <c r="D4" s="512"/>
      <c r="E4" s="512"/>
      <c r="F4" s="513"/>
      <c r="G4" s="31" t="str">
        <f>'Celkem  Nab+Tech'!G4</f>
        <v>Datum nabídky</v>
      </c>
      <c r="H4" s="481" t="str">
        <f>Technologie!G4</f>
        <v>XX.XX.2023</v>
      </c>
      <c r="I4" s="482"/>
      <c r="J4" s="483"/>
    </row>
    <row r="5" spans="2:10" ht="15">
      <c r="B5" s="527" t="s">
        <v>883</v>
      </c>
      <c r="C5" s="485"/>
      <c r="D5" s="485"/>
      <c r="E5" s="485"/>
      <c r="F5" s="485"/>
      <c r="G5" s="485"/>
      <c r="H5" s="485"/>
      <c r="I5" s="485"/>
      <c r="J5" s="486"/>
    </row>
    <row r="6" spans="2:10" ht="15" customHeight="1">
      <c r="B6" s="428" t="s">
        <v>896</v>
      </c>
      <c r="C6" s="425"/>
      <c r="D6" s="425"/>
      <c r="E6" s="425"/>
      <c r="F6" s="425"/>
      <c r="G6" s="425"/>
      <c r="H6" s="425"/>
      <c r="I6" s="425"/>
      <c r="J6" s="429"/>
    </row>
    <row r="7" spans="2:10" ht="15">
      <c r="B7" s="428" t="s">
        <v>897</v>
      </c>
      <c r="C7" s="425"/>
      <c r="D7" s="425"/>
      <c r="E7" s="425"/>
      <c r="F7" s="425"/>
      <c r="G7" s="425"/>
      <c r="H7" s="425"/>
      <c r="I7" s="425"/>
      <c r="J7" s="429"/>
    </row>
    <row r="8" spans="2:10" ht="15" thickBot="1">
      <c r="B8" s="430" t="s">
        <v>1094</v>
      </c>
      <c r="C8" s="431"/>
      <c r="D8" s="431"/>
      <c r="E8" s="431"/>
      <c r="F8" s="431"/>
      <c r="G8" s="431"/>
      <c r="H8" s="431"/>
      <c r="I8" s="431"/>
      <c r="J8" s="432"/>
    </row>
    <row r="9" spans="2:10" ht="15">
      <c r="B9" s="490" t="s">
        <v>85</v>
      </c>
      <c r="C9" s="492" t="s">
        <v>648</v>
      </c>
      <c r="D9" s="492" t="s">
        <v>884</v>
      </c>
      <c r="E9" s="95" t="s">
        <v>704</v>
      </c>
      <c r="F9" s="95" t="s">
        <v>652</v>
      </c>
      <c r="G9" s="438" t="s">
        <v>649</v>
      </c>
      <c r="H9" s="34" t="s">
        <v>650</v>
      </c>
      <c r="I9" s="419" t="s">
        <v>661</v>
      </c>
      <c r="J9" s="420"/>
    </row>
    <row r="10" spans="2:10" ht="15" thickBot="1">
      <c r="B10" s="491"/>
      <c r="C10" s="493"/>
      <c r="D10" s="526"/>
      <c r="E10" s="96" t="s">
        <v>705</v>
      </c>
      <c r="F10" s="96" t="s">
        <v>705</v>
      </c>
      <c r="G10" s="439"/>
      <c r="H10" s="96" t="s">
        <v>705</v>
      </c>
      <c r="I10" s="59" t="s">
        <v>651</v>
      </c>
      <c r="J10" s="60" t="s">
        <v>652</v>
      </c>
    </row>
    <row r="11" spans="2:10" s="64" customFormat="1" ht="13.8">
      <c r="B11" s="116"/>
      <c r="C11" s="71"/>
      <c r="D11" s="211"/>
      <c r="E11" s="169"/>
      <c r="F11" s="169"/>
      <c r="G11" s="90"/>
      <c r="H11" s="149"/>
      <c r="I11" s="134"/>
      <c r="J11" s="133"/>
    </row>
    <row r="12" spans="2:10" s="64" customFormat="1" ht="13.8">
      <c r="B12" s="61" t="s">
        <v>184</v>
      </c>
      <c r="C12" s="82" t="s">
        <v>898</v>
      </c>
      <c r="D12" s="212" t="s">
        <v>899</v>
      </c>
      <c r="E12" s="207"/>
      <c r="F12" s="142"/>
      <c r="G12" s="528">
        <v>3</v>
      </c>
      <c r="H12" s="149">
        <f aca="true" t="shared" si="0" ref="H12:H55">I12+J12</f>
        <v>0</v>
      </c>
      <c r="I12" s="134">
        <f aca="true" t="shared" si="1" ref="I12:I55">E12*G12</f>
        <v>0</v>
      </c>
      <c r="J12" s="133">
        <f aca="true" t="shared" si="2" ref="J12:J55">F12*G12</f>
        <v>0</v>
      </c>
    </row>
    <row r="13" spans="2:10" s="64" customFormat="1" ht="13.8">
      <c r="B13" s="61" t="s">
        <v>185</v>
      </c>
      <c r="C13" s="82" t="s">
        <v>1095</v>
      </c>
      <c r="D13" s="212" t="s">
        <v>228</v>
      </c>
      <c r="E13" s="207"/>
      <c r="F13" s="142"/>
      <c r="G13" s="528">
        <v>1200</v>
      </c>
      <c r="H13" s="149">
        <f t="shared" si="0"/>
        <v>0</v>
      </c>
      <c r="I13" s="134">
        <f t="shared" si="1"/>
        <v>0</v>
      </c>
      <c r="J13" s="133">
        <f t="shared" si="2"/>
        <v>0</v>
      </c>
    </row>
    <row r="14" spans="2:10" s="64" customFormat="1" ht="13.8">
      <c r="B14" s="61" t="s">
        <v>186</v>
      </c>
      <c r="C14" s="82" t="s">
        <v>900</v>
      </c>
      <c r="D14" s="212" t="s">
        <v>918</v>
      </c>
      <c r="E14" s="207"/>
      <c r="F14" s="142"/>
      <c r="G14" s="528">
        <v>110</v>
      </c>
      <c r="H14" s="149">
        <f t="shared" si="0"/>
        <v>0</v>
      </c>
      <c r="I14" s="134">
        <f t="shared" si="1"/>
        <v>0</v>
      </c>
      <c r="J14" s="133">
        <f t="shared" si="2"/>
        <v>0</v>
      </c>
    </row>
    <row r="15" spans="2:10" s="64" customFormat="1" ht="13.8">
      <c r="B15" s="61" t="s">
        <v>187</v>
      </c>
      <c r="C15" s="82" t="s">
        <v>882</v>
      </c>
      <c r="D15" s="212" t="s">
        <v>918</v>
      </c>
      <c r="E15" s="207"/>
      <c r="F15" s="142"/>
      <c r="G15" s="528"/>
      <c r="H15" s="149">
        <f t="shared" si="0"/>
        <v>0</v>
      </c>
      <c r="I15" s="134">
        <f t="shared" si="1"/>
        <v>0</v>
      </c>
      <c r="J15" s="133">
        <f t="shared" si="2"/>
        <v>0</v>
      </c>
    </row>
    <row r="16" spans="2:10" s="64" customFormat="1" ht="13.8">
      <c r="B16" s="61" t="s">
        <v>188</v>
      </c>
      <c r="C16" s="82" t="s">
        <v>901</v>
      </c>
      <c r="D16" s="212" t="s">
        <v>918</v>
      </c>
      <c r="E16" s="207"/>
      <c r="F16" s="142"/>
      <c r="G16" s="528">
        <v>110</v>
      </c>
      <c r="H16" s="149">
        <f t="shared" si="0"/>
        <v>0</v>
      </c>
      <c r="I16" s="134">
        <f t="shared" si="1"/>
        <v>0</v>
      </c>
      <c r="J16" s="133">
        <f t="shared" si="2"/>
        <v>0</v>
      </c>
    </row>
    <row r="17" spans="2:10" s="64" customFormat="1" ht="13.8">
      <c r="B17" s="61" t="s">
        <v>189</v>
      </c>
      <c r="C17" s="82" t="s">
        <v>902</v>
      </c>
      <c r="D17" s="212" t="s">
        <v>918</v>
      </c>
      <c r="E17" s="207"/>
      <c r="F17" s="142"/>
      <c r="G17" s="528"/>
      <c r="H17" s="149">
        <f t="shared" si="0"/>
        <v>0</v>
      </c>
      <c r="I17" s="134">
        <f t="shared" si="1"/>
        <v>0</v>
      </c>
      <c r="J17" s="133">
        <f t="shared" si="2"/>
        <v>0</v>
      </c>
    </row>
    <row r="18" spans="2:10" s="64" customFormat="1" ht="13.8">
      <c r="B18" s="61" t="s">
        <v>190</v>
      </c>
      <c r="C18" s="82" t="s">
        <v>919</v>
      </c>
      <c r="D18" s="212" t="s">
        <v>918</v>
      </c>
      <c r="E18" s="207"/>
      <c r="F18" s="142"/>
      <c r="G18" s="528"/>
      <c r="H18" s="149">
        <f t="shared" si="0"/>
        <v>0</v>
      </c>
      <c r="I18" s="134">
        <f t="shared" si="1"/>
        <v>0</v>
      </c>
      <c r="J18" s="133">
        <f t="shared" si="2"/>
        <v>0</v>
      </c>
    </row>
    <row r="19" spans="2:10" s="64" customFormat="1" ht="13.8">
      <c r="B19" s="61" t="s">
        <v>191</v>
      </c>
      <c r="C19" s="84" t="s">
        <v>903</v>
      </c>
      <c r="D19" s="212" t="s">
        <v>904</v>
      </c>
      <c r="E19" s="207"/>
      <c r="F19" s="142"/>
      <c r="G19" s="528">
        <v>3</v>
      </c>
      <c r="H19" s="149">
        <f t="shared" si="0"/>
        <v>0</v>
      </c>
      <c r="I19" s="134">
        <f t="shared" si="1"/>
        <v>0</v>
      </c>
      <c r="J19" s="133">
        <f t="shared" si="2"/>
        <v>0</v>
      </c>
    </row>
    <row r="20" spans="2:10" s="64" customFormat="1" ht="13.8">
      <c r="B20" s="61" t="s">
        <v>192</v>
      </c>
      <c r="C20" s="84" t="s">
        <v>905</v>
      </c>
      <c r="D20" s="213" t="s">
        <v>918</v>
      </c>
      <c r="E20" s="207"/>
      <c r="F20" s="142"/>
      <c r="G20" s="528"/>
      <c r="H20" s="149">
        <f t="shared" si="0"/>
        <v>0</v>
      </c>
      <c r="I20" s="134">
        <f t="shared" si="1"/>
        <v>0</v>
      </c>
      <c r="J20" s="133">
        <f t="shared" si="2"/>
        <v>0</v>
      </c>
    </row>
    <row r="21" spans="2:10" s="64" customFormat="1" ht="13.8">
      <c r="B21" s="61" t="s">
        <v>193</v>
      </c>
      <c r="C21" s="84" t="s">
        <v>906</v>
      </c>
      <c r="D21" s="213" t="s">
        <v>918</v>
      </c>
      <c r="E21" s="207"/>
      <c r="F21" s="142"/>
      <c r="G21" s="528"/>
      <c r="H21" s="149">
        <f t="shared" si="0"/>
        <v>0</v>
      </c>
      <c r="I21" s="134">
        <f t="shared" si="1"/>
        <v>0</v>
      </c>
      <c r="J21" s="133">
        <f t="shared" si="2"/>
        <v>0</v>
      </c>
    </row>
    <row r="22" spans="2:10" s="64" customFormat="1" ht="13.8">
      <c r="B22" s="61" t="s">
        <v>194</v>
      </c>
      <c r="C22" s="84" t="s">
        <v>907</v>
      </c>
      <c r="D22" s="213" t="s">
        <v>918</v>
      </c>
      <c r="E22" s="207"/>
      <c r="F22" s="142"/>
      <c r="G22" s="528"/>
      <c r="H22" s="149">
        <f t="shared" si="0"/>
        <v>0</v>
      </c>
      <c r="I22" s="134">
        <f t="shared" si="1"/>
        <v>0</v>
      </c>
      <c r="J22" s="133">
        <f t="shared" si="2"/>
        <v>0</v>
      </c>
    </row>
    <row r="23" spans="2:10" s="64" customFormat="1" ht="13.8">
      <c r="B23" s="61" t="s">
        <v>195</v>
      </c>
      <c r="C23" s="84" t="s">
        <v>908</v>
      </c>
      <c r="D23" s="213" t="s">
        <v>918</v>
      </c>
      <c r="E23" s="207"/>
      <c r="F23" s="142"/>
      <c r="G23" s="528">
        <v>110</v>
      </c>
      <c r="H23" s="149">
        <f t="shared" si="0"/>
        <v>0</v>
      </c>
      <c r="I23" s="134">
        <f t="shared" si="1"/>
        <v>0</v>
      </c>
      <c r="J23" s="133">
        <f t="shared" si="2"/>
        <v>0</v>
      </c>
    </row>
    <row r="24" spans="2:10" s="64" customFormat="1" ht="13.8">
      <c r="B24" s="61" t="s">
        <v>196</v>
      </c>
      <c r="C24" s="84" t="s">
        <v>909</v>
      </c>
      <c r="D24" s="213" t="s">
        <v>918</v>
      </c>
      <c r="E24" s="207"/>
      <c r="F24" s="142"/>
      <c r="G24" s="528"/>
      <c r="H24" s="149">
        <f t="shared" si="0"/>
        <v>0</v>
      </c>
      <c r="I24" s="134">
        <f t="shared" si="1"/>
        <v>0</v>
      </c>
      <c r="J24" s="133">
        <f t="shared" si="2"/>
        <v>0</v>
      </c>
    </row>
    <row r="25" spans="2:10" s="64" customFormat="1" ht="13.8">
      <c r="B25" s="61" t="s">
        <v>197</v>
      </c>
      <c r="C25" s="84" t="s">
        <v>910</v>
      </c>
      <c r="D25" s="213" t="s">
        <v>918</v>
      </c>
      <c r="E25" s="207"/>
      <c r="F25" s="142"/>
      <c r="G25" s="528"/>
      <c r="H25" s="149">
        <f t="shared" si="0"/>
        <v>0</v>
      </c>
      <c r="I25" s="134">
        <f t="shared" si="1"/>
        <v>0</v>
      </c>
      <c r="J25" s="133">
        <f t="shared" si="2"/>
        <v>0</v>
      </c>
    </row>
    <row r="26" spans="2:10" s="64" customFormat="1" ht="13.8">
      <c r="B26" s="61" t="s">
        <v>198</v>
      </c>
      <c r="C26" s="84" t="s">
        <v>911</v>
      </c>
      <c r="D26" s="213" t="s">
        <v>918</v>
      </c>
      <c r="E26" s="207"/>
      <c r="F26" s="142"/>
      <c r="G26" s="528">
        <v>110</v>
      </c>
      <c r="H26" s="149">
        <f t="shared" si="0"/>
        <v>0</v>
      </c>
      <c r="I26" s="134">
        <f t="shared" si="1"/>
        <v>0</v>
      </c>
      <c r="J26" s="133">
        <f t="shared" si="2"/>
        <v>0</v>
      </c>
    </row>
    <row r="27" spans="2:10" s="64" customFormat="1" ht="13.8">
      <c r="B27" s="61" t="s">
        <v>199</v>
      </c>
      <c r="C27" s="84" t="s">
        <v>912</v>
      </c>
      <c r="D27" s="213" t="s">
        <v>918</v>
      </c>
      <c r="E27" s="207"/>
      <c r="F27" s="142"/>
      <c r="G27" s="528"/>
      <c r="H27" s="149">
        <f t="shared" si="0"/>
        <v>0</v>
      </c>
      <c r="I27" s="134">
        <f t="shared" si="1"/>
        <v>0</v>
      </c>
      <c r="J27" s="133">
        <f t="shared" si="2"/>
        <v>0</v>
      </c>
    </row>
    <row r="28" spans="2:10" s="64" customFormat="1" ht="13.8">
      <c r="B28" s="61" t="s">
        <v>200</v>
      </c>
      <c r="C28" s="84" t="s">
        <v>913</v>
      </c>
      <c r="D28" s="213" t="s">
        <v>918</v>
      </c>
      <c r="E28" s="207"/>
      <c r="F28" s="142"/>
      <c r="G28" s="528"/>
      <c r="H28" s="149">
        <f t="shared" si="0"/>
        <v>0</v>
      </c>
      <c r="I28" s="134">
        <f t="shared" si="1"/>
        <v>0</v>
      </c>
      <c r="J28" s="133">
        <f t="shared" si="2"/>
        <v>0</v>
      </c>
    </row>
    <row r="29" spans="2:10" s="64" customFormat="1" ht="13.8">
      <c r="B29" s="61" t="s">
        <v>201</v>
      </c>
      <c r="C29" s="84" t="s">
        <v>914</v>
      </c>
      <c r="D29" s="213" t="s">
        <v>918</v>
      </c>
      <c r="E29" s="207"/>
      <c r="F29" s="142"/>
      <c r="G29" s="528">
        <v>110</v>
      </c>
      <c r="H29" s="149">
        <f t="shared" si="0"/>
        <v>0</v>
      </c>
      <c r="I29" s="134">
        <f t="shared" si="1"/>
        <v>0</v>
      </c>
      <c r="J29" s="133">
        <f t="shared" si="2"/>
        <v>0</v>
      </c>
    </row>
    <row r="30" spans="2:10" s="64" customFormat="1" ht="13.8">
      <c r="B30" s="61" t="s">
        <v>202</v>
      </c>
      <c r="C30" s="84" t="s">
        <v>915</v>
      </c>
      <c r="D30" s="213" t="s">
        <v>918</v>
      </c>
      <c r="E30" s="207"/>
      <c r="F30" s="142"/>
      <c r="G30" s="528"/>
      <c r="H30" s="149">
        <f t="shared" si="0"/>
        <v>0</v>
      </c>
      <c r="I30" s="134">
        <f t="shared" si="1"/>
        <v>0</v>
      </c>
      <c r="J30" s="133">
        <f t="shared" si="2"/>
        <v>0</v>
      </c>
    </row>
    <row r="31" spans="2:10" s="64" customFormat="1" ht="13.8">
      <c r="B31" s="61" t="s">
        <v>203</v>
      </c>
      <c r="C31" s="84" t="s">
        <v>916</v>
      </c>
      <c r="D31" s="213" t="s">
        <v>918</v>
      </c>
      <c r="E31" s="207"/>
      <c r="F31" s="142"/>
      <c r="G31" s="528"/>
      <c r="H31" s="149">
        <f t="shared" si="0"/>
        <v>0</v>
      </c>
      <c r="I31" s="134">
        <f t="shared" si="1"/>
        <v>0</v>
      </c>
      <c r="J31" s="133">
        <f t="shared" si="2"/>
        <v>0</v>
      </c>
    </row>
    <row r="32" spans="2:10" s="64" customFormat="1" ht="13.8">
      <c r="B32" s="61" t="s">
        <v>204</v>
      </c>
      <c r="C32" s="84" t="s">
        <v>917</v>
      </c>
      <c r="D32" s="213" t="s">
        <v>918</v>
      </c>
      <c r="E32" s="207"/>
      <c r="F32" s="142"/>
      <c r="G32" s="528"/>
      <c r="H32" s="149">
        <f t="shared" si="0"/>
        <v>0</v>
      </c>
      <c r="I32" s="134">
        <f t="shared" si="1"/>
        <v>0</v>
      </c>
      <c r="J32" s="133">
        <f t="shared" si="2"/>
        <v>0</v>
      </c>
    </row>
    <row r="33" spans="2:10" s="202" customFormat="1" ht="13.8">
      <c r="B33" s="215"/>
      <c r="C33" s="87" t="s">
        <v>925</v>
      </c>
      <c r="D33" s="216"/>
      <c r="E33" s="217"/>
      <c r="F33" s="217"/>
      <c r="G33" s="529"/>
      <c r="H33" s="149"/>
      <c r="I33" s="218"/>
      <c r="J33" s="149"/>
    </row>
    <row r="34" spans="2:10" s="64" customFormat="1" ht="13.8">
      <c r="B34" s="61" t="s">
        <v>205</v>
      </c>
      <c r="C34" s="84" t="s">
        <v>921</v>
      </c>
      <c r="D34" s="290" t="s">
        <v>922</v>
      </c>
      <c r="E34" s="207"/>
      <c r="F34" s="142"/>
      <c r="G34" s="528"/>
      <c r="H34" s="149">
        <f t="shared" si="0"/>
        <v>0</v>
      </c>
      <c r="I34" s="134">
        <f t="shared" si="1"/>
        <v>0</v>
      </c>
      <c r="J34" s="133">
        <f t="shared" si="2"/>
        <v>0</v>
      </c>
    </row>
    <row r="35" spans="2:10" s="64" customFormat="1" ht="13.8">
      <c r="B35" s="61" t="s">
        <v>206</v>
      </c>
      <c r="C35" s="84" t="s">
        <v>926</v>
      </c>
      <c r="D35" s="290" t="s">
        <v>922</v>
      </c>
      <c r="E35" s="207"/>
      <c r="F35" s="142"/>
      <c r="G35" s="528"/>
      <c r="H35" s="149">
        <f t="shared" si="0"/>
        <v>0</v>
      </c>
      <c r="I35" s="134">
        <f t="shared" si="1"/>
        <v>0</v>
      </c>
      <c r="J35" s="133">
        <f t="shared" si="2"/>
        <v>0</v>
      </c>
    </row>
    <row r="36" spans="2:10" s="64" customFormat="1" ht="13.8">
      <c r="B36" s="61" t="s">
        <v>207</v>
      </c>
      <c r="C36" s="84" t="s">
        <v>921</v>
      </c>
      <c r="D36" s="290" t="s">
        <v>923</v>
      </c>
      <c r="E36" s="207"/>
      <c r="F36" s="142"/>
      <c r="G36" s="528"/>
      <c r="H36" s="149">
        <f t="shared" si="0"/>
        <v>0</v>
      </c>
      <c r="I36" s="134">
        <f t="shared" si="1"/>
        <v>0</v>
      </c>
      <c r="J36" s="133">
        <f t="shared" si="2"/>
        <v>0</v>
      </c>
    </row>
    <row r="37" spans="2:10" s="64" customFormat="1" ht="13.8">
      <c r="B37" s="61" t="s">
        <v>208</v>
      </c>
      <c r="C37" s="84" t="s">
        <v>926</v>
      </c>
      <c r="D37" s="290" t="s">
        <v>923</v>
      </c>
      <c r="E37" s="207"/>
      <c r="F37" s="142"/>
      <c r="G37" s="528"/>
      <c r="H37" s="149">
        <f t="shared" si="0"/>
        <v>0</v>
      </c>
      <c r="I37" s="134">
        <f t="shared" si="1"/>
        <v>0</v>
      </c>
      <c r="J37" s="133">
        <f t="shared" si="2"/>
        <v>0</v>
      </c>
    </row>
    <row r="38" spans="2:10" s="64" customFormat="1" ht="13.8">
      <c r="B38" s="61" t="s">
        <v>209</v>
      </c>
      <c r="C38" s="84" t="s">
        <v>921</v>
      </c>
      <c r="D38" s="290" t="s">
        <v>924</v>
      </c>
      <c r="E38" s="207"/>
      <c r="F38" s="142"/>
      <c r="G38" s="528">
        <v>1</v>
      </c>
      <c r="H38" s="149">
        <f t="shared" si="0"/>
        <v>0</v>
      </c>
      <c r="I38" s="134">
        <f t="shared" si="1"/>
        <v>0</v>
      </c>
      <c r="J38" s="133">
        <f t="shared" si="2"/>
        <v>0</v>
      </c>
    </row>
    <row r="39" spans="2:10" s="64" customFormat="1" ht="13.8">
      <c r="B39" s="61" t="s">
        <v>210</v>
      </c>
      <c r="C39" s="84" t="s">
        <v>926</v>
      </c>
      <c r="D39" s="290" t="s">
        <v>924</v>
      </c>
      <c r="E39" s="207"/>
      <c r="F39" s="142"/>
      <c r="G39" s="528">
        <v>1</v>
      </c>
      <c r="H39" s="149">
        <f t="shared" si="0"/>
        <v>0</v>
      </c>
      <c r="I39" s="134">
        <f t="shared" si="1"/>
        <v>0</v>
      </c>
      <c r="J39" s="133">
        <f t="shared" si="2"/>
        <v>0</v>
      </c>
    </row>
    <row r="40" spans="2:10" s="202" customFormat="1" ht="13.8">
      <c r="B40" s="215"/>
      <c r="C40" s="87" t="s">
        <v>920</v>
      </c>
      <c r="D40" s="216"/>
      <c r="E40" s="217"/>
      <c r="F40" s="217"/>
      <c r="G40" s="529"/>
      <c r="H40" s="149"/>
      <c r="I40" s="218"/>
      <c r="J40" s="149"/>
    </row>
    <row r="41" spans="2:10" s="64" customFormat="1" ht="13.8">
      <c r="B41" s="61" t="s">
        <v>211</v>
      </c>
      <c r="C41" s="84" t="s">
        <v>938</v>
      </c>
      <c r="D41" s="213" t="s">
        <v>918</v>
      </c>
      <c r="E41" s="207"/>
      <c r="F41" s="142"/>
      <c r="G41" s="528">
        <v>3</v>
      </c>
      <c r="H41" s="149">
        <f t="shared" si="0"/>
        <v>0</v>
      </c>
      <c r="I41" s="134">
        <f t="shared" si="1"/>
        <v>0</v>
      </c>
      <c r="J41" s="133">
        <f t="shared" si="2"/>
        <v>0</v>
      </c>
    </row>
    <row r="42" spans="2:10" s="64" customFormat="1" ht="13.8">
      <c r="B42" s="61" t="s">
        <v>212</v>
      </c>
      <c r="C42" s="84" t="s">
        <v>927</v>
      </c>
      <c r="D42" s="213" t="s">
        <v>918</v>
      </c>
      <c r="E42" s="207"/>
      <c r="F42" s="142"/>
      <c r="G42" s="528"/>
      <c r="H42" s="149">
        <f t="shared" si="0"/>
        <v>0</v>
      </c>
      <c r="I42" s="134">
        <f t="shared" si="1"/>
        <v>0</v>
      </c>
      <c r="J42" s="133">
        <f t="shared" si="2"/>
        <v>0</v>
      </c>
    </row>
    <row r="43" spans="2:10" s="64" customFormat="1" ht="13.8">
      <c r="B43" s="61" t="s">
        <v>213</v>
      </c>
      <c r="C43" s="84" t="s">
        <v>928</v>
      </c>
      <c r="D43" s="213" t="s">
        <v>229</v>
      </c>
      <c r="E43" s="207"/>
      <c r="F43" s="142"/>
      <c r="G43" s="528">
        <v>60</v>
      </c>
      <c r="H43" s="149">
        <f t="shared" si="0"/>
        <v>0</v>
      </c>
      <c r="I43" s="134">
        <f t="shared" si="1"/>
        <v>0</v>
      </c>
      <c r="J43" s="133">
        <f t="shared" si="2"/>
        <v>0</v>
      </c>
    </row>
    <row r="44" spans="2:10" s="64" customFormat="1" ht="13.8">
      <c r="B44" s="61" t="s">
        <v>214</v>
      </c>
      <c r="C44" s="84" t="s">
        <v>929</v>
      </c>
      <c r="D44" s="213" t="s">
        <v>918</v>
      </c>
      <c r="E44" s="207"/>
      <c r="F44" s="142"/>
      <c r="G44" s="528">
        <v>3</v>
      </c>
      <c r="H44" s="149">
        <f t="shared" si="0"/>
        <v>0</v>
      </c>
      <c r="I44" s="134">
        <f t="shared" si="1"/>
        <v>0</v>
      </c>
      <c r="J44" s="133">
        <f t="shared" si="2"/>
        <v>0</v>
      </c>
    </row>
    <row r="45" spans="2:10" s="64" customFormat="1" ht="13.8">
      <c r="B45" s="61" t="s">
        <v>215</v>
      </c>
      <c r="C45" s="84" t="s">
        <v>939</v>
      </c>
      <c r="D45" s="213" t="s">
        <v>918</v>
      </c>
      <c r="E45" s="207"/>
      <c r="F45" s="142"/>
      <c r="G45" s="528">
        <v>3</v>
      </c>
      <c r="H45" s="149">
        <f t="shared" si="0"/>
        <v>0</v>
      </c>
      <c r="I45" s="134">
        <f t="shared" si="1"/>
        <v>0</v>
      </c>
      <c r="J45" s="133">
        <f t="shared" si="2"/>
        <v>0</v>
      </c>
    </row>
    <row r="46" spans="2:10" s="64" customFormat="1" ht="13.8">
      <c r="B46" s="61" t="s">
        <v>216</v>
      </c>
      <c r="C46" s="84" t="s">
        <v>930</v>
      </c>
      <c r="D46" s="213" t="s">
        <v>918</v>
      </c>
      <c r="E46" s="207"/>
      <c r="F46" s="142"/>
      <c r="G46" s="528"/>
      <c r="H46" s="149">
        <f t="shared" si="0"/>
        <v>0</v>
      </c>
      <c r="I46" s="134">
        <f t="shared" si="1"/>
        <v>0</v>
      </c>
      <c r="J46" s="133">
        <f t="shared" si="2"/>
        <v>0</v>
      </c>
    </row>
    <row r="47" spans="2:10" s="64" customFormat="1" ht="13.8">
      <c r="B47" s="61" t="s">
        <v>217</v>
      </c>
      <c r="C47" s="84" t="s">
        <v>931</v>
      </c>
      <c r="D47" s="213" t="s">
        <v>918</v>
      </c>
      <c r="E47" s="207"/>
      <c r="F47" s="142"/>
      <c r="G47" s="528"/>
      <c r="H47" s="149">
        <f t="shared" si="0"/>
        <v>0</v>
      </c>
      <c r="I47" s="134">
        <f t="shared" si="1"/>
        <v>0</v>
      </c>
      <c r="J47" s="133">
        <f t="shared" si="2"/>
        <v>0</v>
      </c>
    </row>
    <row r="48" spans="2:10" s="64" customFormat="1" ht="13.8">
      <c r="B48" s="61" t="s">
        <v>218</v>
      </c>
      <c r="C48" s="84" t="s">
        <v>932</v>
      </c>
      <c r="D48" s="213" t="s">
        <v>918</v>
      </c>
      <c r="E48" s="207"/>
      <c r="F48" s="142"/>
      <c r="G48" s="528">
        <v>3</v>
      </c>
      <c r="H48" s="149">
        <f t="shared" si="0"/>
        <v>0</v>
      </c>
      <c r="I48" s="134">
        <f t="shared" si="1"/>
        <v>0</v>
      </c>
      <c r="J48" s="133">
        <f t="shared" si="2"/>
        <v>0</v>
      </c>
    </row>
    <row r="49" spans="2:10" s="64" customFormat="1" ht="13.8">
      <c r="B49" s="61" t="s">
        <v>219</v>
      </c>
      <c r="C49" s="84" t="s">
        <v>940</v>
      </c>
      <c r="D49" s="213" t="s">
        <v>918</v>
      </c>
      <c r="E49" s="207"/>
      <c r="F49" s="142"/>
      <c r="G49" s="528">
        <v>3</v>
      </c>
      <c r="H49" s="149">
        <f t="shared" si="0"/>
        <v>0</v>
      </c>
      <c r="I49" s="134">
        <f t="shared" si="1"/>
        <v>0</v>
      </c>
      <c r="J49" s="133">
        <f t="shared" si="2"/>
        <v>0</v>
      </c>
    </row>
    <row r="50" spans="2:10" s="64" customFormat="1" ht="13.8">
      <c r="B50" s="61" t="s">
        <v>220</v>
      </c>
      <c r="C50" s="84" t="s">
        <v>933</v>
      </c>
      <c r="D50" s="213" t="s">
        <v>918</v>
      </c>
      <c r="E50" s="207"/>
      <c r="F50" s="142"/>
      <c r="G50" s="528"/>
      <c r="H50" s="149">
        <f t="shared" si="0"/>
        <v>0</v>
      </c>
      <c r="I50" s="134">
        <f t="shared" si="1"/>
        <v>0</v>
      </c>
      <c r="J50" s="133">
        <f t="shared" si="2"/>
        <v>0</v>
      </c>
    </row>
    <row r="51" spans="2:10" s="64" customFormat="1" ht="13.8">
      <c r="B51" s="61" t="s">
        <v>221</v>
      </c>
      <c r="C51" s="84" t="s">
        <v>934</v>
      </c>
      <c r="D51" s="213" t="s">
        <v>918</v>
      </c>
      <c r="E51" s="207"/>
      <c r="F51" s="142"/>
      <c r="G51" s="528">
        <v>3</v>
      </c>
      <c r="H51" s="149">
        <f t="shared" si="0"/>
        <v>0</v>
      </c>
      <c r="I51" s="134">
        <f t="shared" si="1"/>
        <v>0</v>
      </c>
      <c r="J51" s="133">
        <f t="shared" si="2"/>
        <v>0</v>
      </c>
    </row>
    <row r="52" spans="2:10" s="64" customFormat="1" ht="13.8">
      <c r="B52" s="61" t="s">
        <v>222</v>
      </c>
      <c r="C52" s="84" t="s">
        <v>935</v>
      </c>
      <c r="D52" s="213" t="s">
        <v>918</v>
      </c>
      <c r="E52" s="207"/>
      <c r="F52" s="142"/>
      <c r="G52" s="528">
        <v>3</v>
      </c>
      <c r="H52" s="149">
        <f t="shared" si="0"/>
        <v>0</v>
      </c>
      <c r="I52" s="134">
        <f t="shared" si="1"/>
        <v>0</v>
      </c>
      <c r="J52" s="133">
        <f t="shared" si="2"/>
        <v>0</v>
      </c>
    </row>
    <row r="53" spans="2:10" s="64" customFormat="1" ht="13.8">
      <c r="B53" s="61" t="s">
        <v>223</v>
      </c>
      <c r="C53" s="84" t="s">
        <v>936</v>
      </c>
      <c r="D53" s="213" t="s">
        <v>918</v>
      </c>
      <c r="E53" s="207"/>
      <c r="F53" s="142"/>
      <c r="G53" s="528"/>
      <c r="H53" s="149">
        <f t="shared" si="0"/>
        <v>0</v>
      </c>
      <c r="I53" s="134">
        <f t="shared" si="1"/>
        <v>0</v>
      </c>
      <c r="J53" s="133">
        <f t="shared" si="2"/>
        <v>0</v>
      </c>
    </row>
    <row r="54" spans="2:10" s="64" customFormat="1" ht="13.8">
      <c r="B54" s="61" t="s">
        <v>224</v>
      </c>
      <c r="C54" s="84" t="s">
        <v>937</v>
      </c>
      <c r="D54" s="213" t="s">
        <v>918</v>
      </c>
      <c r="E54" s="207"/>
      <c r="F54" s="142"/>
      <c r="G54" s="528"/>
      <c r="H54" s="149">
        <f t="shared" si="0"/>
        <v>0</v>
      </c>
      <c r="I54" s="134">
        <f t="shared" si="1"/>
        <v>0</v>
      </c>
      <c r="J54" s="133">
        <f t="shared" si="2"/>
        <v>0</v>
      </c>
    </row>
    <row r="55" spans="2:10" s="64" customFormat="1" ht="13.8">
      <c r="B55" s="61" t="s">
        <v>225</v>
      </c>
      <c r="C55" s="84" t="s">
        <v>941</v>
      </c>
      <c r="D55" s="213" t="s">
        <v>918</v>
      </c>
      <c r="E55" s="207"/>
      <c r="F55" s="142"/>
      <c r="G55" s="528">
        <v>4</v>
      </c>
      <c r="H55" s="149">
        <f t="shared" si="0"/>
        <v>0</v>
      </c>
      <c r="I55" s="134">
        <f t="shared" si="1"/>
        <v>0</v>
      </c>
      <c r="J55" s="133">
        <f t="shared" si="2"/>
        <v>0</v>
      </c>
    </row>
    <row r="56" spans="2:10" s="64" customFormat="1" ht="13.8">
      <c r="B56" s="61" t="s">
        <v>226</v>
      </c>
      <c r="C56" s="84" t="s">
        <v>942</v>
      </c>
      <c r="D56" s="213" t="s">
        <v>918</v>
      </c>
      <c r="E56" s="207"/>
      <c r="F56" s="142"/>
      <c r="G56" s="528"/>
      <c r="H56" s="149">
        <f aca="true" t="shared" si="3" ref="H56:H60">I56+J56</f>
        <v>0</v>
      </c>
      <c r="I56" s="134">
        <f aca="true" t="shared" si="4" ref="I56:I60">E56*G56</f>
        <v>0</v>
      </c>
      <c r="J56" s="133">
        <f aca="true" t="shared" si="5" ref="J56:J60">F56*G56</f>
        <v>0</v>
      </c>
    </row>
    <row r="57" spans="2:10" s="64" customFormat="1" ht="13.8">
      <c r="B57" s="61" t="s">
        <v>606</v>
      </c>
      <c r="C57" s="84" t="s">
        <v>943</v>
      </c>
      <c r="D57" s="213" t="s">
        <v>918</v>
      </c>
      <c r="E57" s="207"/>
      <c r="F57" s="142"/>
      <c r="G57" s="528"/>
      <c r="H57" s="149">
        <f t="shared" si="3"/>
        <v>0</v>
      </c>
      <c r="I57" s="134">
        <f t="shared" si="4"/>
        <v>0</v>
      </c>
      <c r="J57" s="133">
        <f t="shared" si="5"/>
        <v>0</v>
      </c>
    </row>
    <row r="58" spans="2:10" s="64" customFormat="1" ht="13.8">
      <c r="B58" s="61" t="s">
        <v>607</v>
      </c>
      <c r="C58" s="84" t="s">
        <v>944</v>
      </c>
      <c r="D58" s="213" t="s">
        <v>918</v>
      </c>
      <c r="E58" s="207"/>
      <c r="F58" s="142"/>
      <c r="G58" s="528">
        <v>63</v>
      </c>
      <c r="H58" s="149">
        <f t="shared" si="3"/>
        <v>0</v>
      </c>
      <c r="I58" s="134">
        <f t="shared" si="4"/>
        <v>0</v>
      </c>
      <c r="J58" s="133">
        <f t="shared" si="5"/>
        <v>0</v>
      </c>
    </row>
    <row r="59" spans="2:10" s="64" customFormat="1" ht="13.8">
      <c r="B59" s="61" t="s">
        <v>608</v>
      </c>
      <c r="C59" s="84" t="s">
        <v>945</v>
      </c>
      <c r="D59" s="213" t="s">
        <v>918</v>
      </c>
      <c r="E59" s="207"/>
      <c r="F59" s="142"/>
      <c r="G59" s="528"/>
      <c r="H59" s="149">
        <f t="shared" si="3"/>
        <v>0</v>
      </c>
      <c r="I59" s="134">
        <f t="shared" si="4"/>
        <v>0</v>
      </c>
      <c r="J59" s="133">
        <f t="shared" si="5"/>
        <v>0</v>
      </c>
    </row>
    <row r="60" spans="2:10" s="64" customFormat="1" ht="13.8">
      <c r="B60" s="61" t="s">
        <v>609</v>
      </c>
      <c r="C60" s="84" t="s">
        <v>946</v>
      </c>
      <c r="D60" s="213" t="s">
        <v>918</v>
      </c>
      <c r="E60" s="207"/>
      <c r="F60" s="142"/>
      <c r="G60" s="528">
        <v>63</v>
      </c>
      <c r="H60" s="149">
        <f t="shared" si="3"/>
        <v>0</v>
      </c>
      <c r="I60" s="134">
        <f t="shared" si="4"/>
        <v>0</v>
      </c>
      <c r="J60" s="133">
        <f t="shared" si="5"/>
        <v>0</v>
      </c>
    </row>
    <row r="61" spans="2:10" s="64" customFormat="1" ht="15" thickBot="1">
      <c r="B61" s="61" t="s">
        <v>969</v>
      </c>
      <c r="C61" s="84" t="s">
        <v>970</v>
      </c>
      <c r="D61" s="213" t="s">
        <v>918</v>
      </c>
      <c r="E61" s="207"/>
      <c r="F61" s="142"/>
      <c r="G61" s="528">
        <v>1</v>
      </c>
      <c r="H61" s="149">
        <f aca="true" t="shared" si="6" ref="H61">I61+J61</f>
        <v>0</v>
      </c>
      <c r="I61" s="134">
        <f aca="true" t="shared" si="7" ref="I61">E61*G61</f>
        <v>0</v>
      </c>
      <c r="J61" s="133">
        <f aca="true" t="shared" si="8" ref="J61">F61*G61</f>
        <v>0</v>
      </c>
    </row>
    <row r="62" spans="2:10" ht="15" thickBot="1">
      <c r="B62" s="58"/>
      <c r="C62" s="53"/>
      <c r="D62" s="53"/>
      <c r="E62" s="55"/>
      <c r="F62" s="56"/>
      <c r="G62" s="57"/>
      <c r="H62" s="55"/>
      <c r="I62" s="55"/>
      <c r="J62" s="55"/>
    </row>
    <row r="63" spans="2:10" ht="18.6" thickBot="1">
      <c r="B63" s="450" t="s">
        <v>670</v>
      </c>
      <c r="C63" s="451"/>
      <c r="D63" s="214"/>
      <c r="E63" s="52"/>
      <c r="F63" s="52"/>
      <c r="G63" s="204">
        <f>SUM(G12:G61)</f>
        <v>1970</v>
      </c>
      <c r="H63" s="171">
        <f>SUM(H12:H61)</f>
        <v>0</v>
      </c>
      <c r="I63" s="210">
        <f>SUM(I12:I61)</f>
        <v>0</v>
      </c>
      <c r="J63" s="173">
        <f>SUM(J12:J61)</f>
        <v>0</v>
      </c>
    </row>
    <row r="64" ht="15">
      <c r="B64" s="45"/>
    </row>
    <row r="67" ht="12" customHeight="1"/>
  </sheetData>
  <protectedRanges>
    <protectedRange sqref="F11 F33 F62" name="Bereich2_4"/>
    <protectedRange sqref="F34:F39 F12:F32 F41:F61" name="Bereich2_4_3"/>
    <protectedRange sqref="E12:E32" name="Bereich2_4_1_2"/>
    <protectedRange sqref="E34:E39" name="Bereich2_4_1_2_1"/>
    <protectedRange sqref="E41:E61" name="Bereich2_4_1_2_2"/>
  </protectedRanges>
  <mergeCells count="17">
    <mergeCell ref="B63:C63"/>
    <mergeCell ref="D9:D10"/>
    <mergeCell ref="B5:J5"/>
    <mergeCell ref="B6:J6"/>
    <mergeCell ref="B7:J7"/>
    <mergeCell ref="B8:J8"/>
    <mergeCell ref="B9:B10"/>
    <mergeCell ref="C9:C10"/>
    <mergeCell ref="G9:G10"/>
    <mergeCell ref="I9:J9"/>
    <mergeCell ref="B2:B4"/>
    <mergeCell ref="C2:F2"/>
    <mergeCell ref="H2:J2"/>
    <mergeCell ref="C3:F3"/>
    <mergeCell ref="H3:J3"/>
    <mergeCell ref="C4:F4"/>
    <mergeCell ref="H4:J4"/>
  </mergeCells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8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B2:I53"/>
  <sheetViews>
    <sheetView zoomScale="60" zoomScaleNormal="60" workbookViewId="0" topLeftCell="A1"/>
  </sheetViews>
  <sheetFormatPr defaultColWidth="8.8515625" defaultRowHeight="15"/>
  <cols>
    <col min="2" max="2" width="10.57421875" style="0" bestFit="1" customWidth="1"/>
    <col min="3" max="3" width="45.421875" style="0" bestFit="1" customWidth="1"/>
    <col min="4" max="5" width="12.28125" style="0" customWidth="1"/>
    <col min="6" max="6" width="14.140625" style="0" bestFit="1" customWidth="1"/>
    <col min="7" max="8" width="15.7109375" style="0" customWidth="1"/>
    <col min="9" max="9" width="14.8515625" style="0" customWidth="1"/>
  </cols>
  <sheetData>
    <row r="1" ht="15" thickBot="1"/>
    <row r="2" spans="2:9" ht="21.6" thickBot="1">
      <c r="B2" s="460" t="s">
        <v>230</v>
      </c>
      <c r="C2" s="421" t="str">
        <f>Technologie!D61</f>
        <v>Extra položky</v>
      </c>
      <c r="D2" s="422"/>
      <c r="E2" s="422"/>
      <c r="F2" s="31" t="str">
        <f>'Celkem  Nab+Tech'!G2</f>
        <v>Firma</v>
      </c>
      <c r="G2" s="463" t="str">
        <f>Technologie!G2</f>
        <v>XY</v>
      </c>
      <c r="H2" s="464"/>
      <c r="I2" s="465"/>
    </row>
    <row r="3" spans="2:9" ht="16.5" customHeight="1" thickBot="1">
      <c r="B3" s="461"/>
      <c r="C3" s="523"/>
      <c r="D3" s="524"/>
      <c r="E3" s="524"/>
      <c r="F3" s="31" t="str">
        <f>'Celkem  Nab+Tech'!G3</f>
        <v>Projekt</v>
      </c>
      <c r="G3" s="463" t="str">
        <f>Technologie!G3</f>
        <v>Makro Karlovy Vary - remodelling chlazení</v>
      </c>
      <c r="H3" s="464"/>
      <c r="I3" s="465"/>
    </row>
    <row r="4" spans="2:9" ht="16.5" customHeight="1" thickBot="1">
      <c r="B4" s="462"/>
      <c r="C4" s="511"/>
      <c r="D4" s="512"/>
      <c r="E4" s="512"/>
      <c r="F4" s="31" t="str">
        <f>'Celkem  Nab+Tech'!G4</f>
        <v>Datum nabídky</v>
      </c>
      <c r="G4" s="481" t="str">
        <f>Technologie!G4</f>
        <v>XX.XX.2023</v>
      </c>
      <c r="H4" s="482"/>
      <c r="I4" s="483"/>
    </row>
    <row r="5" spans="2:9" s="64" customFormat="1" ht="13.8">
      <c r="B5" s="424" t="s">
        <v>971</v>
      </c>
      <c r="C5" s="426"/>
      <c r="D5" s="426"/>
      <c r="E5" s="426"/>
      <c r="F5" s="426"/>
      <c r="G5" s="426"/>
      <c r="H5" s="426"/>
      <c r="I5" s="427"/>
    </row>
    <row r="6" spans="2:9" s="64" customFormat="1" ht="14.4" customHeight="1">
      <c r="B6" s="428"/>
      <c r="C6" s="425"/>
      <c r="D6" s="425"/>
      <c r="E6" s="425"/>
      <c r="F6" s="425"/>
      <c r="G6" s="425"/>
      <c r="H6" s="425"/>
      <c r="I6" s="429"/>
    </row>
    <row r="7" spans="2:9" s="64" customFormat="1" ht="13.8">
      <c r="B7" s="428"/>
      <c r="C7" s="425"/>
      <c r="D7" s="425"/>
      <c r="E7" s="425"/>
      <c r="F7" s="425"/>
      <c r="G7" s="425"/>
      <c r="H7" s="425"/>
      <c r="I7" s="429"/>
    </row>
    <row r="8" spans="2:9" s="64" customFormat="1" ht="15" thickBot="1">
      <c r="B8" s="430"/>
      <c r="C8" s="431"/>
      <c r="D8" s="431"/>
      <c r="E8" s="431"/>
      <c r="F8" s="431"/>
      <c r="G8" s="431"/>
      <c r="H8" s="431"/>
      <c r="I8" s="432"/>
    </row>
    <row r="9" spans="2:9" s="8" customFormat="1" ht="15">
      <c r="B9" s="490" t="s">
        <v>85</v>
      </c>
      <c r="C9" s="492" t="s">
        <v>701</v>
      </c>
      <c r="D9" s="95" t="s">
        <v>704</v>
      </c>
      <c r="E9" s="95" t="s">
        <v>652</v>
      </c>
      <c r="F9" s="438" t="s">
        <v>649</v>
      </c>
      <c r="G9" s="34" t="s">
        <v>650</v>
      </c>
      <c r="H9" s="419" t="s">
        <v>661</v>
      </c>
      <c r="I9" s="420"/>
    </row>
    <row r="10" spans="2:9" s="8" customFormat="1" ht="15" thickBot="1">
      <c r="B10" s="491"/>
      <c r="C10" s="493"/>
      <c r="D10" s="96" t="s">
        <v>705</v>
      </c>
      <c r="E10" s="96" t="s">
        <v>705</v>
      </c>
      <c r="F10" s="439"/>
      <c r="G10" s="96" t="s">
        <v>705</v>
      </c>
      <c r="H10" s="59" t="s">
        <v>651</v>
      </c>
      <c r="I10" s="60" t="s">
        <v>652</v>
      </c>
    </row>
    <row r="11" spans="2:9" s="64" customFormat="1" ht="13.8">
      <c r="B11" s="116"/>
      <c r="C11" s="99"/>
      <c r="D11" s="35"/>
      <c r="E11" s="141"/>
      <c r="F11" s="35"/>
      <c r="G11" s="148"/>
      <c r="H11" s="139"/>
      <c r="I11" s="140"/>
    </row>
    <row r="12" spans="2:9" s="64" customFormat="1" ht="13.8">
      <c r="B12" s="114" t="s">
        <v>577</v>
      </c>
      <c r="C12" s="102"/>
      <c r="D12" s="338"/>
      <c r="E12" s="338"/>
      <c r="F12" s="337"/>
      <c r="G12" s="149">
        <f>H12+I12</f>
        <v>0</v>
      </c>
      <c r="H12" s="134">
        <f aca="true" t="shared" si="0" ref="H12:H41">D12*F12</f>
        <v>0</v>
      </c>
      <c r="I12" s="133">
        <f aca="true" t="shared" si="1" ref="I12:I41">E12*F12</f>
        <v>0</v>
      </c>
    </row>
    <row r="13" spans="2:9" s="64" customFormat="1" ht="13.8">
      <c r="B13" s="114" t="s">
        <v>578</v>
      </c>
      <c r="C13" s="102"/>
      <c r="D13" s="338"/>
      <c r="E13" s="338"/>
      <c r="F13" s="337"/>
      <c r="G13" s="149">
        <f aca="true" t="shared" si="2" ref="G13:G41">H13+I13</f>
        <v>0</v>
      </c>
      <c r="H13" s="134">
        <f t="shared" si="0"/>
        <v>0</v>
      </c>
      <c r="I13" s="133">
        <f t="shared" si="1"/>
        <v>0</v>
      </c>
    </row>
    <row r="14" spans="2:9" s="64" customFormat="1" ht="13.8">
      <c r="B14" s="114" t="s">
        <v>579</v>
      </c>
      <c r="C14" s="102"/>
      <c r="D14" s="338"/>
      <c r="E14" s="338"/>
      <c r="F14" s="337"/>
      <c r="G14" s="149">
        <f t="shared" si="2"/>
        <v>0</v>
      </c>
      <c r="H14" s="134">
        <f t="shared" si="0"/>
        <v>0</v>
      </c>
      <c r="I14" s="133">
        <f t="shared" si="1"/>
        <v>0</v>
      </c>
    </row>
    <row r="15" spans="2:9" s="64" customFormat="1" ht="13.8">
      <c r="B15" s="114" t="s">
        <v>580</v>
      </c>
      <c r="C15" s="102"/>
      <c r="D15" s="338"/>
      <c r="E15" s="338"/>
      <c r="F15" s="337"/>
      <c r="G15" s="149">
        <f t="shared" si="2"/>
        <v>0</v>
      </c>
      <c r="H15" s="134">
        <f t="shared" si="0"/>
        <v>0</v>
      </c>
      <c r="I15" s="133">
        <f t="shared" si="1"/>
        <v>0</v>
      </c>
    </row>
    <row r="16" spans="2:9" s="64" customFormat="1" ht="13.8">
      <c r="B16" s="114" t="s">
        <v>581</v>
      </c>
      <c r="C16" s="102"/>
      <c r="D16" s="338"/>
      <c r="E16" s="338"/>
      <c r="F16" s="337"/>
      <c r="G16" s="149">
        <f t="shared" si="2"/>
        <v>0</v>
      </c>
      <c r="H16" s="134">
        <f t="shared" si="0"/>
        <v>0</v>
      </c>
      <c r="I16" s="133">
        <f t="shared" si="1"/>
        <v>0</v>
      </c>
    </row>
    <row r="17" spans="2:9" s="64" customFormat="1" ht="13.8">
      <c r="B17" s="114" t="s">
        <v>582</v>
      </c>
      <c r="C17" s="102"/>
      <c r="D17" s="338"/>
      <c r="E17" s="338"/>
      <c r="F17" s="337"/>
      <c r="G17" s="149">
        <f t="shared" si="2"/>
        <v>0</v>
      </c>
      <c r="H17" s="134">
        <f t="shared" si="0"/>
        <v>0</v>
      </c>
      <c r="I17" s="133">
        <f t="shared" si="1"/>
        <v>0</v>
      </c>
    </row>
    <row r="18" spans="2:9" s="64" customFormat="1" ht="13.8">
      <c r="B18" s="114" t="s">
        <v>583</v>
      </c>
      <c r="C18" s="102"/>
      <c r="D18" s="338"/>
      <c r="E18" s="338"/>
      <c r="F18" s="337"/>
      <c r="G18" s="149">
        <f t="shared" si="2"/>
        <v>0</v>
      </c>
      <c r="H18" s="134">
        <f t="shared" si="0"/>
        <v>0</v>
      </c>
      <c r="I18" s="133">
        <f t="shared" si="1"/>
        <v>0</v>
      </c>
    </row>
    <row r="19" spans="2:9" s="64" customFormat="1" ht="13.8">
      <c r="B19" s="114" t="s">
        <v>584</v>
      </c>
      <c r="C19" s="102"/>
      <c r="D19" s="338"/>
      <c r="E19" s="338"/>
      <c r="F19" s="337"/>
      <c r="G19" s="149">
        <f t="shared" si="2"/>
        <v>0</v>
      </c>
      <c r="H19" s="134">
        <f t="shared" si="0"/>
        <v>0</v>
      </c>
      <c r="I19" s="133">
        <f t="shared" si="1"/>
        <v>0</v>
      </c>
    </row>
    <row r="20" spans="2:9" s="64" customFormat="1" ht="13.8">
      <c r="B20" s="114" t="s">
        <v>585</v>
      </c>
      <c r="C20" s="102"/>
      <c r="D20" s="338"/>
      <c r="E20" s="338"/>
      <c r="F20" s="337"/>
      <c r="G20" s="149">
        <f t="shared" si="2"/>
        <v>0</v>
      </c>
      <c r="H20" s="134">
        <f t="shared" si="0"/>
        <v>0</v>
      </c>
      <c r="I20" s="133">
        <f t="shared" si="1"/>
        <v>0</v>
      </c>
    </row>
    <row r="21" spans="2:9" s="64" customFormat="1" ht="13.8">
      <c r="B21" s="114" t="s">
        <v>586</v>
      </c>
      <c r="C21" s="102"/>
      <c r="D21" s="338"/>
      <c r="E21" s="338"/>
      <c r="F21" s="337"/>
      <c r="G21" s="149">
        <f t="shared" si="2"/>
        <v>0</v>
      </c>
      <c r="H21" s="134">
        <f t="shared" si="0"/>
        <v>0</v>
      </c>
      <c r="I21" s="133">
        <f t="shared" si="1"/>
        <v>0</v>
      </c>
    </row>
    <row r="22" spans="2:9" s="64" customFormat="1" ht="13.8">
      <c r="B22" s="114" t="s">
        <v>587</v>
      </c>
      <c r="C22" s="102"/>
      <c r="D22" s="338"/>
      <c r="E22" s="338"/>
      <c r="F22" s="337"/>
      <c r="G22" s="149">
        <f t="shared" si="2"/>
        <v>0</v>
      </c>
      <c r="H22" s="134">
        <f t="shared" si="0"/>
        <v>0</v>
      </c>
      <c r="I22" s="133">
        <f t="shared" si="1"/>
        <v>0</v>
      </c>
    </row>
    <row r="23" spans="2:9" s="64" customFormat="1" ht="13.8">
      <c r="B23" s="114" t="s">
        <v>588</v>
      </c>
      <c r="C23" s="102"/>
      <c r="D23" s="338"/>
      <c r="E23" s="338"/>
      <c r="F23" s="337"/>
      <c r="G23" s="149">
        <f t="shared" si="2"/>
        <v>0</v>
      </c>
      <c r="H23" s="134">
        <f t="shared" si="0"/>
        <v>0</v>
      </c>
      <c r="I23" s="133">
        <f t="shared" si="1"/>
        <v>0</v>
      </c>
    </row>
    <row r="24" spans="2:9" s="64" customFormat="1" ht="13.8">
      <c r="B24" s="114" t="s">
        <v>589</v>
      </c>
      <c r="C24" s="102"/>
      <c r="D24" s="338"/>
      <c r="E24" s="338"/>
      <c r="F24" s="337"/>
      <c r="G24" s="149">
        <f t="shared" si="2"/>
        <v>0</v>
      </c>
      <c r="H24" s="134">
        <f t="shared" si="0"/>
        <v>0</v>
      </c>
      <c r="I24" s="133">
        <f t="shared" si="1"/>
        <v>0</v>
      </c>
    </row>
    <row r="25" spans="2:9" s="64" customFormat="1" ht="13.8">
      <c r="B25" s="114" t="s">
        <v>590</v>
      </c>
      <c r="C25" s="102"/>
      <c r="D25" s="338"/>
      <c r="E25" s="338"/>
      <c r="F25" s="337"/>
      <c r="G25" s="149">
        <f t="shared" si="2"/>
        <v>0</v>
      </c>
      <c r="H25" s="134">
        <f t="shared" si="0"/>
        <v>0</v>
      </c>
      <c r="I25" s="133">
        <f t="shared" si="1"/>
        <v>0</v>
      </c>
    </row>
    <row r="26" spans="2:9" s="64" customFormat="1" ht="13.8">
      <c r="B26" s="114" t="s">
        <v>591</v>
      </c>
      <c r="C26" s="102"/>
      <c r="D26" s="338"/>
      <c r="E26" s="338"/>
      <c r="F26" s="337"/>
      <c r="G26" s="149">
        <f t="shared" si="2"/>
        <v>0</v>
      </c>
      <c r="H26" s="134">
        <f t="shared" si="0"/>
        <v>0</v>
      </c>
      <c r="I26" s="133">
        <f t="shared" si="1"/>
        <v>0</v>
      </c>
    </row>
    <row r="27" spans="2:9" s="64" customFormat="1" ht="13.8">
      <c r="B27" s="114" t="s">
        <v>592</v>
      </c>
      <c r="C27" s="102"/>
      <c r="D27" s="338"/>
      <c r="E27" s="338"/>
      <c r="F27" s="337"/>
      <c r="G27" s="149">
        <f t="shared" si="2"/>
        <v>0</v>
      </c>
      <c r="H27" s="134">
        <f t="shared" si="0"/>
        <v>0</v>
      </c>
      <c r="I27" s="133">
        <f t="shared" si="1"/>
        <v>0</v>
      </c>
    </row>
    <row r="28" spans="2:9" s="64" customFormat="1" ht="13.8">
      <c r="B28" s="114" t="s">
        <v>593</v>
      </c>
      <c r="C28" s="102"/>
      <c r="D28" s="338"/>
      <c r="E28" s="338"/>
      <c r="F28" s="337"/>
      <c r="G28" s="149">
        <f t="shared" si="2"/>
        <v>0</v>
      </c>
      <c r="H28" s="134">
        <f t="shared" si="0"/>
        <v>0</v>
      </c>
      <c r="I28" s="133">
        <f t="shared" si="1"/>
        <v>0</v>
      </c>
    </row>
    <row r="29" spans="2:9" s="64" customFormat="1" ht="13.8">
      <c r="B29" s="114" t="s">
        <v>594</v>
      </c>
      <c r="C29" s="102"/>
      <c r="D29" s="338"/>
      <c r="E29" s="338"/>
      <c r="F29" s="337"/>
      <c r="G29" s="149">
        <f t="shared" si="2"/>
        <v>0</v>
      </c>
      <c r="H29" s="134">
        <f t="shared" si="0"/>
        <v>0</v>
      </c>
      <c r="I29" s="133">
        <f t="shared" si="1"/>
        <v>0</v>
      </c>
    </row>
    <row r="30" spans="2:9" s="64" customFormat="1" ht="13.8">
      <c r="B30" s="114" t="s">
        <v>595</v>
      </c>
      <c r="C30" s="102"/>
      <c r="D30" s="338"/>
      <c r="E30" s="338"/>
      <c r="F30" s="337"/>
      <c r="G30" s="149">
        <f t="shared" si="2"/>
        <v>0</v>
      </c>
      <c r="H30" s="134">
        <f t="shared" si="0"/>
        <v>0</v>
      </c>
      <c r="I30" s="133">
        <f t="shared" si="1"/>
        <v>0</v>
      </c>
    </row>
    <row r="31" spans="2:9" s="64" customFormat="1" ht="13.8">
      <c r="B31" s="114" t="s">
        <v>596</v>
      </c>
      <c r="C31" s="102"/>
      <c r="D31" s="338"/>
      <c r="E31" s="338"/>
      <c r="F31" s="337"/>
      <c r="G31" s="149">
        <f t="shared" si="2"/>
        <v>0</v>
      </c>
      <c r="H31" s="134">
        <f t="shared" si="0"/>
        <v>0</v>
      </c>
      <c r="I31" s="133">
        <f t="shared" si="1"/>
        <v>0</v>
      </c>
    </row>
    <row r="32" spans="2:9" s="64" customFormat="1" ht="13.8">
      <c r="B32" s="114" t="s">
        <v>597</v>
      </c>
      <c r="C32" s="102"/>
      <c r="D32" s="338"/>
      <c r="E32" s="338"/>
      <c r="F32" s="337"/>
      <c r="G32" s="149">
        <f t="shared" si="2"/>
        <v>0</v>
      </c>
      <c r="H32" s="134">
        <f t="shared" si="0"/>
        <v>0</v>
      </c>
      <c r="I32" s="133">
        <f t="shared" si="1"/>
        <v>0</v>
      </c>
    </row>
    <row r="33" spans="2:9" s="64" customFormat="1" ht="13.8">
      <c r="B33" s="114" t="s">
        <v>598</v>
      </c>
      <c r="C33" s="102"/>
      <c r="D33" s="338"/>
      <c r="E33" s="338"/>
      <c r="F33" s="337"/>
      <c r="G33" s="149">
        <f t="shared" si="2"/>
        <v>0</v>
      </c>
      <c r="H33" s="134">
        <f t="shared" si="0"/>
        <v>0</v>
      </c>
      <c r="I33" s="133">
        <f t="shared" si="1"/>
        <v>0</v>
      </c>
    </row>
    <row r="34" spans="2:9" s="64" customFormat="1" ht="13.8">
      <c r="B34" s="114" t="s">
        <v>599</v>
      </c>
      <c r="C34" s="102"/>
      <c r="D34" s="338"/>
      <c r="E34" s="338"/>
      <c r="F34" s="337"/>
      <c r="G34" s="149">
        <f t="shared" si="2"/>
        <v>0</v>
      </c>
      <c r="H34" s="134">
        <f t="shared" si="0"/>
        <v>0</v>
      </c>
      <c r="I34" s="133">
        <f t="shared" si="1"/>
        <v>0</v>
      </c>
    </row>
    <row r="35" spans="2:9" s="64" customFormat="1" ht="13.8">
      <c r="B35" s="114" t="s">
        <v>600</v>
      </c>
      <c r="C35" s="102"/>
      <c r="D35" s="338"/>
      <c r="E35" s="338"/>
      <c r="F35" s="337"/>
      <c r="G35" s="149">
        <f t="shared" si="2"/>
        <v>0</v>
      </c>
      <c r="H35" s="134">
        <f t="shared" si="0"/>
        <v>0</v>
      </c>
      <c r="I35" s="133">
        <f t="shared" si="1"/>
        <v>0</v>
      </c>
    </row>
    <row r="36" spans="2:9" s="64" customFormat="1" ht="13.8">
      <c r="B36" s="114" t="s">
        <v>601</v>
      </c>
      <c r="C36" s="102"/>
      <c r="D36" s="338"/>
      <c r="E36" s="338"/>
      <c r="F36" s="337"/>
      <c r="G36" s="149">
        <f t="shared" si="2"/>
        <v>0</v>
      </c>
      <c r="H36" s="134">
        <f t="shared" si="0"/>
        <v>0</v>
      </c>
      <c r="I36" s="133">
        <f t="shared" si="1"/>
        <v>0</v>
      </c>
    </row>
    <row r="37" spans="2:9" s="64" customFormat="1" ht="13.8">
      <c r="B37" s="114" t="s">
        <v>602</v>
      </c>
      <c r="C37" s="102"/>
      <c r="D37" s="338"/>
      <c r="E37" s="338"/>
      <c r="F37" s="337"/>
      <c r="G37" s="149">
        <f t="shared" si="2"/>
        <v>0</v>
      </c>
      <c r="H37" s="134">
        <f t="shared" si="0"/>
        <v>0</v>
      </c>
      <c r="I37" s="133">
        <f t="shared" si="1"/>
        <v>0</v>
      </c>
    </row>
    <row r="38" spans="2:9" s="64" customFormat="1" ht="13.8">
      <c r="B38" s="114" t="s">
        <v>603</v>
      </c>
      <c r="C38" s="102"/>
      <c r="D38" s="338"/>
      <c r="E38" s="338"/>
      <c r="F38" s="337"/>
      <c r="G38" s="149">
        <f t="shared" si="2"/>
        <v>0</v>
      </c>
      <c r="H38" s="134">
        <f t="shared" si="0"/>
        <v>0</v>
      </c>
      <c r="I38" s="133">
        <f t="shared" si="1"/>
        <v>0</v>
      </c>
    </row>
    <row r="39" spans="2:9" s="64" customFormat="1" ht="13.8">
      <c r="B39" s="114" t="s">
        <v>604</v>
      </c>
      <c r="C39" s="102"/>
      <c r="D39" s="338"/>
      <c r="E39" s="338"/>
      <c r="F39" s="337"/>
      <c r="G39" s="149">
        <f t="shared" si="2"/>
        <v>0</v>
      </c>
      <c r="H39" s="134">
        <f t="shared" si="0"/>
        <v>0</v>
      </c>
      <c r="I39" s="133">
        <f t="shared" si="1"/>
        <v>0</v>
      </c>
    </row>
    <row r="40" spans="2:9" s="64" customFormat="1" ht="13.8">
      <c r="B40" s="114" t="s">
        <v>605</v>
      </c>
      <c r="C40" s="102"/>
      <c r="D40" s="72"/>
      <c r="E40" s="144"/>
      <c r="F40" s="337"/>
      <c r="G40" s="149">
        <f t="shared" si="2"/>
        <v>0</v>
      </c>
      <c r="H40" s="134">
        <f t="shared" si="0"/>
        <v>0</v>
      </c>
      <c r="I40" s="133">
        <f t="shared" si="1"/>
        <v>0</v>
      </c>
    </row>
    <row r="41" spans="2:9" s="64" customFormat="1" ht="13.8">
      <c r="B41" s="114" t="s">
        <v>576</v>
      </c>
      <c r="C41" s="102"/>
      <c r="D41" s="72"/>
      <c r="E41" s="144"/>
      <c r="F41" s="337"/>
      <c r="G41" s="149">
        <f t="shared" si="2"/>
        <v>0</v>
      </c>
      <c r="H41" s="134">
        <f t="shared" si="0"/>
        <v>0</v>
      </c>
      <c r="I41" s="133">
        <f t="shared" si="1"/>
        <v>0</v>
      </c>
    </row>
    <row r="42" spans="2:9" s="64" customFormat="1" ht="15" thickBot="1">
      <c r="B42" s="115"/>
      <c r="C42" s="66"/>
      <c r="D42" s="73"/>
      <c r="E42" s="147"/>
      <c r="F42" s="74"/>
      <c r="G42" s="150"/>
      <c r="H42" s="136"/>
      <c r="I42" s="135"/>
    </row>
    <row r="43" spans="2:7" ht="15" thickBot="1">
      <c r="B43" s="38"/>
      <c r="C43" s="39"/>
      <c r="D43" s="41"/>
      <c r="E43" s="42"/>
      <c r="F43" s="43"/>
      <c r="G43" s="44"/>
    </row>
    <row r="44" spans="2:9" ht="18.6" thickBot="1">
      <c r="B44" s="450" t="s">
        <v>670</v>
      </c>
      <c r="C44" s="451"/>
      <c r="D44" s="451"/>
      <c r="E44" s="452"/>
      <c r="F44" s="204">
        <f>SUM(F11:F42)</f>
        <v>0</v>
      </c>
      <c r="G44" s="171">
        <f>SUM(G11:G42)</f>
        <v>0</v>
      </c>
      <c r="H44" s="233">
        <f>SUM(H11:H42)</f>
        <v>0</v>
      </c>
      <c r="I44" s="171">
        <f>SUM(I11:I42)</f>
        <v>0</v>
      </c>
    </row>
    <row r="45" ht="15">
      <c r="B45" s="45"/>
    </row>
    <row r="46" ht="15">
      <c r="B46" s="45"/>
    </row>
    <row r="47" ht="15">
      <c r="B47" s="45"/>
    </row>
    <row r="48" ht="15">
      <c r="B48" s="45"/>
    </row>
    <row r="49" ht="15">
      <c r="B49" s="45"/>
    </row>
    <row r="50" ht="15">
      <c r="B50" s="45"/>
    </row>
    <row r="51" ht="15">
      <c r="B51" s="45"/>
    </row>
    <row r="52" ht="15">
      <c r="B52" s="45"/>
    </row>
    <row r="53" ht="15">
      <c r="B53" s="45"/>
    </row>
  </sheetData>
  <protectedRanges>
    <protectedRange sqref="E12:F41" name="Bereich2_4"/>
    <protectedRange sqref="D12:D41" name="Bereich2_1_3"/>
  </protectedRanges>
  <mergeCells count="16">
    <mergeCell ref="B44:E44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G2:I2"/>
    <mergeCell ref="G3:I3"/>
    <mergeCell ref="G4:I4"/>
    <mergeCell ref="C2:E2"/>
    <mergeCell ref="C3:E3"/>
    <mergeCell ref="C4:E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88"/>
  <sheetViews>
    <sheetView zoomScale="60" zoomScaleNormal="60" workbookViewId="0" topLeftCell="A1"/>
  </sheetViews>
  <sheetFormatPr defaultColWidth="8.8515625" defaultRowHeight="15"/>
  <cols>
    <col min="2" max="2" width="9.57421875" style="0" bestFit="1" customWidth="1"/>
    <col min="3" max="3" width="64.28125" style="0" customWidth="1"/>
    <col min="4" max="4" width="20.7109375" style="0" bestFit="1" customWidth="1"/>
    <col min="5" max="5" width="11.00390625" style="0" customWidth="1"/>
    <col min="6" max="6" width="13.00390625" style="0" customWidth="1"/>
    <col min="7" max="7" width="14.140625" style="0" customWidth="1"/>
    <col min="8" max="8" width="9.140625" style="0" customWidth="1"/>
    <col min="9" max="10" width="15.7109375" style="0" customWidth="1"/>
    <col min="11" max="11" width="12.28125" style="0" customWidth="1"/>
  </cols>
  <sheetData>
    <row r="1" ht="15" thickBot="1"/>
    <row r="2" spans="2:11" ht="21.75" customHeight="1" thickBot="1">
      <c r="B2" s="435" t="s">
        <v>138</v>
      </c>
      <c r="C2" s="421" t="str">
        <f>Nábytek!D9</f>
        <v>Chladicí regály Mléko a Nápoje</v>
      </c>
      <c r="D2" s="422"/>
      <c r="E2" s="422"/>
      <c r="F2" s="423"/>
      <c r="G2" s="442" t="str">
        <f>'Celkem  Nab+Tech'!G2</f>
        <v>Firma</v>
      </c>
      <c r="H2" s="443"/>
      <c r="I2" s="411" t="str">
        <f>Nábytek!H2</f>
        <v>XY</v>
      </c>
      <c r="J2" s="412"/>
      <c r="K2" s="413"/>
    </row>
    <row r="3" spans="2:11" ht="16.2" thickBot="1">
      <c r="B3" s="436"/>
      <c r="C3" s="236" t="s">
        <v>699</v>
      </c>
      <c r="D3" s="446"/>
      <c r="E3" s="446"/>
      <c r="F3" s="447"/>
      <c r="G3" s="440" t="str">
        <f>'Celkem  Nab+Tech'!G3</f>
        <v>Projekt</v>
      </c>
      <c r="H3" s="441"/>
      <c r="I3" s="411" t="str">
        <f>Nábytek!H3</f>
        <v>Makro Karlovy Vary - remodelling chlazení</v>
      </c>
      <c r="J3" s="414"/>
      <c r="K3" s="415"/>
    </row>
    <row r="4" spans="2:11" ht="16.2" thickBot="1">
      <c r="B4" s="437"/>
      <c r="C4" s="237" t="s">
        <v>700</v>
      </c>
      <c r="D4" s="448"/>
      <c r="E4" s="448"/>
      <c r="F4" s="449"/>
      <c r="G4" s="440" t="str">
        <f>'Celkem  Nab+Tech'!G4</f>
        <v>Datum nabídky</v>
      </c>
      <c r="H4" s="441"/>
      <c r="I4" s="416" t="str">
        <f>Nábytek!H4</f>
        <v>XX.XX.2023</v>
      </c>
      <c r="J4" s="417"/>
      <c r="K4" s="418"/>
    </row>
    <row r="5" spans="2:11" s="64" customFormat="1" ht="14.4" customHeight="1">
      <c r="B5" s="424" t="s">
        <v>765</v>
      </c>
      <c r="C5" s="425"/>
      <c r="D5" s="425"/>
      <c r="E5" s="425"/>
      <c r="F5" s="425"/>
      <c r="G5" s="426"/>
      <c r="H5" s="426"/>
      <c r="I5" s="426"/>
      <c r="J5" s="426"/>
      <c r="K5" s="427"/>
    </row>
    <row r="6" spans="2:11" s="64" customFormat="1" ht="13.8">
      <c r="B6" s="428" t="s">
        <v>1069</v>
      </c>
      <c r="C6" s="425"/>
      <c r="D6" s="425"/>
      <c r="E6" s="425"/>
      <c r="F6" s="425"/>
      <c r="G6" s="425"/>
      <c r="H6" s="425"/>
      <c r="I6" s="425"/>
      <c r="J6" s="425"/>
      <c r="K6" s="429"/>
    </row>
    <row r="7" spans="2:11" s="64" customFormat="1" ht="13.8">
      <c r="B7" s="428" t="s">
        <v>1034</v>
      </c>
      <c r="C7" s="425"/>
      <c r="D7" s="425"/>
      <c r="E7" s="425"/>
      <c r="F7" s="425"/>
      <c r="G7" s="425"/>
      <c r="H7" s="425"/>
      <c r="I7" s="425"/>
      <c r="J7" s="425"/>
      <c r="K7" s="429"/>
    </row>
    <row r="8" spans="2:11" s="64" customFormat="1" ht="15" customHeight="1" thickBot="1">
      <c r="B8" s="430" t="s">
        <v>1066</v>
      </c>
      <c r="C8" s="431"/>
      <c r="D8" s="431"/>
      <c r="E8" s="431"/>
      <c r="F8" s="431"/>
      <c r="G8" s="431"/>
      <c r="H8" s="431"/>
      <c r="I8" s="431"/>
      <c r="J8" s="431"/>
      <c r="K8" s="432"/>
    </row>
    <row r="9" spans="2:11" s="8" customFormat="1" ht="15">
      <c r="B9" s="433" t="s">
        <v>16</v>
      </c>
      <c r="C9" s="438" t="s">
        <v>701</v>
      </c>
      <c r="D9" s="438" t="s">
        <v>702</v>
      </c>
      <c r="E9" s="95" t="s">
        <v>703</v>
      </c>
      <c r="F9" s="95" t="s">
        <v>704</v>
      </c>
      <c r="G9" s="95" t="s">
        <v>652</v>
      </c>
      <c r="H9" s="438" t="s">
        <v>649</v>
      </c>
      <c r="I9" s="34" t="s">
        <v>650</v>
      </c>
      <c r="J9" s="419" t="s">
        <v>661</v>
      </c>
      <c r="K9" s="420"/>
    </row>
    <row r="10" spans="2:11" s="8" customFormat="1" ht="15" thickBot="1">
      <c r="B10" s="434"/>
      <c r="C10" s="439"/>
      <c r="D10" s="439"/>
      <c r="E10" s="96" t="s">
        <v>27</v>
      </c>
      <c r="F10" s="96" t="s">
        <v>705</v>
      </c>
      <c r="G10" s="96" t="s">
        <v>705</v>
      </c>
      <c r="H10" s="439"/>
      <c r="I10" s="96" t="s">
        <v>705</v>
      </c>
      <c r="J10" s="59" t="s">
        <v>651</v>
      </c>
      <c r="K10" s="60" t="s">
        <v>652</v>
      </c>
    </row>
    <row r="11" spans="2:11" s="64" customFormat="1" ht="13.8">
      <c r="B11" s="243"/>
      <c r="C11" s="127" t="s">
        <v>706</v>
      </c>
      <c r="D11" s="100"/>
      <c r="E11" s="101"/>
      <c r="F11" s="131"/>
      <c r="G11" s="145"/>
      <c r="H11" s="132"/>
      <c r="I11" s="148"/>
      <c r="J11" s="138"/>
      <c r="K11" s="137"/>
    </row>
    <row r="12" spans="2:11" s="64" customFormat="1" ht="13.8">
      <c r="B12" s="244" t="s">
        <v>43</v>
      </c>
      <c r="C12" s="128" t="s">
        <v>707</v>
      </c>
      <c r="D12" s="103"/>
      <c r="E12" s="104">
        <v>1250</v>
      </c>
      <c r="F12" s="36"/>
      <c r="G12" s="142"/>
      <c r="H12" s="316"/>
      <c r="I12" s="149">
        <f>J12+K12</f>
        <v>0</v>
      </c>
      <c r="J12" s="134">
        <f>F12*H12</f>
        <v>0</v>
      </c>
      <c r="K12" s="133">
        <f aca="true" t="shared" si="0" ref="K12">G12*H12</f>
        <v>0</v>
      </c>
    </row>
    <row r="13" spans="2:11" s="64" customFormat="1" ht="13.8">
      <c r="B13" s="244" t="s">
        <v>44</v>
      </c>
      <c r="C13" s="128" t="s">
        <v>708</v>
      </c>
      <c r="D13" s="103"/>
      <c r="E13" s="104">
        <v>1875</v>
      </c>
      <c r="F13" s="36"/>
      <c r="G13" s="142"/>
      <c r="H13" s="316"/>
      <c r="I13" s="149">
        <f aca="true" t="shared" si="1" ref="I13:I76">J13+K13</f>
        <v>0</v>
      </c>
      <c r="J13" s="134">
        <f aca="true" t="shared" si="2" ref="J13:J76">F13*H13</f>
        <v>0</v>
      </c>
      <c r="K13" s="133">
        <f aca="true" t="shared" si="3" ref="K13:K76">G13*H13</f>
        <v>0</v>
      </c>
    </row>
    <row r="14" spans="2:11" s="64" customFormat="1" ht="13.8">
      <c r="B14" s="244" t="s">
        <v>45</v>
      </c>
      <c r="C14" s="128" t="s">
        <v>709</v>
      </c>
      <c r="D14" s="103"/>
      <c r="E14" s="104">
        <v>2500</v>
      </c>
      <c r="F14" s="36"/>
      <c r="G14" s="142"/>
      <c r="H14" s="316"/>
      <c r="I14" s="149">
        <f t="shared" si="1"/>
        <v>0</v>
      </c>
      <c r="J14" s="134">
        <f t="shared" si="2"/>
        <v>0</v>
      </c>
      <c r="K14" s="133">
        <f t="shared" si="3"/>
        <v>0</v>
      </c>
    </row>
    <row r="15" spans="2:11" s="64" customFormat="1" ht="13.8">
      <c r="B15" s="244" t="s">
        <v>46</v>
      </c>
      <c r="C15" s="128" t="s">
        <v>710</v>
      </c>
      <c r="D15" s="103"/>
      <c r="E15" s="104">
        <v>3750</v>
      </c>
      <c r="F15" s="36"/>
      <c r="G15" s="142"/>
      <c r="H15" s="316"/>
      <c r="I15" s="149">
        <f t="shared" si="1"/>
        <v>0</v>
      </c>
      <c r="J15" s="134">
        <f t="shared" si="2"/>
        <v>0</v>
      </c>
      <c r="K15" s="133">
        <f t="shared" si="3"/>
        <v>0</v>
      </c>
    </row>
    <row r="16" spans="2:11" s="64" customFormat="1" ht="13.8">
      <c r="B16" s="244" t="s">
        <v>47</v>
      </c>
      <c r="C16" s="128" t="s">
        <v>1082</v>
      </c>
      <c r="D16" s="103" t="s">
        <v>1068</v>
      </c>
      <c r="E16" s="104">
        <v>3750</v>
      </c>
      <c r="F16" s="36"/>
      <c r="G16" s="142"/>
      <c r="H16" s="316"/>
      <c r="I16" s="149">
        <f aca="true" t="shared" si="4" ref="I16">J16+K16</f>
        <v>0</v>
      </c>
      <c r="J16" s="134">
        <f aca="true" t="shared" si="5" ref="J16">F16*H16</f>
        <v>0</v>
      </c>
      <c r="K16" s="133">
        <f aca="true" t="shared" si="6" ref="K16">G16*H16</f>
        <v>0</v>
      </c>
    </row>
    <row r="17" spans="2:11" s="64" customFormat="1" ht="13.8">
      <c r="B17" s="244"/>
      <c r="C17" s="106" t="s">
        <v>711</v>
      </c>
      <c r="D17" s="105"/>
      <c r="E17" s="104"/>
      <c r="F17" s="72"/>
      <c r="G17" s="144"/>
      <c r="H17" s="316"/>
      <c r="I17" s="149"/>
      <c r="J17" s="134"/>
      <c r="K17" s="133"/>
    </row>
    <row r="18" spans="2:11" s="64" customFormat="1" ht="13.8">
      <c r="B18" s="244" t="s">
        <v>48</v>
      </c>
      <c r="C18" s="128" t="s">
        <v>712</v>
      </c>
      <c r="D18" s="105"/>
      <c r="E18" s="104"/>
      <c r="F18" s="36"/>
      <c r="G18" s="206"/>
      <c r="H18" s="316"/>
      <c r="I18" s="149">
        <f t="shared" si="1"/>
        <v>0</v>
      </c>
      <c r="J18" s="134">
        <f t="shared" si="2"/>
        <v>0</v>
      </c>
      <c r="K18" s="133">
        <f t="shared" si="3"/>
        <v>0</v>
      </c>
    </row>
    <row r="19" spans="2:11" s="64" customFormat="1" ht="13.8">
      <c r="B19" s="244" t="s">
        <v>49</v>
      </c>
      <c r="C19" s="128" t="s">
        <v>713</v>
      </c>
      <c r="D19" s="103"/>
      <c r="E19" s="104"/>
      <c r="F19" s="36"/>
      <c r="G19" s="207"/>
      <c r="H19" s="316"/>
      <c r="I19" s="149">
        <f t="shared" si="1"/>
        <v>0</v>
      </c>
      <c r="J19" s="134">
        <f t="shared" si="2"/>
        <v>0</v>
      </c>
      <c r="K19" s="133">
        <f t="shared" si="3"/>
        <v>0</v>
      </c>
    </row>
    <row r="20" spans="2:11" s="64" customFormat="1" ht="13.8">
      <c r="B20" s="244" t="s">
        <v>50</v>
      </c>
      <c r="C20" s="128" t="s">
        <v>714</v>
      </c>
      <c r="D20" s="105"/>
      <c r="E20" s="104"/>
      <c r="F20" s="36"/>
      <c r="G20" s="207"/>
      <c r="H20" s="316"/>
      <c r="I20" s="149">
        <f t="shared" si="1"/>
        <v>0</v>
      </c>
      <c r="J20" s="134">
        <f t="shared" si="2"/>
        <v>0</v>
      </c>
      <c r="K20" s="133">
        <f t="shared" si="3"/>
        <v>0</v>
      </c>
    </row>
    <row r="21" spans="2:11" s="64" customFormat="1" ht="13.8">
      <c r="B21" s="244" t="s">
        <v>51</v>
      </c>
      <c r="C21" s="128" t="s">
        <v>715</v>
      </c>
      <c r="D21" s="103"/>
      <c r="E21" s="104"/>
      <c r="F21" s="36"/>
      <c r="G21" s="207"/>
      <c r="H21" s="316"/>
      <c r="I21" s="149">
        <f t="shared" si="1"/>
        <v>0</v>
      </c>
      <c r="J21" s="134">
        <f t="shared" si="2"/>
        <v>0</v>
      </c>
      <c r="K21" s="133">
        <f t="shared" si="3"/>
        <v>0</v>
      </c>
    </row>
    <row r="22" spans="2:11" s="64" customFormat="1" ht="13.8">
      <c r="B22" s="244" t="s">
        <v>52</v>
      </c>
      <c r="C22" s="128" t="s">
        <v>716</v>
      </c>
      <c r="D22" s="105" t="s">
        <v>718</v>
      </c>
      <c r="E22" s="104"/>
      <c r="F22" s="36"/>
      <c r="G22" s="207"/>
      <c r="H22" s="316"/>
      <c r="I22" s="149">
        <f aca="true" t="shared" si="7" ref="I22">J22+K22</f>
        <v>0</v>
      </c>
      <c r="J22" s="134">
        <f aca="true" t="shared" si="8" ref="J22">F22*H22</f>
        <v>0</v>
      </c>
      <c r="K22" s="133">
        <f aca="true" t="shared" si="9" ref="K22">G22*H22</f>
        <v>0</v>
      </c>
    </row>
    <row r="23" spans="2:11" s="64" customFormat="1" ht="13.8">
      <c r="B23" s="244" t="s">
        <v>53</v>
      </c>
      <c r="C23" s="128" t="s">
        <v>717</v>
      </c>
      <c r="D23" s="105" t="s">
        <v>718</v>
      </c>
      <c r="E23" s="104"/>
      <c r="F23" s="36"/>
      <c r="G23" s="207"/>
      <c r="H23" s="316"/>
      <c r="I23" s="149">
        <f aca="true" t="shared" si="10" ref="I23">J23+K23</f>
        <v>0</v>
      </c>
      <c r="J23" s="134">
        <f aca="true" t="shared" si="11" ref="J23">F23*H23</f>
        <v>0</v>
      </c>
      <c r="K23" s="133">
        <f aca="true" t="shared" si="12" ref="K23">G23*H23</f>
        <v>0</v>
      </c>
    </row>
    <row r="24" spans="2:11" s="64" customFormat="1" ht="13.8">
      <c r="B24" s="244" t="s">
        <v>54</v>
      </c>
      <c r="C24" s="102" t="s">
        <v>719</v>
      </c>
      <c r="D24" s="105"/>
      <c r="E24" s="104"/>
      <c r="F24" s="36"/>
      <c r="G24" s="207"/>
      <c r="H24" s="316"/>
      <c r="I24" s="149">
        <f>J24+K24</f>
        <v>0</v>
      </c>
      <c r="J24" s="134">
        <f>F24*H24</f>
        <v>0</v>
      </c>
      <c r="K24" s="133">
        <f>G24*H24</f>
        <v>0</v>
      </c>
    </row>
    <row r="25" spans="2:11" s="64" customFormat="1" ht="13.8">
      <c r="B25" s="244" t="s">
        <v>55</v>
      </c>
      <c r="C25" s="102" t="s">
        <v>720</v>
      </c>
      <c r="D25" s="105"/>
      <c r="E25" s="104"/>
      <c r="F25" s="36"/>
      <c r="G25" s="207"/>
      <c r="H25" s="316"/>
      <c r="I25" s="149">
        <f t="shared" si="1"/>
        <v>0</v>
      </c>
      <c r="J25" s="134">
        <f t="shared" si="2"/>
        <v>0</v>
      </c>
      <c r="K25" s="133">
        <f t="shared" si="3"/>
        <v>0</v>
      </c>
    </row>
    <row r="26" spans="2:11" s="64" customFormat="1" ht="13.8">
      <c r="B26" s="244" t="s">
        <v>56</v>
      </c>
      <c r="C26" s="128" t="s">
        <v>721</v>
      </c>
      <c r="D26" s="103"/>
      <c r="E26" s="104"/>
      <c r="F26" s="36"/>
      <c r="G26" s="207"/>
      <c r="H26" s="316"/>
      <c r="I26" s="149">
        <f t="shared" si="1"/>
        <v>0</v>
      </c>
      <c r="J26" s="134">
        <f t="shared" si="2"/>
        <v>0</v>
      </c>
      <c r="K26" s="133">
        <f t="shared" si="3"/>
        <v>0</v>
      </c>
    </row>
    <row r="27" spans="2:11" s="64" customFormat="1" ht="13.8">
      <c r="B27" s="244"/>
      <c r="C27" s="221" t="s">
        <v>766</v>
      </c>
      <c r="D27" s="103"/>
      <c r="E27" s="104"/>
      <c r="F27" s="72"/>
      <c r="G27" s="144"/>
      <c r="H27" s="316"/>
      <c r="I27" s="149"/>
      <c r="J27" s="134"/>
      <c r="K27" s="133"/>
    </row>
    <row r="28" spans="2:11" s="64" customFormat="1" ht="13.8">
      <c r="B28" s="244" t="s">
        <v>57</v>
      </c>
      <c r="C28" s="102" t="s">
        <v>722</v>
      </c>
      <c r="D28" s="103"/>
      <c r="E28" s="104"/>
      <c r="F28" s="36"/>
      <c r="G28" s="206"/>
      <c r="H28" s="316"/>
      <c r="I28" s="149">
        <f t="shared" si="1"/>
        <v>0</v>
      </c>
      <c r="J28" s="134">
        <f t="shared" si="2"/>
        <v>0</v>
      </c>
      <c r="K28" s="133">
        <f t="shared" si="3"/>
        <v>0</v>
      </c>
    </row>
    <row r="29" spans="2:11" s="64" customFormat="1" ht="13.8">
      <c r="B29" s="244" t="s">
        <v>58</v>
      </c>
      <c r="C29" s="102" t="s">
        <v>723</v>
      </c>
      <c r="D29" s="103"/>
      <c r="E29" s="104"/>
      <c r="F29" s="36"/>
      <c r="G29" s="207"/>
      <c r="H29" s="316"/>
      <c r="I29" s="149">
        <f t="shared" si="1"/>
        <v>0</v>
      </c>
      <c r="J29" s="134">
        <f t="shared" si="2"/>
        <v>0</v>
      </c>
      <c r="K29" s="133">
        <f t="shared" si="3"/>
        <v>0</v>
      </c>
    </row>
    <row r="30" spans="2:11" s="64" customFormat="1" ht="13.8">
      <c r="B30" s="244" t="s">
        <v>59</v>
      </c>
      <c r="C30" s="102" t="s">
        <v>724</v>
      </c>
      <c r="D30" s="103"/>
      <c r="E30" s="104"/>
      <c r="F30" s="36"/>
      <c r="G30" s="207"/>
      <c r="H30" s="316"/>
      <c r="I30" s="149">
        <f t="shared" si="1"/>
        <v>0</v>
      </c>
      <c r="J30" s="134">
        <f t="shared" si="2"/>
        <v>0</v>
      </c>
      <c r="K30" s="133">
        <f t="shared" si="3"/>
        <v>0</v>
      </c>
    </row>
    <row r="31" spans="2:11" s="64" customFormat="1" ht="13.8">
      <c r="B31" s="244" t="s">
        <v>60</v>
      </c>
      <c r="C31" s="102" t="s">
        <v>725</v>
      </c>
      <c r="D31" s="103"/>
      <c r="E31" s="104"/>
      <c r="F31" s="36"/>
      <c r="G31" s="207"/>
      <c r="H31" s="316"/>
      <c r="I31" s="149">
        <f t="shared" si="1"/>
        <v>0</v>
      </c>
      <c r="J31" s="134">
        <f t="shared" si="2"/>
        <v>0</v>
      </c>
      <c r="K31" s="133">
        <f t="shared" si="3"/>
        <v>0</v>
      </c>
    </row>
    <row r="32" spans="2:11" s="64" customFormat="1" ht="13.8">
      <c r="B32" s="244" t="s">
        <v>61</v>
      </c>
      <c r="C32" s="128" t="s">
        <v>726</v>
      </c>
      <c r="D32" s="103"/>
      <c r="E32" s="104"/>
      <c r="F32" s="36"/>
      <c r="G32" s="207"/>
      <c r="H32" s="316"/>
      <c r="I32" s="149">
        <f t="shared" si="1"/>
        <v>0</v>
      </c>
      <c r="J32" s="134">
        <f t="shared" si="2"/>
        <v>0</v>
      </c>
      <c r="K32" s="133">
        <f t="shared" si="3"/>
        <v>0</v>
      </c>
    </row>
    <row r="33" spans="2:11" s="64" customFormat="1" ht="13.8">
      <c r="B33" s="244" t="s">
        <v>62</v>
      </c>
      <c r="C33" s="128" t="s">
        <v>727</v>
      </c>
      <c r="D33" s="105" t="s">
        <v>769</v>
      </c>
      <c r="E33" s="107" t="s">
        <v>86</v>
      </c>
      <c r="F33" s="36"/>
      <c r="G33" s="207"/>
      <c r="H33" s="316"/>
      <c r="I33" s="149">
        <f t="shared" si="1"/>
        <v>0</v>
      </c>
      <c r="J33" s="134">
        <f t="shared" si="2"/>
        <v>0</v>
      </c>
      <c r="K33" s="133">
        <f t="shared" si="3"/>
        <v>0</v>
      </c>
    </row>
    <row r="34" spans="2:11" s="64" customFormat="1" ht="13.8">
      <c r="B34" s="244" t="s">
        <v>63</v>
      </c>
      <c r="C34" s="128" t="s">
        <v>727</v>
      </c>
      <c r="D34" s="105" t="s">
        <v>769</v>
      </c>
      <c r="E34" s="107" t="s">
        <v>87</v>
      </c>
      <c r="F34" s="36"/>
      <c r="G34" s="207"/>
      <c r="H34" s="316"/>
      <c r="I34" s="149">
        <f t="shared" si="1"/>
        <v>0</v>
      </c>
      <c r="J34" s="134">
        <f t="shared" si="2"/>
        <v>0</v>
      </c>
      <c r="K34" s="133">
        <f t="shared" si="3"/>
        <v>0</v>
      </c>
    </row>
    <row r="35" spans="2:11" s="64" customFormat="1" ht="13.8">
      <c r="B35" s="244" t="s">
        <v>64</v>
      </c>
      <c r="C35" s="128" t="s">
        <v>727</v>
      </c>
      <c r="D35" s="105" t="s">
        <v>769</v>
      </c>
      <c r="E35" s="107" t="s">
        <v>88</v>
      </c>
      <c r="F35" s="36"/>
      <c r="G35" s="207"/>
      <c r="H35" s="316"/>
      <c r="I35" s="149">
        <f t="shared" si="1"/>
        <v>0</v>
      </c>
      <c r="J35" s="134">
        <f t="shared" si="2"/>
        <v>0</v>
      </c>
      <c r="K35" s="133">
        <f t="shared" si="3"/>
        <v>0</v>
      </c>
    </row>
    <row r="36" spans="2:11" s="64" customFormat="1" ht="13.8">
      <c r="B36" s="244" t="s">
        <v>65</v>
      </c>
      <c r="C36" s="128" t="s">
        <v>727</v>
      </c>
      <c r="D36" s="105" t="s">
        <v>769</v>
      </c>
      <c r="E36" s="107" t="s">
        <v>89</v>
      </c>
      <c r="F36" s="36"/>
      <c r="G36" s="207"/>
      <c r="H36" s="316"/>
      <c r="I36" s="149">
        <f t="shared" si="1"/>
        <v>0</v>
      </c>
      <c r="J36" s="134">
        <f t="shared" si="2"/>
        <v>0</v>
      </c>
      <c r="K36" s="133">
        <f t="shared" si="3"/>
        <v>0</v>
      </c>
    </row>
    <row r="37" spans="2:11" s="64" customFormat="1" ht="13.8">
      <c r="B37" s="244" t="s">
        <v>66</v>
      </c>
      <c r="C37" s="128" t="s">
        <v>727</v>
      </c>
      <c r="D37" s="105" t="s">
        <v>769</v>
      </c>
      <c r="E37" s="107" t="s">
        <v>1079</v>
      </c>
      <c r="F37" s="36"/>
      <c r="G37" s="207"/>
      <c r="H37" s="316"/>
      <c r="I37" s="149">
        <f aca="true" t="shared" si="13" ref="I37">J37+K37</f>
        <v>0</v>
      </c>
      <c r="J37" s="134">
        <f aca="true" t="shared" si="14" ref="J37">F37*H37</f>
        <v>0</v>
      </c>
      <c r="K37" s="133">
        <f aca="true" t="shared" si="15" ref="K37">G37*H37</f>
        <v>0</v>
      </c>
    </row>
    <row r="38" spans="2:11" s="64" customFormat="1" ht="13.8">
      <c r="B38" s="244"/>
      <c r="C38" s="221" t="s">
        <v>728</v>
      </c>
      <c r="D38" s="108"/>
      <c r="E38" s="109"/>
      <c r="F38" s="72"/>
      <c r="G38" s="144"/>
      <c r="H38" s="316"/>
      <c r="I38" s="149"/>
      <c r="J38" s="134"/>
      <c r="K38" s="133"/>
    </row>
    <row r="39" spans="2:11" s="64" customFormat="1" ht="13.8">
      <c r="B39" s="244" t="s">
        <v>67</v>
      </c>
      <c r="C39" s="102" t="s">
        <v>729</v>
      </c>
      <c r="D39" s="110" t="s">
        <v>730</v>
      </c>
      <c r="E39" s="111"/>
      <c r="F39" s="36"/>
      <c r="G39" s="206"/>
      <c r="H39" s="316"/>
      <c r="I39" s="149">
        <f t="shared" si="1"/>
        <v>0</v>
      </c>
      <c r="J39" s="134">
        <f t="shared" si="2"/>
        <v>0</v>
      </c>
      <c r="K39" s="133">
        <f t="shared" si="3"/>
        <v>0</v>
      </c>
    </row>
    <row r="40" spans="2:11" s="64" customFormat="1" ht="13.8">
      <c r="B40" s="244" t="s">
        <v>68</v>
      </c>
      <c r="C40" s="102" t="s">
        <v>731</v>
      </c>
      <c r="D40" s="110" t="s">
        <v>730</v>
      </c>
      <c r="E40" s="111"/>
      <c r="F40" s="36"/>
      <c r="G40" s="207"/>
      <c r="H40" s="316"/>
      <c r="I40" s="149">
        <f t="shared" si="1"/>
        <v>0</v>
      </c>
      <c r="J40" s="134">
        <f t="shared" si="2"/>
        <v>0</v>
      </c>
      <c r="K40" s="133">
        <f t="shared" si="3"/>
        <v>0</v>
      </c>
    </row>
    <row r="41" spans="2:11" s="64" customFormat="1" ht="13.8">
      <c r="B41" s="244" t="s">
        <v>69</v>
      </c>
      <c r="C41" s="102" t="s">
        <v>732</v>
      </c>
      <c r="D41" s="110" t="s">
        <v>730</v>
      </c>
      <c r="E41" s="111"/>
      <c r="F41" s="36"/>
      <c r="G41" s="207"/>
      <c r="H41" s="316"/>
      <c r="I41" s="149">
        <f t="shared" si="1"/>
        <v>0</v>
      </c>
      <c r="J41" s="134">
        <f t="shared" si="2"/>
        <v>0</v>
      </c>
      <c r="K41" s="133">
        <f t="shared" si="3"/>
        <v>0</v>
      </c>
    </row>
    <row r="42" spans="2:11" s="64" customFormat="1" ht="13.8">
      <c r="B42" s="244" t="s">
        <v>70</v>
      </c>
      <c r="C42" s="102" t="s">
        <v>733</v>
      </c>
      <c r="D42" s="110" t="s">
        <v>730</v>
      </c>
      <c r="E42" s="111"/>
      <c r="F42" s="36"/>
      <c r="G42" s="207"/>
      <c r="H42" s="316"/>
      <c r="I42" s="149">
        <f t="shared" si="1"/>
        <v>0</v>
      </c>
      <c r="J42" s="134">
        <f t="shared" si="2"/>
        <v>0</v>
      </c>
      <c r="K42" s="133">
        <f t="shared" si="3"/>
        <v>0</v>
      </c>
    </row>
    <row r="43" spans="2:11" s="64" customFormat="1" ht="13.8">
      <c r="B43" s="244" t="s">
        <v>71</v>
      </c>
      <c r="C43" s="102" t="s">
        <v>1080</v>
      </c>
      <c r="D43" s="110" t="s">
        <v>730</v>
      </c>
      <c r="E43" s="111"/>
      <c r="F43" s="36"/>
      <c r="G43" s="207"/>
      <c r="H43" s="316"/>
      <c r="I43" s="149">
        <f aca="true" t="shared" si="16" ref="I43">J43+K43</f>
        <v>0</v>
      </c>
      <c r="J43" s="134">
        <f aca="true" t="shared" si="17" ref="J43">F43*H43</f>
        <v>0</v>
      </c>
      <c r="K43" s="133">
        <f aca="true" t="shared" si="18" ref="K43">G43*H43</f>
        <v>0</v>
      </c>
    </row>
    <row r="44" spans="2:11" s="64" customFormat="1" ht="13.8">
      <c r="B44" s="244" t="s">
        <v>72</v>
      </c>
      <c r="C44" s="219" t="s">
        <v>734</v>
      </c>
      <c r="D44" s="444" t="s">
        <v>738</v>
      </c>
      <c r="E44" s="445"/>
      <c r="F44" s="36"/>
      <c r="G44" s="207"/>
      <c r="H44" s="316"/>
      <c r="I44" s="149">
        <f t="shared" si="1"/>
        <v>0</v>
      </c>
      <c r="J44" s="134">
        <f t="shared" si="2"/>
        <v>0</v>
      </c>
      <c r="K44" s="133">
        <f t="shared" si="3"/>
        <v>0</v>
      </c>
    </row>
    <row r="45" spans="2:11" s="64" customFormat="1" ht="13.8">
      <c r="B45" s="244" t="s">
        <v>73</v>
      </c>
      <c r="C45" s="219" t="s">
        <v>735</v>
      </c>
      <c r="D45" s="444" t="s">
        <v>738</v>
      </c>
      <c r="E45" s="445"/>
      <c r="F45" s="36"/>
      <c r="G45" s="207"/>
      <c r="H45" s="316"/>
      <c r="I45" s="149">
        <f t="shared" si="1"/>
        <v>0</v>
      </c>
      <c r="J45" s="134">
        <f t="shared" si="2"/>
        <v>0</v>
      </c>
      <c r="K45" s="133">
        <f t="shared" si="3"/>
        <v>0</v>
      </c>
    </row>
    <row r="46" spans="2:11" s="64" customFormat="1" ht="13.8">
      <c r="B46" s="244" t="s">
        <v>74</v>
      </c>
      <c r="C46" s="219" t="s">
        <v>736</v>
      </c>
      <c r="D46" s="444" t="s">
        <v>738</v>
      </c>
      <c r="E46" s="445"/>
      <c r="F46" s="36"/>
      <c r="G46" s="207"/>
      <c r="H46" s="316"/>
      <c r="I46" s="149">
        <f t="shared" si="1"/>
        <v>0</v>
      </c>
      <c r="J46" s="134">
        <f t="shared" si="2"/>
        <v>0</v>
      </c>
      <c r="K46" s="133">
        <f t="shared" si="3"/>
        <v>0</v>
      </c>
    </row>
    <row r="47" spans="2:11" s="64" customFormat="1" ht="13.8">
      <c r="B47" s="244" t="s">
        <v>75</v>
      </c>
      <c r="C47" s="219" t="s">
        <v>737</v>
      </c>
      <c r="D47" s="444" t="s">
        <v>738</v>
      </c>
      <c r="E47" s="445"/>
      <c r="F47" s="36"/>
      <c r="G47" s="207"/>
      <c r="H47" s="316"/>
      <c r="I47" s="149">
        <f t="shared" si="1"/>
        <v>0</v>
      </c>
      <c r="J47" s="134">
        <f t="shared" si="2"/>
        <v>0</v>
      </c>
      <c r="K47" s="133">
        <f t="shared" si="3"/>
        <v>0</v>
      </c>
    </row>
    <row r="48" spans="2:11" s="64" customFormat="1" ht="13.8">
      <c r="B48" s="244" t="s">
        <v>76</v>
      </c>
      <c r="C48" s="219" t="s">
        <v>739</v>
      </c>
      <c r="D48" s="444" t="s">
        <v>740</v>
      </c>
      <c r="E48" s="445"/>
      <c r="F48" s="199"/>
      <c r="G48" s="207"/>
      <c r="H48" s="316"/>
      <c r="I48" s="149">
        <f t="shared" si="1"/>
        <v>0</v>
      </c>
      <c r="J48" s="134">
        <f t="shared" si="2"/>
        <v>0</v>
      </c>
      <c r="K48" s="133">
        <f t="shared" si="3"/>
        <v>0</v>
      </c>
    </row>
    <row r="49" spans="2:11" s="64" customFormat="1" ht="13.8">
      <c r="B49" s="244" t="s">
        <v>77</v>
      </c>
      <c r="C49" s="219" t="s">
        <v>739</v>
      </c>
      <c r="D49" s="444" t="s">
        <v>741</v>
      </c>
      <c r="E49" s="445"/>
      <c r="F49" s="199"/>
      <c r="G49" s="207"/>
      <c r="H49" s="316"/>
      <c r="I49" s="149">
        <f t="shared" si="1"/>
        <v>0</v>
      </c>
      <c r="J49" s="134">
        <f t="shared" si="2"/>
        <v>0</v>
      </c>
      <c r="K49" s="133">
        <f t="shared" si="3"/>
        <v>0</v>
      </c>
    </row>
    <row r="50" spans="2:11" s="64" customFormat="1" ht="13.8">
      <c r="B50" s="244" t="s">
        <v>78</v>
      </c>
      <c r="C50" s="219" t="s">
        <v>739</v>
      </c>
      <c r="D50" s="444" t="s">
        <v>742</v>
      </c>
      <c r="E50" s="445"/>
      <c r="F50" s="199"/>
      <c r="G50" s="207"/>
      <c r="H50" s="316"/>
      <c r="I50" s="149">
        <f t="shared" si="1"/>
        <v>0</v>
      </c>
      <c r="J50" s="134">
        <f t="shared" si="2"/>
        <v>0</v>
      </c>
      <c r="K50" s="133">
        <f t="shared" si="3"/>
        <v>0</v>
      </c>
    </row>
    <row r="51" spans="2:11" s="64" customFormat="1" ht="13.8">
      <c r="B51" s="244" t="s">
        <v>79</v>
      </c>
      <c r="C51" s="219" t="s">
        <v>739</v>
      </c>
      <c r="D51" s="444" t="s">
        <v>743</v>
      </c>
      <c r="E51" s="445"/>
      <c r="F51" s="199"/>
      <c r="G51" s="207"/>
      <c r="H51" s="316"/>
      <c r="I51" s="149">
        <f t="shared" si="1"/>
        <v>0</v>
      </c>
      <c r="J51" s="134">
        <f t="shared" si="2"/>
        <v>0</v>
      </c>
      <c r="K51" s="133">
        <f t="shared" si="3"/>
        <v>0</v>
      </c>
    </row>
    <row r="52" spans="2:11" s="64" customFormat="1" ht="13.8">
      <c r="B52" s="244" t="s">
        <v>80</v>
      </c>
      <c r="C52" s="219" t="s">
        <v>744</v>
      </c>
      <c r="D52" s="444" t="s">
        <v>760</v>
      </c>
      <c r="E52" s="445"/>
      <c r="F52" s="36"/>
      <c r="G52" s="207"/>
      <c r="H52" s="316"/>
      <c r="I52" s="149">
        <f t="shared" si="1"/>
        <v>0</v>
      </c>
      <c r="J52" s="134">
        <f t="shared" si="2"/>
        <v>0</v>
      </c>
      <c r="K52" s="133">
        <f t="shared" si="3"/>
        <v>0</v>
      </c>
    </row>
    <row r="53" spans="2:11" s="64" customFormat="1" ht="13.8">
      <c r="B53" s="244" t="s">
        <v>81</v>
      </c>
      <c r="C53" s="219" t="s">
        <v>745</v>
      </c>
      <c r="D53" s="444" t="s">
        <v>760</v>
      </c>
      <c r="E53" s="445"/>
      <c r="F53" s="36"/>
      <c r="G53" s="207"/>
      <c r="H53" s="316"/>
      <c r="I53" s="149">
        <f aca="true" t="shared" si="19" ref="I53">J53+K53</f>
        <v>0</v>
      </c>
      <c r="J53" s="134">
        <f aca="true" t="shared" si="20" ref="J53">F53*H53</f>
        <v>0</v>
      </c>
      <c r="K53" s="133">
        <f aca="true" t="shared" si="21" ref="K53">G53*H53</f>
        <v>0</v>
      </c>
    </row>
    <row r="54" spans="2:11" s="64" customFormat="1" ht="13.8">
      <c r="B54" s="244" t="s">
        <v>82</v>
      </c>
      <c r="C54" s="219" t="s">
        <v>1084</v>
      </c>
      <c r="D54" s="444" t="s">
        <v>760</v>
      </c>
      <c r="E54" s="445"/>
      <c r="F54" s="36"/>
      <c r="G54" s="207"/>
      <c r="H54" s="316"/>
      <c r="I54" s="149">
        <f aca="true" t="shared" si="22" ref="I54">J54+K54</f>
        <v>0</v>
      </c>
      <c r="J54" s="134">
        <f aca="true" t="shared" si="23" ref="J54">F54*H54</f>
        <v>0</v>
      </c>
      <c r="K54" s="133">
        <f aca="true" t="shared" si="24" ref="K54">G54*H54</f>
        <v>0</v>
      </c>
    </row>
    <row r="55" spans="2:11" s="64" customFormat="1" ht="13.8">
      <c r="B55" s="244" t="s">
        <v>1071</v>
      </c>
      <c r="C55" s="219" t="s">
        <v>746</v>
      </c>
      <c r="D55" s="103"/>
      <c r="E55" s="104">
        <v>1250</v>
      </c>
      <c r="F55" s="36"/>
      <c r="G55" s="207"/>
      <c r="H55" s="316"/>
      <c r="I55" s="149">
        <f t="shared" si="1"/>
        <v>0</v>
      </c>
      <c r="J55" s="134">
        <f t="shared" si="2"/>
        <v>0</v>
      </c>
      <c r="K55" s="133">
        <f t="shared" si="3"/>
        <v>0</v>
      </c>
    </row>
    <row r="56" spans="2:11" s="64" customFormat="1" ht="13.8">
      <c r="B56" s="244" t="s">
        <v>83</v>
      </c>
      <c r="C56" s="219" t="s">
        <v>746</v>
      </c>
      <c r="D56" s="103"/>
      <c r="E56" s="104">
        <v>1875</v>
      </c>
      <c r="F56" s="36"/>
      <c r="G56" s="207"/>
      <c r="H56" s="316"/>
      <c r="I56" s="149">
        <f t="shared" si="1"/>
        <v>0</v>
      </c>
      <c r="J56" s="134">
        <f t="shared" si="2"/>
        <v>0</v>
      </c>
      <c r="K56" s="133">
        <f t="shared" si="3"/>
        <v>0</v>
      </c>
    </row>
    <row r="57" spans="2:11" s="64" customFormat="1" ht="13.8">
      <c r="B57" s="244" t="s">
        <v>84</v>
      </c>
      <c r="C57" s="219" t="s">
        <v>746</v>
      </c>
      <c r="D57" s="103"/>
      <c r="E57" s="104">
        <v>2500</v>
      </c>
      <c r="F57" s="36"/>
      <c r="G57" s="207"/>
      <c r="H57" s="316"/>
      <c r="I57" s="149">
        <f t="shared" si="1"/>
        <v>0</v>
      </c>
      <c r="J57" s="134">
        <f t="shared" si="2"/>
        <v>0</v>
      </c>
      <c r="K57" s="133">
        <f t="shared" si="3"/>
        <v>0</v>
      </c>
    </row>
    <row r="58" spans="2:11" s="64" customFormat="1" ht="13.8">
      <c r="B58" s="244" t="s">
        <v>28</v>
      </c>
      <c r="C58" s="219" t="s">
        <v>746</v>
      </c>
      <c r="D58" s="103"/>
      <c r="E58" s="104">
        <v>3750</v>
      </c>
      <c r="F58" s="36"/>
      <c r="G58" s="207"/>
      <c r="H58" s="316"/>
      <c r="I58" s="149">
        <f aca="true" t="shared" si="25" ref="I58">J58+K58</f>
        <v>0</v>
      </c>
      <c r="J58" s="134">
        <f aca="true" t="shared" si="26" ref="J58">F58*H58</f>
        <v>0</v>
      </c>
      <c r="K58" s="133">
        <f aca="true" t="shared" si="27" ref="K58">G58*H58</f>
        <v>0</v>
      </c>
    </row>
    <row r="59" spans="2:11" s="64" customFormat="1" ht="13.8">
      <c r="B59" s="244" t="s">
        <v>29</v>
      </c>
      <c r="C59" s="219" t="s">
        <v>746</v>
      </c>
      <c r="D59" s="103"/>
      <c r="E59" s="104" t="s">
        <v>1079</v>
      </c>
      <c r="F59" s="36"/>
      <c r="G59" s="207"/>
      <c r="H59" s="316"/>
      <c r="I59" s="149">
        <f aca="true" t="shared" si="28" ref="I59">J59+K59</f>
        <v>0</v>
      </c>
      <c r="J59" s="134">
        <f aca="true" t="shared" si="29" ref="J59">F59*H59</f>
        <v>0</v>
      </c>
      <c r="K59" s="133">
        <f aca="true" t="shared" si="30" ref="K59">G59*H59</f>
        <v>0</v>
      </c>
    </row>
    <row r="60" spans="2:11" s="64" customFormat="1" ht="13.2" customHeight="1">
      <c r="B60" s="245"/>
      <c r="C60" s="106" t="s">
        <v>750</v>
      </c>
      <c r="D60" s="327" t="s">
        <v>751</v>
      </c>
      <c r="E60" s="327" t="s">
        <v>701</v>
      </c>
      <c r="F60" s="72"/>
      <c r="G60" s="144"/>
      <c r="H60" s="316"/>
      <c r="I60" s="149"/>
      <c r="J60" s="134"/>
      <c r="K60" s="133"/>
    </row>
    <row r="61" spans="2:11" s="64" customFormat="1" ht="13.8">
      <c r="B61" s="244" t="s">
        <v>30</v>
      </c>
      <c r="C61" s="220" t="s">
        <v>752</v>
      </c>
      <c r="D61" s="230"/>
      <c r="E61" s="326"/>
      <c r="F61" s="36"/>
      <c r="G61" s="207"/>
      <c r="H61" s="316"/>
      <c r="I61" s="149">
        <f t="shared" si="1"/>
        <v>0</v>
      </c>
      <c r="J61" s="134">
        <f t="shared" si="2"/>
        <v>0</v>
      </c>
      <c r="K61" s="133">
        <f t="shared" si="3"/>
        <v>0</v>
      </c>
    </row>
    <row r="62" spans="2:11" s="64" customFormat="1" ht="13.8">
      <c r="B62" s="244" t="s">
        <v>31</v>
      </c>
      <c r="C62" s="121" t="s">
        <v>753</v>
      </c>
      <c r="D62" s="230"/>
      <c r="E62" s="326"/>
      <c r="F62" s="36"/>
      <c r="G62" s="207"/>
      <c r="H62" s="316"/>
      <c r="I62" s="149">
        <f t="shared" si="1"/>
        <v>0</v>
      </c>
      <c r="J62" s="134">
        <f t="shared" si="2"/>
        <v>0</v>
      </c>
      <c r="K62" s="133">
        <f t="shared" si="3"/>
        <v>0</v>
      </c>
    </row>
    <row r="63" spans="2:11" s="64" customFormat="1" ht="13.8">
      <c r="B63" s="244" t="s">
        <v>32</v>
      </c>
      <c r="C63" s="220" t="s">
        <v>947</v>
      </c>
      <c r="D63" s="230"/>
      <c r="E63" s="326"/>
      <c r="F63" s="36"/>
      <c r="G63" s="142"/>
      <c r="H63" s="316"/>
      <c r="I63" s="149">
        <f t="shared" si="1"/>
        <v>0</v>
      </c>
      <c r="J63" s="134">
        <f t="shared" si="2"/>
        <v>0</v>
      </c>
      <c r="K63" s="133">
        <f t="shared" si="3"/>
        <v>0</v>
      </c>
    </row>
    <row r="64" spans="2:11" s="64" customFormat="1" ht="13.8">
      <c r="B64" s="244" t="s">
        <v>33</v>
      </c>
      <c r="C64" s="220" t="s">
        <v>840</v>
      </c>
      <c r="D64" s="230"/>
      <c r="E64" s="326"/>
      <c r="F64" s="36"/>
      <c r="G64" s="207"/>
      <c r="H64" s="316"/>
      <c r="I64" s="149">
        <f t="shared" si="1"/>
        <v>0</v>
      </c>
      <c r="J64" s="134">
        <f t="shared" si="2"/>
        <v>0</v>
      </c>
      <c r="K64" s="133">
        <f t="shared" si="3"/>
        <v>0</v>
      </c>
    </row>
    <row r="65" spans="2:11" s="64" customFormat="1" ht="13.8">
      <c r="B65" s="244" t="s">
        <v>34</v>
      </c>
      <c r="C65" s="220" t="s">
        <v>1050</v>
      </c>
      <c r="D65" s="230"/>
      <c r="E65" s="326"/>
      <c r="F65" s="36"/>
      <c r="G65" s="207"/>
      <c r="H65" s="316"/>
      <c r="I65" s="149">
        <f t="shared" si="1"/>
        <v>0</v>
      </c>
      <c r="J65" s="134">
        <f t="shared" si="2"/>
        <v>0</v>
      </c>
      <c r="K65" s="133">
        <f t="shared" si="3"/>
        <v>0</v>
      </c>
    </row>
    <row r="66" spans="2:11" s="64" customFormat="1" ht="13.8">
      <c r="B66" s="244" t="s">
        <v>35</v>
      </c>
      <c r="C66" s="220" t="s">
        <v>755</v>
      </c>
      <c r="D66" s="230"/>
      <c r="E66" s="326"/>
      <c r="F66" s="36"/>
      <c r="G66" s="207"/>
      <c r="H66" s="316"/>
      <c r="I66" s="149">
        <f t="shared" si="1"/>
        <v>0</v>
      </c>
      <c r="J66" s="134">
        <f t="shared" si="2"/>
        <v>0</v>
      </c>
      <c r="K66" s="133">
        <f t="shared" si="3"/>
        <v>0</v>
      </c>
    </row>
    <row r="67" spans="2:11" s="64" customFormat="1" ht="13.8">
      <c r="B67" s="244" t="s">
        <v>36</v>
      </c>
      <c r="C67" s="121" t="s">
        <v>756</v>
      </c>
      <c r="D67" s="329"/>
      <c r="E67" s="329"/>
      <c r="F67" s="36"/>
      <c r="G67" s="142"/>
      <c r="H67" s="316"/>
      <c r="I67" s="149">
        <f t="shared" si="1"/>
        <v>0</v>
      </c>
      <c r="J67" s="134">
        <f t="shared" si="2"/>
        <v>0</v>
      </c>
      <c r="K67" s="133">
        <f t="shared" si="3"/>
        <v>0</v>
      </c>
    </row>
    <row r="68" spans="2:11" s="64" customFormat="1" ht="13.8">
      <c r="B68" s="244" t="s">
        <v>37</v>
      </c>
      <c r="C68" s="220" t="s">
        <v>757</v>
      </c>
      <c r="D68" s="108"/>
      <c r="E68" s="109"/>
      <c r="F68" s="36"/>
      <c r="G68" s="142"/>
      <c r="H68" s="316"/>
      <c r="I68" s="149">
        <f t="shared" si="1"/>
        <v>0</v>
      </c>
      <c r="J68" s="134">
        <f t="shared" si="2"/>
        <v>0</v>
      </c>
      <c r="K68" s="133">
        <f t="shared" si="3"/>
        <v>0</v>
      </c>
    </row>
    <row r="69" spans="2:11" s="64" customFormat="1" ht="13.8">
      <c r="B69" s="244" t="s">
        <v>38</v>
      </c>
      <c r="C69" s="102" t="s">
        <v>758</v>
      </c>
      <c r="D69" s="108"/>
      <c r="E69" s="109"/>
      <c r="F69" s="36"/>
      <c r="G69" s="142"/>
      <c r="H69" s="316"/>
      <c r="I69" s="149">
        <f t="shared" si="1"/>
        <v>0</v>
      </c>
      <c r="J69" s="134">
        <f t="shared" si="2"/>
        <v>0</v>
      </c>
      <c r="K69" s="133">
        <f t="shared" si="3"/>
        <v>0</v>
      </c>
    </row>
    <row r="70" spans="2:11" s="64" customFormat="1" ht="13.8">
      <c r="B70" s="244" t="s">
        <v>39</v>
      </c>
      <c r="C70" s="453" t="s">
        <v>822</v>
      </c>
      <c r="D70" s="454"/>
      <c r="E70" s="455"/>
      <c r="F70" s="36"/>
      <c r="G70" s="142"/>
      <c r="H70" s="316"/>
      <c r="I70" s="149">
        <f t="shared" si="1"/>
        <v>0</v>
      </c>
      <c r="J70" s="134">
        <f t="shared" si="2"/>
        <v>0</v>
      </c>
      <c r="K70" s="133">
        <f t="shared" si="3"/>
        <v>0</v>
      </c>
    </row>
    <row r="71" spans="2:11" s="64" customFormat="1" ht="13.8">
      <c r="B71" s="245"/>
      <c r="C71" s="106" t="s">
        <v>747</v>
      </c>
      <c r="D71" s="129"/>
      <c r="E71" s="130" t="s">
        <v>749</v>
      </c>
      <c r="F71" s="72"/>
      <c r="G71" s="144"/>
      <c r="H71" s="316"/>
      <c r="I71" s="149"/>
      <c r="J71" s="134"/>
      <c r="K71" s="133"/>
    </row>
    <row r="72" spans="2:11" s="64" customFormat="1" ht="13.8">
      <c r="B72" s="244" t="s">
        <v>40</v>
      </c>
      <c r="C72" s="121" t="s">
        <v>1067</v>
      </c>
      <c r="D72" s="129" t="s">
        <v>748</v>
      </c>
      <c r="E72" s="104">
        <v>1250</v>
      </c>
      <c r="F72" s="36"/>
      <c r="G72" s="142"/>
      <c r="H72" s="316"/>
      <c r="I72" s="149">
        <f t="shared" si="1"/>
        <v>0</v>
      </c>
      <c r="J72" s="134">
        <f t="shared" si="2"/>
        <v>0</v>
      </c>
      <c r="K72" s="133">
        <f t="shared" si="3"/>
        <v>0</v>
      </c>
    </row>
    <row r="73" spans="2:11" s="64" customFormat="1" ht="13.8">
      <c r="B73" s="244" t="s">
        <v>41</v>
      </c>
      <c r="C73" s="121" t="s">
        <v>1067</v>
      </c>
      <c r="D73" s="129" t="s">
        <v>748</v>
      </c>
      <c r="E73" s="104">
        <v>1875</v>
      </c>
      <c r="F73" s="36"/>
      <c r="G73" s="142"/>
      <c r="H73" s="316"/>
      <c r="I73" s="149">
        <f t="shared" si="1"/>
        <v>0</v>
      </c>
      <c r="J73" s="134">
        <f t="shared" si="2"/>
        <v>0</v>
      </c>
      <c r="K73" s="133">
        <f t="shared" si="3"/>
        <v>0</v>
      </c>
    </row>
    <row r="74" spans="2:11" s="64" customFormat="1" ht="13.8">
      <c r="B74" s="244" t="s">
        <v>42</v>
      </c>
      <c r="C74" s="121" t="s">
        <v>1067</v>
      </c>
      <c r="D74" s="129" t="s">
        <v>748</v>
      </c>
      <c r="E74" s="104">
        <v>2500</v>
      </c>
      <c r="F74" s="36"/>
      <c r="G74" s="142"/>
      <c r="H74" s="316"/>
      <c r="I74" s="149">
        <f t="shared" si="1"/>
        <v>0</v>
      </c>
      <c r="J74" s="134">
        <f t="shared" si="2"/>
        <v>0</v>
      </c>
      <c r="K74" s="133">
        <f t="shared" si="3"/>
        <v>0</v>
      </c>
    </row>
    <row r="75" spans="2:11" s="64" customFormat="1" ht="13.8">
      <c r="B75" s="244" t="s">
        <v>1074</v>
      </c>
      <c r="C75" s="121" t="s">
        <v>1067</v>
      </c>
      <c r="D75" s="129" t="s">
        <v>748</v>
      </c>
      <c r="E75" s="104">
        <v>3750</v>
      </c>
      <c r="F75" s="36"/>
      <c r="G75" s="142"/>
      <c r="H75" s="316"/>
      <c r="I75" s="149">
        <f aca="true" t="shared" si="31" ref="I75">J75+K75</f>
        <v>0</v>
      </c>
      <c r="J75" s="134">
        <f aca="true" t="shared" si="32" ref="J75">F75*H75</f>
        <v>0</v>
      </c>
      <c r="K75" s="133">
        <f aca="true" t="shared" si="33" ref="K75">G75*H75</f>
        <v>0</v>
      </c>
    </row>
    <row r="76" spans="2:11" s="64" customFormat="1" ht="13.8">
      <c r="B76" s="244" t="s">
        <v>1081</v>
      </c>
      <c r="C76" s="121" t="s">
        <v>1067</v>
      </c>
      <c r="D76" s="129" t="s">
        <v>748</v>
      </c>
      <c r="E76" s="104" t="s">
        <v>1024</v>
      </c>
      <c r="F76" s="36"/>
      <c r="G76" s="142"/>
      <c r="H76" s="316"/>
      <c r="I76" s="149">
        <f t="shared" si="1"/>
        <v>0</v>
      </c>
      <c r="J76" s="134">
        <f t="shared" si="2"/>
        <v>0</v>
      </c>
      <c r="K76" s="133">
        <f t="shared" si="3"/>
        <v>0</v>
      </c>
    </row>
    <row r="77" spans="2:11" s="64" customFormat="1" ht="15" thickBot="1">
      <c r="B77" s="246"/>
      <c r="C77" s="66"/>
      <c r="D77" s="112"/>
      <c r="E77" s="113"/>
      <c r="F77" s="73"/>
      <c r="G77" s="146"/>
      <c r="H77" s="126"/>
      <c r="I77" s="150"/>
      <c r="J77" s="136"/>
      <c r="K77" s="135"/>
    </row>
    <row r="78" spans="2:9" ht="15" thickBot="1">
      <c r="B78" s="38"/>
      <c r="C78" s="39"/>
      <c r="D78" s="40"/>
      <c r="E78" s="39"/>
      <c r="F78" s="41"/>
      <c r="G78" s="42"/>
      <c r="H78" s="43"/>
      <c r="I78" s="44"/>
    </row>
    <row r="79" spans="2:11" ht="18.6" thickBot="1">
      <c r="B79" s="450" t="s">
        <v>670</v>
      </c>
      <c r="C79" s="451"/>
      <c r="D79" s="451"/>
      <c r="E79" s="451"/>
      <c r="F79" s="451"/>
      <c r="G79" s="452"/>
      <c r="H79" s="204">
        <f>SUM(H11:H77)</f>
        <v>0</v>
      </c>
      <c r="I79" s="171">
        <f>SUM(I11:I77)</f>
        <v>0</v>
      </c>
      <c r="J79" s="231">
        <f>SUM(J11:J77)</f>
        <v>0</v>
      </c>
      <c r="K79" s="232">
        <f>SUM(K11:K77)</f>
        <v>0</v>
      </c>
    </row>
    <row r="80" ht="15">
      <c r="B80" s="45"/>
    </row>
    <row r="81" ht="15">
      <c r="B81" s="45"/>
    </row>
    <row r="82" ht="15">
      <c r="B82" s="45"/>
    </row>
    <row r="83" ht="15">
      <c r="B83" s="45"/>
    </row>
    <row r="84" ht="15">
      <c r="B84" s="45"/>
    </row>
    <row r="85" ht="15">
      <c r="B85" s="45"/>
    </row>
    <row r="86" ht="15">
      <c r="B86" s="45"/>
    </row>
    <row r="87" ht="15">
      <c r="B87" s="45"/>
    </row>
    <row r="88" ht="15">
      <c r="B88" s="45"/>
    </row>
  </sheetData>
  <protectedRanges>
    <protectedRange sqref="G38 G60 G27 G11:H11 G63 G12:G17 G67:G77" name="Bereich2_4"/>
    <protectedRange sqref="F11 F17:F47 F52:F77" name="Bereich2_1_3"/>
    <protectedRange sqref="G61:G62 G18:G26 G64:G66 G28:G37 G39:G59" name="Bereich2_4_1"/>
    <protectedRange sqref="F48:F51" name="Bereich2_3"/>
    <protectedRange sqref="F12:F16" name="Bereich2_1_3_1"/>
    <protectedRange sqref="E60" name="Bereich2_1_3_2"/>
    <protectedRange sqref="H77" name="Bereich2_4_2"/>
    <protectedRange sqref="H12:H76" name="Bereich2_4_2_1"/>
  </protectedRanges>
  <mergeCells count="32">
    <mergeCell ref="D54:E54"/>
    <mergeCell ref="D3:F3"/>
    <mergeCell ref="D4:F4"/>
    <mergeCell ref="G4:H4"/>
    <mergeCell ref="B79:G79"/>
    <mergeCell ref="D46:E46"/>
    <mergeCell ref="D47:E47"/>
    <mergeCell ref="D44:E44"/>
    <mergeCell ref="D45:E45"/>
    <mergeCell ref="D52:E52"/>
    <mergeCell ref="D50:E50"/>
    <mergeCell ref="D51:E51"/>
    <mergeCell ref="D48:E48"/>
    <mergeCell ref="D49:E49"/>
    <mergeCell ref="C70:E70"/>
    <mergeCell ref="D53:E53"/>
    <mergeCell ref="I2:K2"/>
    <mergeCell ref="I3:K3"/>
    <mergeCell ref="I4:K4"/>
    <mergeCell ref="J9:K9"/>
    <mergeCell ref="C2:F2"/>
    <mergeCell ref="B5:K5"/>
    <mergeCell ref="B6:K6"/>
    <mergeCell ref="B7:K7"/>
    <mergeCell ref="B8:K8"/>
    <mergeCell ref="B9:B10"/>
    <mergeCell ref="B2:B4"/>
    <mergeCell ref="H9:H10"/>
    <mergeCell ref="G3:H3"/>
    <mergeCell ref="C9:C10"/>
    <mergeCell ref="G2:H2"/>
    <mergeCell ref="D9:D10"/>
  </mergeCells>
  <conditionalFormatting sqref="C69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70" r:id="rId1"/>
  <ignoredErrors>
    <ignoredError sqref="B27 B1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K88"/>
  <sheetViews>
    <sheetView zoomScale="60" zoomScaleNormal="60" workbookViewId="0" topLeftCell="A1">
      <pane ySplit="10" topLeftCell="A11" activePane="bottomLeft" state="frozen"/>
      <selection pane="topLeft" activeCell="J18" sqref="J18"/>
      <selection pane="bottomLeft" activeCell="H70" sqref="H70"/>
    </sheetView>
  </sheetViews>
  <sheetFormatPr defaultColWidth="8.8515625" defaultRowHeight="15"/>
  <cols>
    <col min="2" max="2" width="9.57421875" style="0" bestFit="1" customWidth="1"/>
    <col min="3" max="3" width="65.57421875" style="0" customWidth="1"/>
    <col min="4" max="4" width="20.7109375" style="0" bestFit="1" customWidth="1"/>
    <col min="5" max="5" width="11.00390625" style="0" bestFit="1" customWidth="1"/>
    <col min="6" max="6" width="13.00390625" style="0" customWidth="1"/>
    <col min="7" max="7" width="14.140625" style="0" customWidth="1"/>
    <col min="8" max="8" width="9.140625" style="0" customWidth="1"/>
    <col min="9" max="10" width="15.7109375" style="0" customWidth="1"/>
    <col min="11" max="11" width="12.28125" style="0" customWidth="1"/>
  </cols>
  <sheetData>
    <row r="1" ht="15" thickBot="1"/>
    <row r="2" spans="2:11" ht="21.6" thickBot="1">
      <c r="B2" s="435" t="s">
        <v>237</v>
      </c>
      <c r="C2" s="421" t="str">
        <f>Nábytek!D10</f>
        <v>Chladicí regály O+Z</v>
      </c>
      <c r="D2" s="422"/>
      <c r="E2" s="422"/>
      <c r="F2" s="423"/>
      <c r="G2" s="442" t="str">
        <f>'Celkem  Nab+Tech'!G2</f>
        <v>Firma</v>
      </c>
      <c r="H2" s="443"/>
      <c r="I2" s="411" t="str">
        <f>Nábytek!H2</f>
        <v>XY</v>
      </c>
      <c r="J2" s="414"/>
      <c r="K2" s="415"/>
    </row>
    <row r="3" spans="2:11" ht="16.2" thickBot="1">
      <c r="B3" s="456"/>
      <c r="C3" s="236" t="s">
        <v>699</v>
      </c>
      <c r="D3" s="446"/>
      <c r="E3" s="446"/>
      <c r="F3" s="447"/>
      <c r="G3" s="440" t="str">
        <f>'Celkem  Nab+Tech'!G3</f>
        <v>Projekt</v>
      </c>
      <c r="H3" s="441"/>
      <c r="I3" s="411" t="str">
        <f>Nábytek!H3</f>
        <v>Makro Karlovy Vary - remodelling chlazení</v>
      </c>
      <c r="J3" s="414"/>
      <c r="K3" s="415"/>
    </row>
    <row r="4" spans="2:11" ht="16.2" thickBot="1">
      <c r="B4" s="457"/>
      <c r="C4" s="237" t="s">
        <v>700</v>
      </c>
      <c r="D4" s="448"/>
      <c r="E4" s="448"/>
      <c r="F4" s="449"/>
      <c r="G4" s="440" t="str">
        <f>'Celkem  Nab+Tech'!G4</f>
        <v>Datum nabídky</v>
      </c>
      <c r="H4" s="441"/>
      <c r="I4" s="416" t="str">
        <f>Nábytek!H4</f>
        <v>XX.XX.2023</v>
      </c>
      <c r="J4" s="417"/>
      <c r="K4" s="418"/>
    </row>
    <row r="5" spans="2:11" s="64" customFormat="1" ht="14.4" customHeight="1">
      <c r="B5" s="424" t="s">
        <v>765</v>
      </c>
      <c r="C5" s="426"/>
      <c r="D5" s="426"/>
      <c r="E5" s="426"/>
      <c r="F5" s="426"/>
      <c r="G5" s="426"/>
      <c r="H5" s="426"/>
      <c r="I5" s="426"/>
      <c r="J5" s="426"/>
      <c r="K5" s="427"/>
    </row>
    <row r="6" spans="2:11" s="64" customFormat="1" ht="13.8">
      <c r="B6" s="428" t="s">
        <v>1069</v>
      </c>
      <c r="C6" s="425"/>
      <c r="D6" s="425"/>
      <c r="E6" s="425"/>
      <c r="F6" s="425"/>
      <c r="G6" s="425"/>
      <c r="H6" s="425"/>
      <c r="I6" s="425"/>
      <c r="J6" s="425"/>
      <c r="K6" s="429"/>
    </row>
    <row r="7" spans="2:11" s="64" customFormat="1" ht="13.8">
      <c r="B7" s="428" t="s">
        <v>1035</v>
      </c>
      <c r="C7" s="425"/>
      <c r="D7" s="425"/>
      <c r="E7" s="425"/>
      <c r="F7" s="425"/>
      <c r="G7" s="425"/>
      <c r="H7" s="425"/>
      <c r="I7" s="425"/>
      <c r="J7" s="425"/>
      <c r="K7" s="429"/>
    </row>
    <row r="8" spans="2:11" s="64" customFormat="1" ht="15" customHeight="1" thickBot="1">
      <c r="B8" s="430" t="s">
        <v>1072</v>
      </c>
      <c r="C8" s="431"/>
      <c r="D8" s="431"/>
      <c r="E8" s="431"/>
      <c r="F8" s="431"/>
      <c r="G8" s="431"/>
      <c r="H8" s="431"/>
      <c r="I8" s="431"/>
      <c r="J8" s="431"/>
      <c r="K8" s="432"/>
    </row>
    <row r="9" spans="2:11" s="8" customFormat="1" ht="15">
      <c r="B9" s="433" t="s">
        <v>16</v>
      </c>
      <c r="C9" s="438" t="s">
        <v>701</v>
      </c>
      <c r="D9" s="438" t="s">
        <v>702</v>
      </c>
      <c r="E9" s="95" t="s">
        <v>703</v>
      </c>
      <c r="F9" s="95" t="s">
        <v>704</v>
      </c>
      <c r="G9" s="95" t="s">
        <v>652</v>
      </c>
      <c r="H9" s="438" t="s">
        <v>649</v>
      </c>
      <c r="I9" s="34" t="s">
        <v>650</v>
      </c>
      <c r="J9" s="419" t="s">
        <v>661</v>
      </c>
      <c r="K9" s="420"/>
    </row>
    <row r="10" spans="2:11" s="8" customFormat="1" ht="15" thickBot="1">
      <c r="B10" s="434"/>
      <c r="C10" s="439"/>
      <c r="D10" s="439"/>
      <c r="E10" s="96" t="s">
        <v>27</v>
      </c>
      <c r="F10" s="96" t="s">
        <v>705</v>
      </c>
      <c r="G10" s="96" t="s">
        <v>705</v>
      </c>
      <c r="H10" s="439"/>
      <c r="I10" s="96" t="s">
        <v>705</v>
      </c>
      <c r="J10" s="59" t="s">
        <v>651</v>
      </c>
      <c r="K10" s="60" t="s">
        <v>652</v>
      </c>
    </row>
    <row r="11" spans="2:11" s="64" customFormat="1" ht="13.8">
      <c r="B11" s="243"/>
      <c r="C11" s="127" t="s">
        <v>706</v>
      </c>
      <c r="D11" s="100"/>
      <c r="E11" s="101"/>
      <c r="F11" s="131"/>
      <c r="G11" s="145"/>
      <c r="H11" s="132"/>
      <c r="I11" s="148"/>
      <c r="J11" s="138"/>
      <c r="K11" s="137"/>
    </row>
    <row r="12" spans="2:11" s="64" customFormat="1" ht="13.8">
      <c r="B12" s="244" t="s">
        <v>246</v>
      </c>
      <c r="C12" s="128" t="s">
        <v>707</v>
      </c>
      <c r="D12" s="103"/>
      <c r="E12" s="104">
        <v>1250</v>
      </c>
      <c r="F12" s="36"/>
      <c r="G12" s="142"/>
      <c r="H12" s="316">
        <v>1</v>
      </c>
      <c r="I12" s="149">
        <f>J12+K12</f>
        <v>0</v>
      </c>
      <c r="J12" s="134">
        <f aca="true" t="shared" si="0" ref="J12:J76">F12*H12</f>
        <v>0</v>
      </c>
      <c r="K12" s="133">
        <f aca="true" t="shared" si="1" ref="K12:K76">G12*H12</f>
        <v>0</v>
      </c>
    </row>
    <row r="13" spans="2:11" s="64" customFormat="1" ht="13.8">
      <c r="B13" s="244" t="s">
        <v>247</v>
      </c>
      <c r="C13" s="128" t="s">
        <v>708</v>
      </c>
      <c r="D13" s="103"/>
      <c r="E13" s="104">
        <v>1875</v>
      </c>
      <c r="F13" s="36"/>
      <c r="G13" s="142"/>
      <c r="H13" s="316"/>
      <c r="I13" s="149">
        <f aca="true" t="shared" si="2" ref="I13:I76">J13+K13</f>
        <v>0</v>
      </c>
      <c r="J13" s="134">
        <f t="shared" si="0"/>
        <v>0</v>
      </c>
      <c r="K13" s="133">
        <f t="shared" si="1"/>
        <v>0</v>
      </c>
    </row>
    <row r="14" spans="2:11" s="64" customFormat="1" ht="13.8">
      <c r="B14" s="244" t="s">
        <v>248</v>
      </c>
      <c r="C14" s="128" t="s">
        <v>709</v>
      </c>
      <c r="D14" s="103"/>
      <c r="E14" s="104">
        <v>2500</v>
      </c>
      <c r="F14" s="36"/>
      <c r="G14" s="142"/>
      <c r="H14" s="316"/>
      <c r="I14" s="149">
        <f t="shared" si="2"/>
        <v>0</v>
      </c>
      <c r="J14" s="134">
        <f t="shared" si="0"/>
        <v>0</v>
      </c>
      <c r="K14" s="133">
        <f t="shared" si="1"/>
        <v>0</v>
      </c>
    </row>
    <row r="15" spans="2:11" s="64" customFormat="1" ht="13.8">
      <c r="B15" s="244" t="s">
        <v>249</v>
      </c>
      <c r="C15" s="128" t="s">
        <v>710</v>
      </c>
      <c r="D15" s="103"/>
      <c r="E15" s="104">
        <v>3750</v>
      </c>
      <c r="F15" s="36"/>
      <c r="G15" s="142"/>
      <c r="H15" s="316">
        <v>2</v>
      </c>
      <c r="I15" s="149">
        <f t="shared" si="2"/>
        <v>0</v>
      </c>
      <c r="J15" s="134">
        <f t="shared" si="0"/>
        <v>0</v>
      </c>
      <c r="K15" s="133">
        <f t="shared" si="1"/>
        <v>0</v>
      </c>
    </row>
    <row r="16" spans="2:11" s="64" customFormat="1" ht="13.8">
      <c r="B16" s="244"/>
      <c r="C16" s="106" t="s">
        <v>711</v>
      </c>
      <c r="D16" s="105"/>
      <c r="E16" s="104"/>
      <c r="F16" s="72"/>
      <c r="G16" s="144"/>
      <c r="H16" s="316"/>
      <c r="I16" s="149"/>
      <c r="J16" s="134"/>
      <c r="K16" s="133"/>
    </row>
    <row r="17" spans="2:11" s="64" customFormat="1" ht="13.8">
      <c r="B17" s="244" t="s">
        <v>250</v>
      </c>
      <c r="C17" s="128" t="s">
        <v>712</v>
      </c>
      <c r="D17" s="105"/>
      <c r="E17" s="104"/>
      <c r="F17" s="36"/>
      <c r="G17" s="206"/>
      <c r="H17" s="316">
        <v>1</v>
      </c>
      <c r="I17" s="149">
        <f t="shared" si="2"/>
        <v>0</v>
      </c>
      <c r="J17" s="134">
        <f t="shared" si="0"/>
        <v>0</v>
      </c>
      <c r="K17" s="133">
        <f t="shared" si="1"/>
        <v>0</v>
      </c>
    </row>
    <row r="18" spans="2:11" s="64" customFormat="1" ht="13.8">
      <c r="B18" s="244" t="s">
        <v>251</v>
      </c>
      <c r="C18" s="128" t="s">
        <v>713</v>
      </c>
      <c r="D18" s="103"/>
      <c r="E18" s="104"/>
      <c r="F18" s="36"/>
      <c r="G18" s="207"/>
      <c r="H18" s="316">
        <v>1</v>
      </c>
      <c r="I18" s="149">
        <f t="shared" si="2"/>
        <v>0</v>
      </c>
      <c r="J18" s="134">
        <f t="shared" si="0"/>
        <v>0</v>
      </c>
      <c r="K18" s="133">
        <f t="shared" si="1"/>
        <v>0</v>
      </c>
    </row>
    <row r="19" spans="2:11" s="64" customFormat="1" ht="13.8">
      <c r="B19" s="244" t="s">
        <v>252</v>
      </c>
      <c r="C19" s="128" t="s">
        <v>714</v>
      </c>
      <c r="D19" s="105"/>
      <c r="E19" s="104"/>
      <c r="F19" s="36"/>
      <c r="G19" s="207"/>
      <c r="H19" s="316"/>
      <c r="I19" s="149">
        <f t="shared" si="2"/>
        <v>0</v>
      </c>
      <c r="J19" s="134">
        <f t="shared" si="0"/>
        <v>0</v>
      </c>
      <c r="K19" s="133">
        <f t="shared" si="1"/>
        <v>0</v>
      </c>
    </row>
    <row r="20" spans="2:11" s="64" customFormat="1" ht="13.8">
      <c r="B20" s="244" t="s">
        <v>253</v>
      </c>
      <c r="C20" s="128" t="s">
        <v>715</v>
      </c>
      <c r="D20" s="103"/>
      <c r="E20" s="104"/>
      <c r="F20" s="36"/>
      <c r="G20" s="207"/>
      <c r="H20" s="316"/>
      <c r="I20" s="149">
        <f t="shared" si="2"/>
        <v>0</v>
      </c>
      <c r="J20" s="134">
        <f t="shared" si="0"/>
        <v>0</v>
      </c>
      <c r="K20" s="133">
        <f t="shared" si="1"/>
        <v>0</v>
      </c>
    </row>
    <row r="21" spans="2:11" s="64" customFormat="1" ht="13.8">
      <c r="B21" s="244" t="s">
        <v>254</v>
      </c>
      <c r="C21" s="102" t="s">
        <v>716</v>
      </c>
      <c r="D21" s="105" t="s">
        <v>718</v>
      </c>
      <c r="E21" s="104"/>
      <c r="F21" s="36"/>
      <c r="G21" s="207"/>
      <c r="H21" s="316"/>
      <c r="I21" s="149">
        <f t="shared" si="2"/>
        <v>0</v>
      </c>
      <c r="J21" s="134">
        <f t="shared" si="0"/>
        <v>0</v>
      </c>
      <c r="K21" s="133">
        <f t="shared" si="1"/>
        <v>0</v>
      </c>
    </row>
    <row r="22" spans="2:11" s="64" customFormat="1" ht="13.8">
      <c r="B22" s="244" t="s">
        <v>255</v>
      </c>
      <c r="C22" s="102" t="s">
        <v>717</v>
      </c>
      <c r="D22" s="105" t="s">
        <v>718</v>
      </c>
      <c r="E22" s="104"/>
      <c r="F22" s="36"/>
      <c r="G22" s="207"/>
      <c r="H22" s="316"/>
      <c r="I22" s="149">
        <f t="shared" si="2"/>
        <v>0</v>
      </c>
      <c r="J22" s="134">
        <f t="shared" si="0"/>
        <v>0</v>
      </c>
      <c r="K22" s="133">
        <f t="shared" si="1"/>
        <v>0</v>
      </c>
    </row>
    <row r="23" spans="2:11" s="64" customFormat="1" ht="13.8">
      <c r="B23" s="244" t="s">
        <v>256</v>
      </c>
      <c r="C23" s="102" t="s">
        <v>719</v>
      </c>
      <c r="D23" s="105"/>
      <c r="E23" s="104"/>
      <c r="F23" s="36"/>
      <c r="G23" s="207"/>
      <c r="H23" s="316"/>
      <c r="I23" s="149">
        <f t="shared" si="2"/>
        <v>0</v>
      </c>
      <c r="J23" s="134">
        <f t="shared" si="0"/>
        <v>0</v>
      </c>
      <c r="K23" s="133">
        <f t="shared" si="1"/>
        <v>0</v>
      </c>
    </row>
    <row r="24" spans="2:11" s="64" customFormat="1" ht="13.8">
      <c r="B24" s="244" t="s">
        <v>257</v>
      </c>
      <c r="C24" s="102" t="s">
        <v>720</v>
      </c>
      <c r="D24" s="105"/>
      <c r="E24" s="104"/>
      <c r="F24" s="36"/>
      <c r="G24" s="207"/>
      <c r="H24" s="316"/>
      <c r="I24" s="149">
        <f t="shared" si="2"/>
        <v>0</v>
      </c>
      <c r="J24" s="134">
        <f t="shared" si="0"/>
        <v>0</v>
      </c>
      <c r="K24" s="133">
        <f t="shared" si="1"/>
        <v>0</v>
      </c>
    </row>
    <row r="25" spans="2:11" s="64" customFormat="1" ht="13.8">
      <c r="B25" s="244" t="s">
        <v>258</v>
      </c>
      <c r="C25" s="128" t="s">
        <v>721</v>
      </c>
      <c r="D25" s="103"/>
      <c r="E25" s="104"/>
      <c r="F25" s="36"/>
      <c r="G25" s="207"/>
      <c r="H25" s="316"/>
      <c r="I25" s="149">
        <f t="shared" si="2"/>
        <v>0</v>
      </c>
      <c r="J25" s="134">
        <f t="shared" si="0"/>
        <v>0</v>
      </c>
      <c r="K25" s="133">
        <f t="shared" si="1"/>
        <v>0</v>
      </c>
    </row>
    <row r="26" spans="2:11" s="64" customFormat="1" ht="13.8">
      <c r="B26" s="244"/>
      <c r="C26" s="221" t="s">
        <v>766</v>
      </c>
      <c r="D26" s="103"/>
      <c r="E26" s="104"/>
      <c r="F26" s="72"/>
      <c r="G26" s="144"/>
      <c r="H26" s="316"/>
      <c r="I26" s="149"/>
      <c r="J26" s="134"/>
      <c r="K26" s="133"/>
    </row>
    <row r="27" spans="2:11" s="64" customFormat="1" ht="13.8">
      <c r="B27" s="244" t="s">
        <v>259</v>
      </c>
      <c r="C27" s="102" t="s">
        <v>722</v>
      </c>
      <c r="D27" s="103"/>
      <c r="E27" s="104"/>
      <c r="F27" s="36"/>
      <c r="G27" s="206"/>
      <c r="H27" s="316">
        <v>1</v>
      </c>
      <c r="I27" s="149">
        <f t="shared" si="2"/>
        <v>0</v>
      </c>
      <c r="J27" s="134">
        <f t="shared" si="0"/>
        <v>0</v>
      </c>
      <c r="K27" s="133">
        <f t="shared" si="1"/>
        <v>0</v>
      </c>
    </row>
    <row r="28" spans="2:11" s="64" customFormat="1" ht="13.8">
      <c r="B28" s="244" t="s">
        <v>260</v>
      </c>
      <c r="C28" s="102" t="s">
        <v>723</v>
      </c>
      <c r="D28" s="103"/>
      <c r="E28" s="104"/>
      <c r="F28" s="36"/>
      <c r="G28" s="207"/>
      <c r="H28" s="316"/>
      <c r="I28" s="149">
        <f t="shared" si="2"/>
        <v>0</v>
      </c>
      <c r="J28" s="134">
        <f t="shared" si="0"/>
        <v>0</v>
      </c>
      <c r="K28" s="133">
        <f t="shared" si="1"/>
        <v>0</v>
      </c>
    </row>
    <row r="29" spans="2:11" s="64" customFormat="1" ht="13.8">
      <c r="B29" s="244" t="s">
        <v>261</v>
      </c>
      <c r="C29" s="128" t="s">
        <v>724</v>
      </c>
      <c r="D29" s="103"/>
      <c r="E29" s="104"/>
      <c r="F29" s="36"/>
      <c r="G29" s="207"/>
      <c r="H29" s="316"/>
      <c r="I29" s="149">
        <f t="shared" si="2"/>
        <v>0</v>
      </c>
      <c r="J29" s="134">
        <f t="shared" si="0"/>
        <v>0</v>
      </c>
      <c r="K29" s="133">
        <f t="shared" si="1"/>
        <v>0</v>
      </c>
    </row>
    <row r="30" spans="2:11" s="64" customFormat="1" ht="13.8">
      <c r="B30" s="244" t="s">
        <v>262</v>
      </c>
      <c r="C30" s="128" t="s">
        <v>725</v>
      </c>
      <c r="D30" s="103"/>
      <c r="E30" s="104"/>
      <c r="F30" s="36"/>
      <c r="G30" s="207"/>
      <c r="H30" s="316">
        <v>2</v>
      </c>
      <c r="I30" s="149">
        <f t="shared" si="2"/>
        <v>0</v>
      </c>
      <c r="J30" s="134">
        <f t="shared" si="0"/>
        <v>0</v>
      </c>
      <c r="K30" s="133">
        <f t="shared" si="1"/>
        <v>0</v>
      </c>
    </row>
    <row r="31" spans="2:11" s="64" customFormat="1" ht="13.8">
      <c r="B31" s="244" t="s">
        <v>263</v>
      </c>
      <c r="C31" s="128" t="s">
        <v>726</v>
      </c>
      <c r="D31" s="103"/>
      <c r="E31" s="104"/>
      <c r="F31" s="36"/>
      <c r="G31" s="207"/>
      <c r="H31" s="316">
        <v>2</v>
      </c>
      <c r="I31" s="149">
        <f t="shared" si="2"/>
        <v>0</v>
      </c>
      <c r="J31" s="134">
        <f t="shared" si="0"/>
        <v>0</v>
      </c>
      <c r="K31" s="133">
        <f t="shared" si="1"/>
        <v>0</v>
      </c>
    </row>
    <row r="32" spans="2:11" s="64" customFormat="1" ht="13.8">
      <c r="B32" s="244" t="s">
        <v>264</v>
      </c>
      <c r="C32" s="128" t="s">
        <v>727</v>
      </c>
      <c r="D32" s="105" t="s">
        <v>769</v>
      </c>
      <c r="E32" s="107" t="s">
        <v>86</v>
      </c>
      <c r="F32" s="36"/>
      <c r="G32" s="207"/>
      <c r="H32" s="316">
        <v>1</v>
      </c>
      <c r="I32" s="149">
        <f t="shared" si="2"/>
        <v>0</v>
      </c>
      <c r="J32" s="134">
        <f t="shared" si="0"/>
        <v>0</v>
      </c>
      <c r="K32" s="133">
        <f t="shared" si="1"/>
        <v>0</v>
      </c>
    </row>
    <row r="33" spans="2:11" s="64" customFormat="1" ht="13.8">
      <c r="B33" s="244" t="s">
        <v>265</v>
      </c>
      <c r="C33" s="128" t="s">
        <v>727</v>
      </c>
      <c r="D33" s="105" t="s">
        <v>769</v>
      </c>
      <c r="E33" s="107" t="s">
        <v>87</v>
      </c>
      <c r="F33" s="36"/>
      <c r="G33" s="207"/>
      <c r="H33" s="316"/>
      <c r="I33" s="149">
        <f t="shared" si="2"/>
        <v>0</v>
      </c>
      <c r="J33" s="134">
        <f t="shared" si="0"/>
        <v>0</v>
      </c>
      <c r="K33" s="133">
        <f t="shared" si="1"/>
        <v>0</v>
      </c>
    </row>
    <row r="34" spans="2:11" s="64" customFormat="1" ht="13.8">
      <c r="B34" s="244" t="s">
        <v>266</v>
      </c>
      <c r="C34" s="128" t="s">
        <v>727</v>
      </c>
      <c r="D34" s="105" t="s">
        <v>769</v>
      </c>
      <c r="E34" s="107" t="s">
        <v>88</v>
      </c>
      <c r="F34" s="36"/>
      <c r="G34" s="207"/>
      <c r="H34" s="316"/>
      <c r="I34" s="149">
        <f t="shared" si="2"/>
        <v>0</v>
      </c>
      <c r="J34" s="134">
        <f t="shared" si="0"/>
        <v>0</v>
      </c>
      <c r="K34" s="133">
        <f t="shared" si="1"/>
        <v>0</v>
      </c>
    </row>
    <row r="35" spans="2:11" s="64" customFormat="1" ht="13.8">
      <c r="B35" s="244" t="s">
        <v>267</v>
      </c>
      <c r="C35" s="128" t="s">
        <v>727</v>
      </c>
      <c r="D35" s="105" t="s">
        <v>769</v>
      </c>
      <c r="E35" s="107" t="s">
        <v>89</v>
      </c>
      <c r="F35" s="36"/>
      <c r="G35" s="207"/>
      <c r="H35" s="316">
        <v>2</v>
      </c>
      <c r="I35" s="149">
        <f t="shared" si="2"/>
        <v>0</v>
      </c>
      <c r="J35" s="134">
        <f t="shared" si="0"/>
        <v>0</v>
      </c>
      <c r="K35" s="133">
        <f t="shared" si="1"/>
        <v>0</v>
      </c>
    </row>
    <row r="36" spans="2:11" s="64" customFormat="1" ht="13.8">
      <c r="B36" s="244"/>
      <c r="C36" s="221" t="s">
        <v>728</v>
      </c>
      <c r="D36" s="108"/>
      <c r="E36" s="109"/>
      <c r="F36" s="72"/>
      <c r="G36" s="144"/>
      <c r="H36" s="316"/>
      <c r="I36" s="149"/>
      <c r="J36" s="134"/>
      <c r="K36" s="133"/>
    </row>
    <row r="37" spans="2:11" s="64" customFormat="1" ht="13.8">
      <c r="B37" s="244" t="s">
        <v>268</v>
      </c>
      <c r="C37" s="102" t="s">
        <v>729</v>
      </c>
      <c r="D37" s="110" t="s">
        <v>730</v>
      </c>
      <c r="E37" s="111"/>
      <c r="F37" s="36"/>
      <c r="G37" s="206"/>
      <c r="H37" s="316">
        <v>3</v>
      </c>
      <c r="I37" s="149">
        <f t="shared" si="2"/>
        <v>0</v>
      </c>
      <c r="J37" s="134">
        <f t="shared" si="0"/>
        <v>0</v>
      </c>
      <c r="K37" s="133">
        <f t="shared" si="1"/>
        <v>0</v>
      </c>
    </row>
    <row r="38" spans="2:11" s="64" customFormat="1" ht="13.8">
      <c r="B38" s="244" t="s">
        <v>269</v>
      </c>
      <c r="C38" s="102" t="s">
        <v>731</v>
      </c>
      <c r="D38" s="110" t="s">
        <v>730</v>
      </c>
      <c r="E38" s="111"/>
      <c r="F38" s="36"/>
      <c r="G38" s="207"/>
      <c r="H38" s="316"/>
      <c r="I38" s="149">
        <f t="shared" si="2"/>
        <v>0</v>
      </c>
      <c r="J38" s="134">
        <f t="shared" si="0"/>
        <v>0</v>
      </c>
      <c r="K38" s="133">
        <f t="shared" si="1"/>
        <v>0</v>
      </c>
    </row>
    <row r="39" spans="2:11" s="64" customFormat="1" ht="13.8">
      <c r="B39" s="244" t="s">
        <v>270</v>
      </c>
      <c r="C39" s="102" t="s">
        <v>732</v>
      </c>
      <c r="D39" s="110" t="s">
        <v>730</v>
      </c>
      <c r="E39" s="111"/>
      <c r="F39" s="36"/>
      <c r="G39" s="207"/>
      <c r="H39" s="316"/>
      <c r="I39" s="149">
        <f t="shared" si="2"/>
        <v>0</v>
      </c>
      <c r="J39" s="134">
        <f t="shared" si="0"/>
        <v>0</v>
      </c>
      <c r="K39" s="133">
        <f t="shared" si="1"/>
        <v>0</v>
      </c>
    </row>
    <row r="40" spans="2:11" s="64" customFormat="1" ht="13.8">
      <c r="B40" s="244" t="s">
        <v>271</v>
      </c>
      <c r="C40" s="102" t="s">
        <v>733</v>
      </c>
      <c r="D40" s="110" t="s">
        <v>730</v>
      </c>
      <c r="E40" s="111"/>
      <c r="F40" s="36"/>
      <c r="G40" s="207"/>
      <c r="H40" s="316">
        <v>6</v>
      </c>
      <c r="I40" s="149">
        <f t="shared" si="2"/>
        <v>0</v>
      </c>
      <c r="J40" s="134">
        <f t="shared" si="0"/>
        <v>0</v>
      </c>
      <c r="K40" s="133">
        <f t="shared" si="1"/>
        <v>0</v>
      </c>
    </row>
    <row r="41" spans="2:11" s="64" customFormat="1" ht="13.8">
      <c r="B41" s="244" t="s">
        <v>272</v>
      </c>
      <c r="C41" s="219" t="s">
        <v>734</v>
      </c>
      <c r="D41" s="444" t="s">
        <v>738</v>
      </c>
      <c r="E41" s="445"/>
      <c r="F41" s="36"/>
      <c r="G41" s="207"/>
      <c r="H41" s="316"/>
      <c r="I41" s="149">
        <f t="shared" si="2"/>
        <v>0</v>
      </c>
      <c r="J41" s="134">
        <f t="shared" si="0"/>
        <v>0</v>
      </c>
      <c r="K41" s="133">
        <f t="shared" si="1"/>
        <v>0</v>
      </c>
    </row>
    <row r="42" spans="2:11" s="64" customFormat="1" ht="13.8">
      <c r="B42" s="244" t="s">
        <v>273</v>
      </c>
      <c r="C42" s="219" t="s">
        <v>735</v>
      </c>
      <c r="D42" s="444" t="s">
        <v>738</v>
      </c>
      <c r="E42" s="445"/>
      <c r="F42" s="36"/>
      <c r="G42" s="207"/>
      <c r="H42" s="316"/>
      <c r="I42" s="149">
        <f t="shared" si="2"/>
        <v>0</v>
      </c>
      <c r="J42" s="134">
        <f t="shared" si="0"/>
        <v>0</v>
      </c>
      <c r="K42" s="133">
        <f t="shared" si="1"/>
        <v>0</v>
      </c>
    </row>
    <row r="43" spans="2:11" s="64" customFormat="1" ht="13.8">
      <c r="B43" s="244" t="s">
        <v>274</v>
      </c>
      <c r="C43" s="219" t="s">
        <v>736</v>
      </c>
      <c r="D43" s="444" t="s">
        <v>738</v>
      </c>
      <c r="E43" s="445"/>
      <c r="F43" s="36"/>
      <c r="G43" s="207"/>
      <c r="H43" s="316"/>
      <c r="I43" s="149">
        <f t="shared" si="2"/>
        <v>0</v>
      </c>
      <c r="J43" s="134">
        <f t="shared" si="0"/>
        <v>0</v>
      </c>
      <c r="K43" s="133">
        <f t="shared" si="1"/>
        <v>0</v>
      </c>
    </row>
    <row r="44" spans="2:11" s="64" customFormat="1" ht="13.8">
      <c r="B44" s="244" t="s">
        <v>275</v>
      </c>
      <c r="C44" s="219" t="s">
        <v>737</v>
      </c>
      <c r="D44" s="444" t="s">
        <v>738</v>
      </c>
      <c r="E44" s="445"/>
      <c r="F44" s="36"/>
      <c r="G44" s="207"/>
      <c r="H44" s="316"/>
      <c r="I44" s="149">
        <f t="shared" si="2"/>
        <v>0</v>
      </c>
      <c r="J44" s="134">
        <f t="shared" si="0"/>
        <v>0</v>
      </c>
      <c r="K44" s="133">
        <f t="shared" si="1"/>
        <v>0</v>
      </c>
    </row>
    <row r="45" spans="2:11" s="64" customFormat="1" ht="13.8">
      <c r="B45" s="244" t="s">
        <v>276</v>
      </c>
      <c r="C45" s="219" t="s">
        <v>739</v>
      </c>
      <c r="D45" s="444" t="s">
        <v>740</v>
      </c>
      <c r="E45" s="445"/>
      <c r="F45" s="199"/>
      <c r="G45" s="207"/>
      <c r="H45" s="316"/>
      <c r="I45" s="149">
        <f t="shared" si="2"/>
        <v>0</v>
      </c>
      <c r="J45" s="134">
        <f t="shared" si="0"/>
        <v>0</v>
      </c>
      <c r="K45" s="133">
        <f t="shared" si="1"/>
        <v>0</v>
      </c>
    </row>
    <row r="46" spans="2:11" s="64" customFormat="1" ht="13.8">
      <c r="B46" s="244" t="s">
        <v>277</v>
      </c>
      <c r="C46" s="219" t="s">
        <v>739</v>
      </c>
      <c r="D46" s="444" t="s">
        <v>741</v>
      </c>
      <c r="E46" s="445"/>
      <c r="F46" s="199"/>
      <c r="G46" s="207"/>
      <c r="H46" s="316"/>
      <c r="I46" s="149">
        <f t="shared" si="2"/>
        <v>0</v>
      </c>
      <c r="J46" s="134">
        <f t="shared" si="0"/>
        <v>0</v>
      </c>
      <c r="K46" s="133">
        <f t="shared" si="1"/>
        <v>0</v>
      </c>
    </row>
    <row r="47" spans="2:11" s="64" customFormat="1" ht="13.8">
      <c r="B47" s="244" t="s">
        <v>278</v>
      </c>
      <c r="C47" s="219" t="s">
        <v>739</v>
      </c>
      <c r="D47" s="444" t="s">
        <v>742</v>
      </c>
      <c r="E47" s="445"/>
      <c r="F47" s="199"/>
      <c r="G47" s="207"/>
      <c r="H47" s="316"/>
      <c r="I47" s="149">
        <f t="shared" si="2"/>
        <v>0</v>
      </c>
      <c r="J47" s="134">
        <f t="shared" si="0"/>
        <v>0</v>
      </c>
      <c r="K47" s="133">
        <f t="shared" si="1"/>
        <v>0</v>
      </c>
    </row>
    <row r="48" spans="2:11" s="64" customFormat="1" ht="13.8">
      <c r="B48" s="244" t="s">
        <v>279</v>
      </c>
      <c r="C48" s="219" t="s">
        <v>739</v>
      </c>
      <c r="D48" s="444" t="s">
        <v>743</v>
      </c>
      <c r="E48" s="445"/>
      <c r="F48" s="199"/>
      <c r="G48" s="207"/>
      <c r="H48" s="316"/>
      <c r="I48" s="149">
        <f t="shared" si="2"/>
        <v>0</v>
      </c>
      <c r="J48" s="134">
        <f t="shared" si="0"/>
        <v>0</v>
      </c>
      <c r="K48" s="133">
        <f t="shared" si="1"/>
        <v>0</v>
      </c>
    </row>
    <row r="49" spans="2:11" s="64" customFormat="1" ht="13.8">
      <c r="B49" s="244" t="s">
        <v>280</v>
      </c>
      <c r="C49" s="219" t="s">
        <v>744</v>
      </c>
      <c r="D49" s="444" t="s">
        <v>760</v>
      </c>
      <c r="E49" s="445"/>
      <c r="F49" s="36"/>
      <c r="G49" s="207"/>
      <c r="H49" s="316">
        <v>21</v>
      </c>
      <c r="I49" s="149">
        <f t="shared" si="2"/>
        <v>0</v>
      </c>
      <c r="J49" s="134">
        <f t="shared" si="0"/>
        <v>0</v>
      </c>
      <c r="K49" s="133">
        <f t="shared" si="1"/>
        <v>0</v>
      </c>
    </row>
    <row r="50" spans="2:11" s="64" customFormat="1" ht="13.8">
      <c r="B50" s="244" t="s">
        <v>281</v>
      </c>
      <c r="C50" s="219" t="s">
        <v>745</v>
      </c>
      <c r="D50" s="444" t="s">
        <v>760</v>
      </c>
      <c r="E50" s="445"/>
      <c r="F50" s="36"/>
      <c r="G50" s="207"/>
      <c r="H50" s="316"/>
      <c r="I50" s="149">
        <f t="shared" si="2"/>
        <v>0</v>
      </c>
      <c r="J50" s="134">
        <f t="shared" si="0"/>
        <v>0</v>
      </c>
      <c r="K50" s="133">
        <f t="shared" si="1"/>
        <v>0</v>
      </c>
    </row>
    <row r="51" spans="2:11" s="64" customFormat="1" ht="13.8">
      <c r="B51" s="244" t="s">
        <v>282</v>
      </c>
      <c r="C51" s="219" t="s">
        <v>746</v>
      </c>
      <c r="D51" s="103"/>
      <c r="E51" s="104">
        <v>1250</v>
      </c>
      <c r="F51" s="36"/>
      <c r="G51" s="207"/>
      <c r="H51" s="316">
        <v>1</v>
      </c>
      <c r="I51" s="149">
        <f t="shared" si="2"/>
        <v>0</v>
      </c>
      <c r="J51" s="134">
        <f t="shared" si="0"/>
        <v>0</v>
      </c>
      <c r="K51" s="133">
        <f t="shared" si="1"/>
        <v>0</v>
      </c>
    </row>
    <row r="52" spans="2:11" s="64" customFormat="1" ht="13.8">
      <c r="B52" s="244" t="s">
        <v>283</v>
      </c>
      <c r="C52" s="219" t="s">
        <v>746</v>
      </c>
      <c r="D52" s="103"/>
      <c r="E52" s="104">
        <v>1875</v>
      </c>
      <c r="F52" s="36"/>
      <c r="G52" s="207"/>
      <c r="H52" s="316"/>
      <c r="I52" s="149">
        <f t="shared" si="2"/>
        <v>0</v>
      </c>
      <c r="J52" s="134">
        <f t="shared" si="0"/>
        <v>0</v>
      </c>
      <c r="K52" s="133">
        <f t="shared" si="1"/>
        <v>0</v>
      </c>
    </row>
    <row r="53" spans="2:11" s="64" customFormat="1" ht="13.8">
      <c r="B53" s="244" t="s">
        <v>284</v>
      </c>
      <c r="C53" s="219" t="s">
        <v>746</v>
      </c>
      <c r="D53" s="103"/>
      <c r="E53" s="104">
        <v>2500</v>
      </c>
      <c r="F53" s="36"/>
      <c r="G53" s="207"/>
      <c r="H53" s="316"/>
      <c r="I53" s="149">
        <f t="shared" si="2"/>
        <v>0</v>
      </c>
      <c r="J53" s="134">
        <f t="shared" si="0"/>
        <v>0</v>
      </c>
      <c r="K53" s="133">
        <f t="shared" si="1"/>
        <v>0</v>
      </c>
    </row>
    <row r="54" spans="2:11" s="64" customFormat="1" ht="13.8">
      <c r="B54" s="244" t="s">
        <v>285</v>
      </c>
      <c r="C54" s="219" t="s">
        <v>746</v>
      </c>
      <c r="D54" s="103"/>
      <c r="E54" s="104">
        <v>3750</v>
      </c>
      <c r="F54" s="36"/>
      <c r="G54" s="207"/>
      <c r="H54" s="316">
        <v>2</v>
      </c>
      <c r="I54" s="149">
        <f t="shared" si="2"/>
        <v>0</v>
      </c>
      <c r="J54" s="134">
        <f t="shared" si="0"/>
        <v>0</v>
      </c>
      <c r="K54" s="133">
        <f t="shared" si="1"/>
        <v>0</v>
      </c>
    </row>
    <row r="55" spans="2:11" s="64" customFormat="1" ht="13.8">
      <c r="B55" s="244" t="s">
        <v>286</v>
      </c>
      <c r="C55" s="219" t="s">
        <v>761</v>
      </c>
      <c r="D55" s="103"/>
      <c r="E55" s="104">
        <v>1250</v>
      </c>
      <c r="F55" s="36"/>
      <c r="G55" s="207"/>
      <c r="H55" s="316">
        <v>1</v>
      </c>
      <c r="I55" s="149">
        <f aca="true" t="shared" si="3" ref="I55:I58">J55+K55</f>
        <v>0</v>
      </c>
      <c r="J55" s="134">
        <f aca="true" t="shared" si="4" ref="J55:J58">F55*H55</f>
        <v>0</v>
      </c>
      <c r="K55" s="133">
        <f aca="true" t="shared" si="5" ref="K55:K58">G55*H55</f>
        <v>0</v>
      </c>
    </row>
    <row r="56" spans="2:11" s="64" customFormat="1" ht="13.8">
      <c r="B56" s="244" t="s">
        <v>287</v>
      </c>
      <c r="C56" s="219" t="s">
        <v>761</v>
      </c>
      <c r="D56" s="103"/>
      <c r="E56" s="104">
        <v>1875</v>
      </c>
      <c r="F56" s="36"/>
      <c r="G56" s="207"/>
      <c r="H56" s="316"/>
      <c r="I56" s="149">
        <f t="shared" si="3"/>
        <v>0</v>
      </c>
      <c r="J56" s="134">
        <f t="shared" si="4"/>
        <v>0</v>
      </c>
      <c r="K56" s="133">
        <f t="shared" si="5"/>
        <v>0</v>
      </c>
    </row>
    <row r="57" spans="2:11" s="64" customFormat="1" ht="13.8">
      <c r="B57" s="244" t="s">
        <v>288</v>
      </c>
      <c r="C57" s="219" t="s">
        <v>761</v>
      </c>
      <c r="D57" s="103"/>
      <c r="E57" s="104">
        <v>2500</v>
      </c>
      <c r="F57" s="36"/>
      <c r="G57" s="207"/>
      <c r="H57" s="316"/>
      <c r="I57" s="149">
        <f t="shared" si="3"/>
        <v>0</v>
      </c>
      <c r="J57" s="134">
        <f t="shared" si="4"/>
        <v>0</v>
      </c>
      <c r="K57" s="133">
        <f t="shared" si="5"/>
        <v>0</v>
      </c>
    </row>
    <row r="58" spans="2:11" s="64" customFormat="1" ht="13.8">
      <c r="B58" s="244" t="s">
        <v>289</v>
      </c>
      <c r="C58" s="219" t="s">
        <v>761</v>
      </c>
      <c r="D58" s="103"/>
      <c r="E58" s="104">
        <v>3750</v>
      </c>
      <c r="F58" s="36"/>
      <c r="G58" s="207"/>
      <c r="H58" s="316">
        <v>2</v>
      </c>
      <c r="I58" s="149">
        <f t="shared" si="3"/>
        <v>0</v>
      </c>
      <c r="J58" s="134">
        <f t="shared" si="4"/>
        <v>0</v>
      </c>
      <c r="K58" s="133">
        <f t="shared" si="5"/>
        <v>0</v>
      </c>
    </row>
    <row r="59" spans="2:11" s="64" customFormat="1" ht="13.8">
      <c r="B59" s="244" t="s">
        <v>290</v>
      </c>
      <c r="C59" s="219" t="s">
        <v>762</v>
      </c>
      <c r="D59" s="103"/>
      <c r="E59" s="104"/>
      <c r="F59" s="36"/>
      <c r="G59" s="207"/>
      <c r="H59" s="316"/>
      <c r="I59" s="149">
        <f aca="true" t="shared" si="6" ref="I59">J59+K59</f>
        <v>0</v>
      </c>
      <c r="J59" s="134">
        <f aca="true" t="shared" si="7" ref="J59">F59*H59</f>
        <v>0</v>
      </c>
      <c r="K59" s="133">
        <f aca="true" t="shared" si="8" ref="K59">G59*H59</f>
        <v>0</v>
      </c>
    </row>
    <row r="60" spans="2:11" s="64" customFormat="1" ht="13.8">
      <c r="B60" s="244" t="s">
        <v>291</v>
      </c>
      <c r="C60" s="219" t="s">
        <v>763</v>
      </c>
      <c r="D60" s="103"/>
      <c r="E60" s="104"/>
      <c r="F60" s="36"/>
      <c r="G60" s="207"/>
      <c r="H60" s="316"/>
      <c r="I60" s="149">
        <f aca="true" t="shared" si="9" ref="I60">J60+K60</f>
        <v>0</v>
      </c>
      <c r="J60" s="134">
        <f aca="true" t="shared" si="10" ref="J60">F60*H60</f>
        <v>0</v>
      </c>
      <c r="K60" s="133">
        <f aca="true" t="shared" si="11" ref="K60">G60*H60</f>
        <v>0</v>
      </c>
    </row>
    <row r="61" spans="2:11" s="64" customFormat="1" ht="13.2" customHeight="1">
      <c r="B61" s="244"/>
      <c r="C61" s="106" t="s">
        <v>750</v>
      </c>
      <c r="D61" s="327" t="s">
        <v>751</v>
      </c>
      <c r="E61" s="327" t="s">
        <v>701</v>
      </c>
      <c r="F61" s="72"/>
      <c r="G61" s="144"/>
      <c r="H61" s="316"/>
      <c r="I61" s="149"/>
      <c r="J61" s="134"/>
      <c r="K61" s="133"/>
    </row>
    <row r="62" spans="2:11" s="64" customFormat="1" ht="13.8">
      <c r="B62" s="244" t="s">
        <v>292</v>
      </c>
      <c r="C62" s="220" t="s">
        <v>752</v>
      </c>
      <c r="D62" s="230"/>
      <c r="E62" s="326"/>
      <c r="F62" s="36"/>
      <c r="G62" s="207"/>
      <c r="H62" s="316">
        <v>3</v>
      </c>
      <c r="I62" s="149">
        <f t="shared" si="2"/>
        <v>0</v>
      </c>
      <c r="J62" s="134">
        <f t="shared" si="0"/>
        <v>0</v>
      </c>
      <c r="K62" s="133">
        <f t="shared" si="1"/>
        <v>0</v>
      </c>
    </row>
    <row r="63" spans="2:11" s="64" customFormat="1" ht="13.8">
      <c r="B63" s="244" t="s">
        <v>293</v>
      </c>
      <c r="C63" s="121" t="s">
        <v>753</v>
      </c>
      <c r="D63" s="230"/>
      <c r="E63" s="326"/>
      <c r="F63" s="36"/>
      <c r="G63" s="207"/>
      <c r="H63" s="316">
        <v>3</v>
      </c>
      <c r="I63" s="149">
        <f t="shared" si="2"/>
        <v>0</v>
      </c>
      <c r="J63" s="134">
        <f t="shared" si="0"/>
        <v>0</v>
      </c>
      <c r="K63" s="133">
        <f t="shared" si="1"/>
        <v>0</v>
      </c>
    </row>
    <row r="64" spans="2:11" s="64" customFormat="1" ht="13.8">
      <c r="B64" s="244" t="s">
        <v>294</v>
      </c>
      <c r="C64" s="220" t="s">
        <v>754</v>
      </c>
      <c r="D64" s="230"/>
      <c r="E64" s="326"/>
      <c r="F64" s="36"/>
      <c r="G64" s="142"/>
      <c r="H64" s="316">
        <v>3</v>
      </c>
      <c r="I64" s="149">
        <f t="shared" si="2"/>
        <v>0</v>
      </c>
      <c r="J64" s="134">
        <f t="shared" si="0"/>
        <v>0</v>
      </c>
      <c r="K64" s="133">
        <f t="shared" si="1"/>
        <v>0</v>
      </c>
    </row>
    <row r="65" spans="2:11" s="64" customFormat="1" ht="13.8">
      <c r="B65" s="244" t="s">
        <v>295</v>
      </c>
      <c r="C65" s="220" t="s">
        <v>840</v>
      </c>
      <c r="D65" s="230"/>
      <c r="E65" s="326"/>
      <c r="F65" s="36"/>
      <c r="G65" s="207"/>
      <c r="H65" s="316">
        <v>9</v>
      </c>
      <c r="I65" s="149">
        <f t="shared" si="2"/>
        <v>0</v>
      </c>
      <c r="J65" s="134">
        <f t="shared" si="0"/>
        <v>0</v>
      </c>
      <c r="K65" s="133">
        <f t="shared" si="1"/>
        <v>0</v>
      </c>
    </row>
    <row r="66" spans="2:11" s="64" customFormat="1" ht="13.8">
      <c r="B66" s="244" t="s">
        <v>296</v>
      </c>
      <c r="C66" s="220" t="s">
        <v>1050</v>
      </c>
      <c r="D66" s="230"/>
      <c r="E66" s="326"/>
      <c r="F66" s="36"/>
      <c r="G66" s="207"/>
      <c r="H66" s="316">
        <v>3</v>
      </c>
      <c r="I66" s="149">
        <f t="shared" si="2"/>
        <v>0</v>
      </c>
      <c r="J66" s="134">
        <f t="shared" si="0"/>
        <v>0</v>
      </c>
      <c r="K66" s="133">
        <f t="shared" si="1"/>
        <v>0</v>
      </c>
    </row>
    <row r="67" spans="2:11" s="64" customFormat="1" ht="13.8">
      <c r="B67" s="244" t="s">
        <v>297</v>
      </c>
      <c r="C67" s="220" t="s">
        <v>755</v>
      </c>
      <c r="D67" s="230"/>
      <c r="E67" s="326"/>
      <c r="F67" s="36"/>
      <c r="G67" s="207"/>
      <c r="H67" s="316"/>
      <c r="I67" s="149">
        <f t="shared" si="2"/>
        <v>0</v>
      </c>
      <c r="J67" s="134">
        <f t="shared" si="0"/>
        <v>0</v>
      </c>
      <c r="K67" s="133">
        <f t="shared" si="1"/>
        <v>0</v>
      </c>
    </row>
    <row r="68" spans="2:11" s="64" customFormat="1" ht="13.8">
      <c r="B68" s="244" t="s">
        <v>298</v>
      </c>
      <c r="C68" s="121" t="s">
        <v>756</v>
      </c>
      <c r="D68" s="329"/>
      <c r="E68" s="329"/>
      <c r="F68" s="36"/>
      <c r="G68" s="142"/>
      <c r="H68" s="316">
        <v>3</v>
      </c>
      <c r="I68" s="149">
        <f t="shared" si="2"/>
        <v>0</v>
      </c>
      <c r="J68" s="134">
        <f t="shared" si="0"/>
        <v>0</v>
      </c>
      <c r="K68" s="133">
        <f t="shared" si="1"/>
        <v>0</v>
      </c>
    </row>
    <row r="69" spans="2:11" s="64" customFormat="1" ht="13.8">
      <c r="B69" s="244" t="s">
        <v>299</v>
      </c>
      <c r="C69" s="220" t="s">
        <v>757</v>
      </c>
      <c r="D69" s="108"/>
      <c r="E69" s="109"/>
      <c r="F69" s="36"/>
      <c r="G69" s="142"/>
      <c r="H69" s="316">
        <v>3</v>
      </c>
      <c r="I69" s="149">
        <f t="shared" si="2"/>
        <v>0</v>
      </c>
      <c r="J69" s="134">
        <f t="shared" si="0"/>
        <v>0</v>
      </c>
      <c r="K69" s="133">
        <f t="shared" si="1"/>
        <v>0</v>
      </c>
    </row>
    <row r="70" spans="2:11" s="64" customFormat="1" ht="13.8">
      <c r="B70" s="244" t="s">
        <v>300</v>
      </c>
      <c r="C70" s="102" t="s">
        <v>758</v>
      </c>
      <c r="D70" s="108"/>
      <c r="E70" s="109"/>
      <c r="F70" s="36"/>
      <c r="G70" s="142"/>
      <c r="H70" s="316">
        <v>2</v>
      </c>
      <c r="I70" s="149">
        <f t="shared" si="2"/>
        <v>0</v>
      </c>
      <c r="J70" s="134">
        <f t="shared" si="0"/>
        <v>0</v>
      </c>
      <c r="K70" s="133">
        <f t="shared" si="1"/>
        <v>0</v>
      </c>
    </row>
    <row r="71" spans="2:11" s="64" customFormat="1" ht="13.8">
      <c r="B71" s="244" t="s">
        <v>301</v>
      </c>
      <c r="C71" s="453" t="s">
        <v>822</v>
      </c>
      <c r="D71" s="454"/>
      <c r="E71" s="455"/>
      <c r="F71" s="36"/>
      <c r="G71" s="142"/>
      <c r="H71" s="316">
        <v>3</v>
      </c>
      <c r="I71" s="149">
        <f t="shared" si="2"/>
        <v>0</v>
      </c>
      <c r="J71" s="134">
        <f t="shared" si="0"/>
        <v>0</v>
      </c>
      <c r="K71" s="133">
        <f t="shared" si="1"/>
        <v>0</v>
      </c>
    </row>
    <row r="72" spans="2:11" s="64" customFormat="1" ht="13.8">
      <c r="B72" s="244"/>
      <c r="C72" s="106" t="s">
        <v>747</v>
      </c>
      <c r="D72" s="129"/>
      <c r="E72" s="130" t="s">
        <v>749</v>
      </c>
      <c r="F72" s="72"/>
      <c r="G72" s="144"/>
      <c r="H72" s="316"/>
      <c r="I72" s="149"/>
      <c r="J72" s="134"/>
      <c r="K72" s="133"/>
    </row>
    <row r="73" spans="2:11" s="64" customFormat="1" ht="13.8">
      <c r="B73" s="244" t="s">
        <v>302</v>
      </c>
      <c r="C73" s="121" t="s">
        <v>747</v>
      </c>
      <c r="D73" s="129" t="s">
        <v>748</v>
      </c>
      <c r="E73" s="104">
        <v>1250</v>
      </c>
      <c r="F73" s="36"/>
      <c r="G73" s="142"/>
      <c r="H73" s="316"/>
      <c r="I73" s="149">
        <f t="shared" si="2"/>
        <v>0</v>
      </c>
      <c r="J73" s="134">
        <f t="shared" si="0"/>
        <v>0</v>
      </c>
      <c r="K73" s="133">
        <f t="shared" si="1"/>
        <v>0</v>
      </c>
    </row>
    <row r="74" spans="2:11" s="64" customFormat="1" ht="13.8">
      <c r="B74" s="244" t="s">
        <v>303</v>
      </c>
      <c r="C74" s="121" t="s">
        <v>747</v>
      </c>
      <c r="D74" s="129" t="s">
        <v>748</v>
      </c>
      <c r="E74" s="104">
        <v>1875</v>
      </c>
      <c r="F74" s="36"/>
      <c r="G74" s="142"/>
      <c r="H74" s="316"/>
      <c r="I74" s="149">
        <f t="shared" si="2"/>
        <v>0</v>
      </c>
      <c r="J74" s="134">
        <f t="shared" si="0"/>
        <v>0</v>
      </c>
      <c r="K74" s="133">
        <f t="shared" si="1"/>
        <v>0</v>
      </c>
    </row>
    <row r="75" spans="2:11" s="64" customFormat="1" ht="13.8">
      <c r="B75" s="244" t="s">
        <v>304</v>
      </c>
      <c r="C75" s="121" t="s">
        <v>747</v>
      </c>
      <c r="D75" s="129" t="s">
        <v>748</v>
      </c>
      <c r="E75" s="104">
        <v>2500</v>
      </c>
      <c r="F75" s="36"/>
      <c r="G75" s="142"/>
      <c r="H75" s="316"/>
      <c r="I75" s="149">
        <f t="shared" si="2"/>
        <v>0</v>
      </c>
      <c r="J75" s="134">
        <f t="shared" si="0"/>
        <v>0</v>
      </c>
      <c r="K75" s="133">
        <f t="shared" si="1"/>
        <v>0</v>
      </c>
    </row>
    <row r="76" spans="2:11" s="64" customFormat="1" ht="13.8">
      <c r="B76" s="244" t="s">
        <v>305</v>
      </c>
      <c r="C76" s="121" t="s">
        <v>747</v>
      </c>
      <c r="D76" s="129" t="s">
        <v>748</v>
      </c>
      <c r="E76" s="104">
        <v>3750</v>
      </c>
      <c r="F76" s="36"/>
      <c r="G76" s="142"/>
      <c r="H76" s="316"/>
      <c r="I76" s="149">
        <f t="shared" si="2"/>
        <v>0</v>
      </c>
      <c r="J76" s="134">
        <f t="shared" si="0"/>
        <v>0</v>
      </c>
      <c r="K76" s="133">
        <f t="shared" si="1"/>
        <v>0</v>
      </c>
    </row>
    <row r="77" spans="2:11" s="64" customFormat="1" ht="15" thickBot="1">
      <c r="B77" s="246"/>
      <c r="C77" s="66"/>
      <c r="D77" s="112"/>
      <c r="E77" s="113"/>
      <c r="F77" s="73"/>
      <c r="G77" s="146"/>
      <c r="H77" s="126"/>
      <c r="I77" s="150"/>
      <c r="J77" s="136"/>
      <c r="K77" s="135"/>
    </row>
    <row r="78" spans="2:9" ht="15" thickBot="1">
      <c r="B78" s="38"/>
      <c r="C78" s="39"/>
      <c r="D78" s="40"/>
      <c r="E78" s="39"/>
      <c r="F78" s="41"/>
      <c r="G78" s="42"/>
      <c r="H78" s="43"/>
      <c r="I78" s="44"/>
    </row>
    <row r="79" spans="2:11" ht="18.6" thickBot="1">
      <c r="B79" s="450" t="s">
        <v>670</v>
      </c>
      <c r="C79" s="451"/>
      <c r="D79" s="451"/>
      <c r="E79" s="451"/>
      <c r="F79" s="451"/>
      <c r="G79" s="452"/>
      <c r="H79" s="204">
        <f>SUM(H11:H77)</f>
        <v>81</v>
      </c>
      <c r="I79" s="171">
        <f>SUM(I11:I77)</f>
        <v>0</v>
      </c>
      <c r="J79" s="231">
        <f>SUM(J11:J77)</f>
        <v>0</v>
      </c>
      <c r="K79" s="232">
        <f>SUM(K11:K77)</f>
        <v>0</v>
      </c>
    </row>
    <row r="80" ht="15">
      <c r="B80" s="45"/>
    </row>
    <row r="81" ht="15">
      <c r="B81" s="45"/>
    </row>
    <row r="82" ht="15">
      <c r="B82" s="45"/>
    </row>
    <row r="83" ht="15">
      <c r="B83" s="45"/>
    </row>
    <row r="84" ht="15">
      <c r="B84" s="45"/>
    </row>
    <row r="85" ht="15">
      <c r="B85" s="45"/>
    </row>
    <row r="86" ht="15">
      <c r="B86" s="45"/>
    </row>
    <row r="87" ht="15">
      <c r="B87" s="45"/>
    </row>
    <row r="88" ht="15">
      <c r="B88" s="45"/>
    </row>
  </sheetData>
  <protectedRanges>
    <protectedRange sqref="G36 G61 G26 G11:H11 G77:H77 G16 G72:G76" name="Bereich2_4_2"/>
    <protectedRange sqref="F11:F44 F49:F50 F55:F77" name="Bereich2_1_3_1"/>
    <protectedRange sqref="G27:G35 G17:G25 G37:G60" name="Bereich2_4_1_1"/>
    <protectedRange sqref="F45:F48" name="Bereich2_3_1"/>
    <protectedRange sqref="G12:G15" name="Bereich2_4_4"/>
    <protectedRange sqref="G68:G69 G64 G71" name="Bereich2_4_5"/>
    <protectedRange sqref="G62:G63 G65:G67" name="Bereich2_4_1_2"/>
    <protectedRange sqref="G70" name="Bereich2_4_6"/>
    <protectedRange sqref="F51:F54" name="Bereich2_1_3"/>
    <protectedRange sqref="E61" name="Bereich2_1_3_2_2"/>
    <protectedRange sqref="H12:H76" name="Bereich2_4_2_1"/>
  </protectedRanges>
  <mergeCells count="31">
    <mergeCell ref="B79:G79"/>
    <mergeCell ref="D47:E47"/>
    <mergeCell ref="D48:E48"/>
    <mergeCell ref="D49:E49"/>
    <mergeCell ref="D50:E50"/>
    <mergeCell ref="C71:E71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70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K101"/>
  <sheetViews>
    <sheetView zoomScale="60" zoomScaleNormal="60" workbookViewId="0" topLeftCell="A1">
      <pane ySplit="10" topLeftCell="A59" activePane="bottomLeft" state="frozen"/>
      <selection pane="topLeft" activeCell="J18" sqref="J18"/>
      <selection pane="bottomLeft" activeCell="A89" sqref="A89:XFD89"/>
    </sheetView>
  </sheetViews>
  <sheetFormatPr defaultColWidth="8.8515625" defaultRowHeight="15"/>
  <cols>
    <col min="2" max="2" width="9.57421875" style="0" bestFit="1" customWidth="1"/>
    <col min="3" max="3" width="56.140625" style="0" customWidth="1"/>
    <col min="4" max="4" width="20.7109375" style="0" bestFit="1" customWidth="1"/>
    <col min="5" max="5" width="11.00390625" style="0" bestFit="1" customWidth="1"/>
    <col min="6" max="6" width="13.00390625" style="0" customWidth="1"/>
    <col min="7" max="7" width="14.140625" style="0" customWidth="1"/>
    <col min="8" max="8" width="9.140625" style="0" customWidth="1"/>
    <col min="9" max="10" width="15.7109375" style="0" customWidth="1"/>
    <col min="11" max="11" width="12.28125" style="0" customWidth="1"/>
  </cols>
  <sheetData>
    <row r="1" ht="15" thickBot="1"/>
    <row r="2" spans="2:11" ht="21.6" thickBot="1">
      <c r="B2" s="435" t="s">
        <v>238</v>
      </c>
      <c r="C2" s="421" t="str">
        <f>Nábytek!D11</f>
        <v>Chladicí regály Maso</v>
      </c>
      <c r="D2" s="422"/>
      <c r="E2" s="422"/>
      <c r="F2" s="423"/>
      <c r="G2" s="442" t="str">
        <f>'Celkem  Nab+Tech'!G2</f>
        <v>Firma</v>
      </c>
      <c r="H2" s="443"/>
      <c r="I2" s="411" t="str">
        <f>Nábytek!H2</f>
        <v>XY</v>
      </c>
      <c r="J2" s="414"/>
      <c r="K2" s="415"/>
    </row>
    <row r="3" spans="2:11" ht="16.2" thickBot="1">
      <c r="B3" s="456"/>
      <c r="C3" s="236" t="s">
        <v>699</v>
      </c>
      <c r="D3" s="446"/>
      <c r="E3" s="446"/>
      <c r="F3" s="447"/>
      <c r="G3" s="440" t="str">
        <f>'Celkem  Nab+Tech'!G3</f>
        <v>Projekt</v>
      </c>
      <c r="H3" s="441"/>
      <c r="I3" s="411" t="str">
        <f>Nábytek!H3</f>
        <v>Makro Karlovy Vary - remodelling chlazení</v>
      </c>
      <c r="J3" s="414"/>
      <c r="K3" s="415"/>
    </row>
    <row r="4" spans="2:11" ht="16.2" thickBot="1">
      <c r="B4" s="457"/>
      <c r="C4" s="237" t="s">
        <v>700</v>
      </c>
      <c r="D4" s="448"/>
      <c r="E4" s="448"/>
      <c r="F4" s="449"/>
      <c r="G4" s="440" t="str">
        <f>'Celkem  Nab+Tech'!G4</f>
        <v>Datum nabídky</v>
      </c>
      <c r="H4" s="441"/>
      <c r="I4" s="416" t="str">
        <f>Nábytek!H4</f>
        <v>XX.XX.2023</v>
      </c>
      <c r="J4" s="417"/>
      <c r="K4" s="418"/>
    </row>
    <row r="5" spans="2:11" s="64" customFormat="1" ht="14.4" customHeight="1">
      <c r="B5" s="424" t="s">
        <v>764</v>
      </c>
      <c r="C5" s="426"/>
      <c r="D5" s="426"/>
      <c r="E5" s="426"/>
      <c r="F5" s="426"/>
      <c r="G5" s="426"/>
      <c r="H5" s="426"/>
      <c r="I5" s="426"/>
      <c r="J5" s="426"/>
      <c r="K5" s="427"/>
    </row>
    <row r="6" spans="2:11" s="64" customFormat="1" ht="13.8">
      <c r="B6" s="428" t="s">
        <v>1073</v>
      </c>
      <c r="C6" s="425"/>
      <c r="D6" s="425"/>
      <c r="E6" s="425"/>
      <c r="F6" s="425"/>
      <c r="G6" s="425"/>
      <c r="H6" s="425"/>
      <c r="I6" s="425"/>
      <c r="J6" s="425"/>
      <c r="K6" s="429"/>
    </row>
    <row r="7" spans="2:11" s="64" customFormat="1" ht="13.8">
      <c r="B7" s="428" t="s">
        <v>1036</v>
      </c>
      <c r="C7" s="425"/>
      <c r="D7" s="425"/>
      <c r="E7" s="425"/>
      <c r="F7" s="425"/>
      <c r="G7" s="425"/>
      <c r="H7" s="425"/>
      <c r="I7" s="425"/>
      <c r="J7" s="425"/>
      <c r="K7" s="429"/>
    </row>
    <row r="8" spans="2:11" s="64" customFormat="1" ht="15" customHeight="1" thickBot="1">
      <c r="B8" s="430" t="s">
        <v>1077</v>
      </c>
      <c r="C8" s="431"/>
      <c r="D8" s="431"/>
      <c r="E8" s="431"/>
      <c r="F8" s="431"/>
      <c r="G8" s="431"/>
      <c r="H8" s="431"/>
      <c r="I8" s="431"/>
      <c r="J8" s="431"/>
      <c r="K8" s="432"/>
    </row>
    <row r="9" spans="2:11" s="8" customFormat="1" ht="15">
      <c r="B9" s="433" t="s">
        <v>16</v>
      </c>
      <c r="C9" s="438" t="s">
        <v>701</v>
      </c>
      <c r="D9" s="438" t="s">
        <v>702</v>
      </c>
      <c r="E9" s="95" t="s">
        <v>703</v>
      </c>
      <c r="F9" s="95" t="s">
        <v>704</v>
      </c>
      <c r="G9" s="95" t="s">
        <v>652</v>
      </c>
      <c r="H9" s="438" t="s">
        <v>649</v>
      </c>
      <c r="I9" s="34" t="s">
        <v>650</v>
      </c>
      <c r="J9" s="419" t="s">
        <v>661</v>
      </c>
      <c r="K9" s="420"/>
    </row>
    <row r="10" spans="2:11" s="8" customFormat="1" ht="15" thickBot="1">
      <c r="B10" s="434"/>
      <c r="C10" s="439"/>
      <c r="D10" s="439"/>
      <c r="E10" s="96" t="s">
        <v>27</v>
      </c>
      <c r="F10" s="96" t="s">
        <v>705</v>
      </c>
      <c r="G10" s="96" t="s">
        <v>705</v>
      </c>
      <c r="H10" s="439"/>
      <c r="I10" s="96" t="s">
        <v>705</v>
      </c>
      <c r="J10" s="59" t="s">
        <v>651</v>
      </c>
      <c r="K10" s="60" t="s">
        <v>652</v>
      </c>
    </row>
    <row r="11" spans="2:11" s="64" customFormat="1" ht="13.8">
      <c r="B11" s="243"/>
      <c r="C11" s="127" t="s">
        <v>706</v>
      </c>
      <c r="D11" s="100"/>
      <c r="E11" s="101"/>
      <c r="F11" s="131"/>
      <c r="G11" s="145"/>
      <c r="H11" s="132"/>
      <c r="I11" s="148"/>
      <c r="J11" s="138"/>
      <c r="K11" s="137"/>
    </row>
    <row r="12" spans="2:11" s="64" customFormat="1" ht="13.8">
      <c r="B12" s="244" t="s">
        <v>306</v>
      </c>
      <c r="C12" s="128" t="s">
        <v>707</v>
      </c>
      <c r="D12" s="103"/>
      <c r="E12" s="104">
        <v>1250</v>
      </c>
      <c r="F12" s="36"/>
      <c r="G12" s="142"/>
      <c r="H12" s="316"/>
      <c r="I12" s="149">
        <f>J12+K12</f>
        <v>0</v>
      </c>
      <c r="J12" s="134">
        <f aca="true" t="shared" si="0" ref="J12:J89">F12*H12</f>
        <v>0</v>
      </c>
      <c r="K12" s="133">
        <f aca="true" t="shared" si="1" ref="K12:K89">G12*H12</f>
        <v>0</v>
      </c>
    </row>
    <row r="13" spans="2:11" s="64" customFormat="1" ht="13.8">
      <c r="B13" s="244" t="s">
        <v>307</v>
      </c>
      <c r="C13" s="128" t="s">
        <v>708</v>
      </c>
      <c r="D13" s="103"/>
      <c r="E13" s="104">
        <v>1875</v>
      </c>
      <c r="F13" s="36"/>
      <c r="G13" s="142"/>
      <c r="H13" s="316">
        <v>1</v>
      </c>
      <c r="I13" s="149">
        <f aca="true" t="shared" si="2" ref="I13:I89">J13+K13</f>
        <v>0</v>
      </c>
      <c r="J13" s="134">
        <f t="shared" si="0"/>
        <v>0</v>
      </c>
      <c r="K13" s="133">
        <f t="shared" si="1"/>
        <v>0</v>
      </c>
    </row>
    <row r="14" spans="2:11" s="64" customFormat="1" ht="13.8">
      <c r="B14" s="244" t="s">
        <v>308</v>
      </c>
      <c r="C14" s="128" t="s">
        <v>709</v>
      </c>
      <c r="D14" s="103"/>
      <c r="E14" s="104">
        <v>2500</v>
      </c>
      <c r="F14" s="36"/>
      <c r="G14" s="142"/>
      <c r="H14" s="316">
        <v>6</v>
      </c>
      <c r="I14" s="149">
        <f t="shared" si="2"/>
        <v>0</v>
      </c>
      <c r="J14" s="134">
        <f t="shared" si="0"/>
        <v>0</v>
      </c>
      <c r="K14" s="133">
        <f t="shared" si="1"/>
        <v>0</v>
      </c>
    </row>
    <row r="15" spans="2:11" s="64" customFormat="1" ht="13.8">
      <c r="B15" s="244" t="s">
        <v>309</v>
      </c>
      <c r="C15" s="128" t="s">
        <v>710</v>
      </c>
      <c r="D15" s="103"/>
      <c r="E15" s="104">
        <v>3750</v>
      </c>
      <c r="F15" s="36"/>
      <c r="G15" s="142"/>
      <c r="H15" s="316">
        <v>17</v>
      </c>
      <c r="I15" s="149">
        <f t="shared" si="2"/>
        <v>0</v>
      </c>
      <c r="J15" s="134">
        <f t="shared" si="0"/>
        <v>0</v>
      </c>
      <c r="K15" s="133">
        <f t="shared" si="1"/>
        <v>0</v>
      </c>
    </row>
    <row r="16" spans="2:11" s="64" customFormat="1" ht="13.8">
      <c r="B16" s="244" t="s">
        <v>47</v>
      </c>
      <c r="C16" s="128" t="s">
        <v>1070</v>
      </c>
      <c r="D16" s="103" t="s">
        <v>1068</v>
      </c>
      <c r="E16" s="104">
        <v>2200</v>
      </c>
      <c r="F16" s="36"/>
      <c r="G16" s="142"/>
      <c r="H16" s="316">
        <v>6</v>
      </c>
      <c r="I16" s="149">
        <f t="shared" si="2"/>
        <v>0</v>
      </c>
      <c r="J16" s="134">
        <f t="shared" si="0"/>
        <v>0</v>
      </c>
      <c r="K16" s="133">
        <f t="shared" si="1"/>
        <v>0</v>
      </c>
    </row>
    <row r="17" spans="2:11" s="64" customFormat="1" ht="13.8">
      <c r="B17" s="244"/>
      <c r="C17" s="106" t="s">
        <v>711</v>
      </c>
      <c r="D17" s="105"/>
      <c r="E17" s="104"/>
      <c r="F17" s="72"/>
      <c r="G17" s="144"/>
      <c r="H17" s="316"/>
      <c r="I17" s="149"/>
      <c r="J17" s="134"/>
      <c r="K17" s="133"/>
    </row>
    <row r="18" spans="2:11" s="64" customFormat="1" ht="13.8">
      <c r="B18" s="244" t="s">
        <v>313</v>
      </c>
      <c r="C18" s="128" t="s">
        <v>712</v>
      </c>
      <c r="D18" s="105"/>
      <c r="E18" s="104"/>
      <c r="F18" s="36"/>
      <c r="G18" s="206"/>
      <c r="H18" s="316">
        <v>2</v>
      </c>
      <c r="I18" s="149">
        <f t="shared" si="2"/>
        <v>0</v>
      </c>
      <c r="J18" s="134">
        <f t="shared" si="0"/>
        <v>0</v>
      </c>
      <c r="K18" s="133">
        <f t="shared" si="1"/>
        <v>0</v>
      </c>
    </row>
    <row r="19" spans="2:11" s="64" customFormat="1" ht="13.8">
      <c r="B19" s="244" t="s">
        <v>314</v>
      </c>
      <c r="C19" s="128" t="s">
        <v>713</v>
      </c>
      <c r="D19" s="103"/>
      <c r="E19" s="104"/>
      <c r="F19" s="36"/>
      <c r="G19" s="207"/>
      <c r="H19" s="316">
        <v>1</v>
      </c>
      <c r="I19" s="149">
        <f t="shared" si="2"/>
        <v>0</v>
      </c>
      <c r="J19" s="134">
        <f t="shared" si="0"/>
        <v>0</v>
      </c>
      <c r="K19" s="133">
        <f t="shared" si="1"/>
        <v>0</v>
      </c>
    </row>
    <row r="20" spans="2:11" s="64" customFormat="1" ht="13.8">
      <c r="B20" s="244" t="s">
        <v>315</v>
      </c>
      <c r="C20" s="128" t="s">
        <v>714</v>
      </c>
      <c r="D20" s="105"/>
      <c r="E20" s="104"/>
      <c r="F20" s="36"/>
      <c r="G20" s="207"/>
      <c r="H20" s="316"/>
      <c r="I20" s="149">
        <f t="shared" si="2"/>
        <v>0</v>
      </c>
      <c r="J20" s="134">
        <f t="shared" si="0"/>
        <v>0</v>
      </c>
      <c r="K20" s="133">
        <f t="shared" si="1"/>
        <v>0</v>
      </c>
    </row>
    <row r="21" spans="2:11" s="64" customFormat="1" ht="13.8">
      <c r="B21" s="244" t="s">
        <v>316</v>
      </c>
      <c r="C21" s="128" t="s">
        <v>715</v>
      </c>
      <c r="D21" s="103"/>
      <c r="E21" s="104"/>
      <c r="F21" s="36"/>
      <c r="G21" s="207"/>
      <c r="H21" s="316"/>
      <c r="I21" s="149">
        <f t="shared" si="2"/>
        <v>0</v>
      </c>
      <c r="J21" s="134">
        <f t="shared" si="0"/>
        <v>0</v>
      </c>
      <c r="K21" s="133">
        <f t="shared" si="1"/>
        <v>0</v>
      </c>
    </row>
    <row r="22" spans="2:11" s="64" customFormat="1" ht="13.8">
      <c r="B22" s="244" t="s">
        <v>317</v>
      </c>
      <c r="C22" s="128" t="s">
        <v>716</v>
      </c>
      <c r="D22" s="105" t="s">
        <v>718</v>
      </c>
      <c r="E22" s="104"/>
      <c r="F22" s="36"/>
      <c r="G22" s="207"/>
      <c r="H22" s="316">
        <v>6</v>
      </c>
      <c r="I22" s="149">
        <f t="shared" si="2"/>
        <v>0</v>
      </c>
      <c r="J22" s="134">
        <f t="shared" si="0"/>
        <v>0</v>
      </c>
      <c r="K22" s="133">
        <f t="shared" si="1"/>
        <v>0</v>
      </c>
    </row>
    <row r="23" spans="2:11" s="64" customFormat="1" ht="13.8">
      <c r="B23" s="244" t="s">
        <v>318</v>
      </c>
      <c r="C23" s="128" t="s">
        <v>717</v>
      </c>
      <c r="D23" s="105" t="s">
        <v>718</v>
      </c>
      <c r="E23" s="104"/>
      <c r="F23" s="36"/>
      <c r="G23" s="207"/>
      <c r="H23" s="316">
        <v>6</v>
      </c>
      <c r="I23" s="149">
        <f t="shared" si="2"/>
        <v>0</v>
      </c>
      <c r="J23" s="134">
        <f t="shared" si="0"/>
        <v>0</v>
      </c>
      <c r="K23" s="133">
        <f t="shared" si="1"/>
        <v>0</v>
      </c>
    </row>
    <row r="24" spans="2:11" s="64" customFormat="1" ht="13.8">
      <c r="B24" s="244" t="s">
        <v>319</v>
      </c>
      <c r="C24" s="102" t="s">
        <v>719</v>
      </c>
      <c r="D24" s="105"/>
      <c r="E24" s="104"/>
      <c r="F24" s="36"/>
      <c r="G24" s="207"/>
      <c r="H24" s="316"/>
      <c r="I24" s="149">
        <f>J24+K24</f>
        <v>0</v>
      </c>
      <c r="J24" s="134">
        <f>F24*H24</f>
        <v>0</v>
      </c>
      <c r="K24" s="133">
        <f>G24*H24</f>
        <v>0</v>
      </c>
    </row>
    <row r="25" spans="2:11" s="64" customFormat="1" ht="13.8">
      <c r="B25" s="244" t="s">
        <v>320</v>
      </c>
      <c r="C25" s="102" t="s">
        <v>720</v>
      </c>
      <c r="D25" s="105"/>
      <c r="E25" s="104"/>
      <c r="F25" s="36"/>
      <c r="G25" s="207"/>
      <c r="H25" s="316"/>
      <c r="I25" s="149">
        <f t="shared" si="2"/>
        <v>0</v>
      </c>
      <c r="J25" s="134">
        <f t="shared" si="0"/>
        <v>0</v>
      </c>
      <c r="K25" s="133">
        <f t="shared" si="1"/>
        <v>0</v>
      </c>
    </row>
    <row r="26" spans="2:11" s="64" customFormat="1" ht="13.8">
      <c r="B26" s="244" t="s">
        <v>310</v>
      </c>
      <c r="C26" s="128" t="s">
        <v>721</v>
      </c>
      <c r="D26" s="103"/>
      <c r="E26" s="104"/>
      <c r="F26" s="36"/>
      <c r="G26" s="207"/>
      <c r="H26" s="316">
        <v>4</v>
      </c>
      <c r="I26" s="149">
        <f t="shared" si="2"/>
        <v>0</v>
      </c>
      <c r="J26" s="134">
        <f t="shared" si="0"/>
        <v>0</v>
      </c>
      <c r="K26" s="133">
        <f t="shared" si="1"/>
        <v>0</v>
      </c>
    </row>
    <row r="27" spans="2:11" s="64" customFormat="1" ht="13.8">
      <c r="B27" s="244"/>
      <c r="C27" s="106" t="s">
        <v>766</v>
      </c>
      <c r="D27" s="103"/>
      <c r="E27" s="104"/>
      <c r="F27" s="72"/>
      <c r="G27" s="144"/>
      <c r="H27" s="316"/>
      <c r="I27" s="149"/>
      <c r="J27" s="134"/>
      <c r="K27" s="133"/>
    </row>
    <row r="28" spans="2:11" s="64" customFormat="1" ht="13.8">
      <c r="B28" s="244" t="s">
        <v>321</v>
      </c>
      <c r="C28" s="102" t="s">
        <v>722</v>
      </c>
      <c r="D28" s="103"/>
      <c r="E28" s="104"/>
      <c r="F28" s="36"/>
      <c r="G28" s="206"/>
      <c r="H28" s="316"/>
      <c r="I28" s="149">
        <f t="shared" si="2"/>
        <v>0</v>
      </c>
      <c r="J28" s="134">
        <f t="shared" si="0"/>
        <v>0</v>
      </c>
      <c r="K28" s="133">
        <f t="shared" si="1"/>
        <v>0</v>
      </c>
    </row>
    <row r="29" spans="2:11" s="64" customFormat="1" ht="13.8">
      <c r="B29" s="244" t="s">
        <v>322</v>
      </c>
      <c r="C29" s="102" t="s">
        <v>723</v>
      </c>
      <c r="D29" s="103"/>
      <c r="E29" s="104"/>
      <c r="F29" s="36"/>
      <c r="G29" s="207"/>
      <c r="H29" s="316"/>
      <c r="I29" s="149">
        <f t="shared" si="2"/>
        <v>0</v>
      </c>
      <c r="J29" s="134">
        <f t="shared" si="0"/>
        <v>0</v>
      </c>
      <c r="K29" s="133">
        <f t="shared" si="1"/>
        <v>0</v>
      </c>
    </row>
    <row r="30" spans="2:11" s="64" customFormat="1" ht="13.8">
      <c r="B30" s="244" t="s">
        <v>323</v>
      </c>
      <c r="C30" s="128" t="s">
        <v>724</v>
      </c>
      <c r="D30" s="103"/>
      <c r="E30" s="104"/>
      <c r="F30" s="36"/>
      <c r="G30" s="207"/>
      <c r="H30" s="316"/>
      <c r="I30" s="149">
        <f t="shared" si="2"/>
        <v>0</v>
      </c>
      <c r="J30" s="134">
        <f t="shared" si="0"/>
        <v>0</v>
      </c>
      <c r="K30" s="133">
        <f t="shared" si="1"/>
        <v>0</v>
      </c>
    </row>
    <row r="31" spans="2:11" s="64" customFormat="1" ht="13.8">
      <c r="B31" s="244" t="s">
        <v>324</v>
      </c>
      <c r="C31" s="128" t="s">
        <v>725</v>
      </c>
      <c r="D31" s="103"/>
      <c r="E31" s="104"/>
      <c r="F31" s="36"/>
      <c r="G31" s="207"/>
      <c r="H31" s="316"/>
      <c r="I31" s="149">
        <f t="shared" si="2"/>
        <v>0</v>
      </c>
      <c r="J31" s="134">
        <f t="shared" si="0"/>
        <v>0</v>
      </c>
      <c r="K31" s="133">
        <f t="shared" si="1"/>
        <v>0</v>
      </c>
    </row>
    <row r="32" spans="2:11" s="64" customFormat="1" ht="13.8">
      <c r="B32" s="244" t="s">
        <v>325</v>
      </c>
      <c r="C32" s="128" t="s">
        <v>726</v>
      </c>
      <c r="D32" s="103"/>
      <c r="E32" s="104"/>
      <c r="F32" s="36"/>
      <c r="G32" s="207"/>
      <c r="H32" s="316"/>
      <c r="I32" s="149">
        <f t="shared" si="2"/>
        <v>0</v>
      </c>
      <c r="J32" s="134">
        <f t="shared" si="0"/>
        <v>0</v>
      </c>
      <c r="K32" s="133">
        <f t="shared" si="1"/>
        <v>0</v>
      </c>
    </row>
    <row r="33" spans="2:11" s="64" customFormat="1" ht="13.8">
      <c r="B33" s="244" t="s">
        <v>326</v>
      </c>
      <c r="C33" s="128" t="s">
        <v>727</v>
      </c>
      <c r="D33" s="105" t="s">
        <v>770</v>
      </c>
      <c r="E33" s="107" t="s">
        <v>86</v>
      </c>
      <c r="F33" s="36"/>
      <c r="G33" s="207"/>
      <c r="H33" s="316"/>
      <c r="I33" s="149">
        <f t="shared" si="2"/>
        <v>0</v>
      </c>
      <c r="J33" s="134">
        <f t="shared" si="0"/>
        <v>0</v>
      </c>
      <c r="K33" s="133">
        <f t="shared" si="1"/>
        <v>0</v>
      </c>
    </row>
    <row r="34" spans="2:11" s="64" customFormat="1" ht="13.8">
      <c r="B34" s="244" t="s">
        <v>327</v>
      </c>
      <c r="C34" s="128" t="s">
        <v>727</v>
      </c>
      <c r="D34" s="105" t="s">
        <v>770</v>
      </c>
      <c r="E34" s="107" t="s">
        <v>87</v>
      </c>
      <c r="F34" s="36"/>
      <c r="G34" s="207"/>
      <c r="H34" s="316">
        <v>1</v>
      </c>
      <c r="I34" s="149">
        <f t="shared" si="2"/>
        <v>0</v>
      </c>
      <c r="J34" s="134">
        <f t="shared" si="0"/>
        <v>0</v>
      </c>
      <c r="K34" s="133">
        <f t="shared" si="1"/>
        <v>0</v>
      </c>
    </row>
    <row r="35" spans="2:11" s="64" customFormat="1" ht="13.8">
      <c r="B35" s="244" t="s">
        <v>328</v>
      </c>
      <c r="C35" s="128" t="s">
        <v>727</v>
      </c>
      <c r="D35" s="105" t="s">
        <v>770</v>
      </c>
      <c r="E35" s="107" t="s">
        <v>88</v>
      </c>
      <c r="F35" s="36"/>
      <c r="G35" s="207"/>
      <c r="H35" s="316">
        <v>6</v>
      </c>
      <c r="I35" s="149">
        <f t="shared" si="2"/>
        <v>0</v>
      </c>
      <c r="J35" s="134">
        <f t="shared" si="0"/>
        <v>0</v>
      </c>
      <c r="K35" s="133">
        <f t="shared" si="1"/>
        <v>0</v>
      </c>
    </row>
    <row r="36" spans="2:11" s="64" customFormat="1" ht="13.8">
      <c r="B36" s="244" t="s">
        <v>311</v>
      </c>
      <c r="C36" s="128" t="s">
        <v>727</v>
      </c>
      <c r="D36" s="105" t="s">
        <v>770</v>
      </c>
      <c r="E36" s="107" t="s">
        <v>89</v>
      </c>
      <c r="F36" s="36"/>
      <c r="G36" s="207"/>
      <c r="H36" s="316">
        <v>17</v>
      </c>
      <c r="I36" s="149">
        <f t="shared" si="2"/>
        <v>0</v>
      </c>
      <c r="J36" s="134">
        <f t="shared" si="0"/>
        <v>0</v>
      </c>
      <c r="K36" s="133">
        <f t="shared" si="1"/>
        <v>0</v>
      </c>
    </row>
    <row r="37" spans="2:11" s="64" customFormat="1" ht="13.8">
      <c r="B37" s="244" t="s">
        <v>329</v>
      </c>
      <c r="C37" s="128" t="s">
        <v>727</v>
      </c>
      <c r="D37" s="105" t="s">
        <v>770</v>
      </c>
      <c r="E37" s="107" t="s">
        <v>1079</v>
      </c>
      <c r="F37" s="36"/>
      <c r="G37" s="207"/>
      <c r="H37" s="316">
        <v>6</v>
      </c>
      <c r="I37" s="149">
        <f aca="true" t="shared" si="3" ref="I37">J37+K37</f>
        <v>0</v>
      </c>
      <c r="J37" s="134">
        <f aca="true" t="shared" si="4" ref="J37">F37*H37</f>
        <v>0</v>
      </c>
      <c r="K37" s="133">
        <f aca="true" t="shared" si="5" ref="K37">G37*H37</f>
        <v>0</v>
      </c>
    </row>
    <row r="38" spans="2:11" s="64" customFormat="1" ht="13.8">
      <c r="B38" s="244"/>
      <c r="C38" s="221" t="s">
        <v>728</v>
      </c>
      <c r="D38" s="108"/>
      <c r="E38" s="109"/>
      <c r="F38" s="72"/>
      <c r="G38" s="144"/>
      <c r="H38" s="316"/>
      <c r="I38" s="149"/>
      <c r="J38" s="134"/>
      <c r="K38" s="133"/>
    </row>
    <row r="39" spans="2:11" s="64" customFormat="1" ht="13.2" customHeight="1">
      <c r="B39" s="244" t="s">
        <v>330</v>
      </c>
      <c r="C39" s="102" t="s">
        <v>729</v>
      </c>
      <c r="D39" s="110" t="s">
        <v>730</v>
      </c>
      <c r="E39" s="111"/>
      <c r="F39" s="36"/>
      <c r="G39" s="206"/>
      <c r="H39" s="316"/>
      <c r="I39" s="149">
        <f t="shared" si="2"/>
        <v>0</v>
      </c>
      <c r="J39" s="134">
        <f t="shared" si="0"/>
        <v>0</v>
      </c>
      <c r="K39" s="133">
        <f t="shared" si="1"/>
        <v>0</v>
      </c>
    </row>
    <row r="40" spans="2:11" s="64" customFormat="1" ht="13.2" customHeight="1">
      <c r="B40" s="244" t="s">
        <v>331</v>
      </c>
      <c r="C40" s="219" t="s">
        <v>731</v>
      </c>
      <c r="D40" s="110" t="s">
        <v>730</v>
      </c>
      <c r="E40" s="111"/>
      <c r="F40" s="36"/>
      <c r="G40" s="207"/>
      <c r="H40" s="316">
        <v>4</v>
      </c>
      <c r="I40" s="149">
        <f t="shared" si="2"/>
        <v>0</v>
      </c>
      <c r="J40" s="134">
        <f t="shared" si="0"/>
        <v>0</v>
      </c>
      <c r="K40" s="133">
        <f t="shared" si="1"/>
        <v>0</v>
      </c>
    </row>
    <row r="41" spans="2:11" s="64" customFormat="1" ht="13.2" customHeight="1">
      <c r="B41" s="244" t="s">
        <v>332</v>
      </c>
      <c r="C41" s="102" t="s">
        <v>732</v>
      </c>
      <c r="D41" s="110" t="s">
        <v>730</v>
      </c>
      <c r="E41" s="111"/>
      <c r="F41" s="36"/>
      <c r="G41" s="207"/>
      <c r="H41" s="316">
        <v>24</v>
      </c>
      <c r="I41" s="149">
        <f t="shared" si="2"/>
        <v>0</v>
      </c>
      <c r="J41" s="134">
        <f t="shared" si="0"/>
        <v>0</v>
      </c>
      <c r="K41" s="133">
        <f t="shared" si="1"/>
        <v>0</v>
      </c>
    </row>
    <row r="42" spans="2:11" s="64" customFormat="1" ht="13.2" customHeight="1">
      <c r="B42" s="244" t="s">
        <v>333</v>
      </c>
      <c r="C42" s="102" t="s">
        <v>733</v>
      </c>
      <c r="D42" s="110" t="s">
        <v>730</v>
      </c>
      <c r="E42" s="111"/>
      <c r="F42" s="36"/>
      <c r="G42" s="207"/>
      <c r="H42" s="316">
        <v>68</v>
      </c>
      <c r="I42" s="149">
        <f t="shared" si="2"/>
        <v>0</v>
      </c>
      <c r="J42" s="134">
        <f t="shared" si="0"/>
        <v>0</v>
      </c>
      <c r="K42" s="133">
        <f t="shared" si="1"/>
        <v>0</v>
      </c>
    </row>
    <row r="43" spans="2:11" s="64" customFormat="1" ht="13.2" customHeight="1">
      <c r="B43" s="244" t="s">
        <v>334</v>
      </c>
      <c r="C43" s="102" t="s">
        <v>1080</v>
      </c>
      <c r="D43" s="110" t="s">
        <v>730</v>
      </c>
      <c r="E43" s="111"/>
      <c r="F43" s="36"/>
      <c r="G43" s="207"/>
      <c r="H43" s="316">
        <v>24</v>
      </c>
      <c r="I43" s="149">
        <f aca="true" t="shared" si="6" ref="I43">J43+K43</f>
        <v>0</v>
      </c>
      <c r="J43" s="134">
        <f aca="true" t="shared" si="7" ref="J43">F43*H43</f>
        <v>0</v>
      </c>
      <c r="K43" s="133">
        <f aca="true" t="shared" si="8" ref="K43">G43*H43</f>
        <v>0</v>
      </c>
    </row>
    <row r="44" spans="2:11" s="64" customFormat="1" ht="13.8">
      <c r="B44" s="244" t="s">
        <v>335</v>
      </c>
      <c r="C44" s="219" t="s">
        <v>767</v>
      </c>
      <c r="D44" s="444" t="s">
        <v>738</v>
      </c>
      <c r="E44" s="445"/>
      <c r="F44" s="36"/>
      <c r="G44" s="207"/>
      <c r="H44" s="316"/>
      <c r="I44" s="149">
        <f t="shared" si="2"/>
        <v>0</v>
      </c>
      <c r="J44" s="134">
        <f t="shared" si="0"/>
        <v>0</v>
      </c>
      <c r="K44" s="133">
        <f t="shared" si="1"/>
        <v>0</v>
      </c>
    </row>
    <row r="45" spans="2:11" s="64" customFormat="1" ht="13.2" customHeight="1">
      <c r="B45" s="244" t="s">
        <v>336</v>
      </c>
      <c r="C45" s="219" t="s">
        <v>735</v>
      </c>
      <c r="D45" s="444" t="s">
        <v>738</v>
      </c>
      <c r="E45" s="445"/>
      <c r="F45" s="36"/>
      <c r="G45" s="207"/>
      <c r="H45" s="316"/>
      <c r="I45" s="149">
        <f t="shared" si="2"/>
        <v>0</v>
      </c>
      <c r="J45" s="134">
        <f t="shared" si="0"/>
        <v>0</v>
      </c>
      <c r="K45" s="133">
        <f t="shared" si="1"/>
        <v>0</v>
      </c>
    </row>
    <row r="46" spans="2:11" s="64" customFormat="1" ht="13.2" customHeight="1">
      <c r="B46" s="244" t="s">
        <v>337</v>
      </c>
      <c r="C46" s="219" t="s">
        <v>736</v>
      </c>
      <c r="D46" s="444" t="s">
        <v>738</v>
      </c>
      <c r="E46" s="445"/>
      <c r="F46" s="36"/>
      <c r="G46" s="207"/>
      <c r="H46" s="316"/>
      <c r="I46" s="149">
        <f t="shared" si="2"/>
        <v>0</v>
      </c>
      <c r="J46" s="134">
        <f t="shared" si="0"/>
        <v>0</v>
      </c>
      <c r="K46" s="133">
        <f t="shared" si="1"/>
        <v>0</v>
      </c>
    </row>
    <row r="47" spans="2:11" s="64" customFormat="1" ht="13.8">
      <c r="B47" s="244" t="s">
        <v>338</v>
      </c>
      <c r="C47" s="219" t="s">
        <v>737</v>
      </c>
      <c r="D47" s="444" t="s">
        <v>738</v>
      </c>
      <c r="E47" s="445"/>
      <c r="F47" s="36"/>
      <c r="G47" s="207"/>
      <c r="H47" s="316"/>
      <c r="I47" s="149">
        <f t="shared" si="2"/>
        <v>0</v>
      </c>
      <c r="J47" s="134">
        <f t="shared" si="0"/>
        <v>0</v>
      </c>
      <c r="K47" s="133">
        <f t="shared" si="1"/>
        <v>0</v>
      </c>
    </row>
    <row r="48" spans="2:11" s="64" customFormat="1" ht="13.8">
      <c r="B48" s="244" t="s">
        <v>339</v>
      </c>
      <c r="C48" s="219" t="s">
        <v>1086</v>
      </c>
      <c r="D48" s="444" t="s">
        <v>740</v>
      </c>
      <c r="E48" s="445"/>
      <c r="F48" s="199"/>
      <c r="G48" s="207"/>
      <c r="H48" s="316"/>
      <c r="I48" s="149">
        <f t="shared" si="2"/>
        <v>0</v>
      </c>
      <c r="J48" s="134">
        <f t="shared" si="0"/>
        <v>0</v>
      </c>
      <c r="K48" s="133">
        <f t="shared" si="1"/>
        <v>0</v>
      </c>
    </row>
    <row r="49" spans="2:11" s="64" customFormat="1" ht="13.8">
      <c r="B49" s="244" t="s">
        <v>340</v>
      </c>
      <c r="C49" s="219" t="s">
        <v>1086</v>
      </c>
      <c r="D49" s="444" t="s">
        <v>741</v>
      </c>
      <c r="E49" s="445"/>
      <c r="F49" s="199"/>
      <c r="G49" s="207"/>
      <c r="H49" s="316">
        <v>4</v>
      </c>
      <c r="I49" s="149">
        <f t="shared" si="2"/>
        <v>0</v>
      </c>
      <c r="J49" s="134">
        <f t="shared" si="0"/>
        <v>0</v>
      </c>
      <c r="K49" s="133">
        <f t="shared" si="1"/>
        <v>0</v>
      </c>
    </row>
    <row r="50" spans="2:11" s="64" customFormat="1" ht="13.8">
      <c r="B50" s="244" t="s">
        <v>341</v>
      </c>
      <c r="C50" s="219" t="s">
        <v>1086</v>
      </c>
      <c r="D50" s="444" t="s">
        <v>742</v>
      </c>
      <c r="E50" s="445"/>
      <c r="F50" s="199"/>
      <c r="G50" s="207"/>
      <c r="H50" s="316">
        <v>24</v>
      </c>
      <c r="I50" s="149">
        <f t="shared" si="2"/>
        <v>0</v>
      </c>
      <c r="J50" s="134">
        <f t="shared" si="0"/>
        <v>0</v>
      </c>
      <c r="K50" s="133">
        <f t="shared" si="1"/>
        <v>0</v>
      </c>
    </row>
    <row r="51" spans="2:11" s="64" customFormat="1" ht="13.8">
      <c r="B51" s="244" t="s">
        <v>342</v>
      </c>
      <c r="C51" s="219" t="s">
        <v>1086</v>
      </c>
      <c r="D51" s="444" t="s">
        <v>743</v>
      </c>
      <c r="E51" s="445"/>
      <c r="F51" s="199"/>
      <c r="G51" s="207"/>
      <c r="H51" s="316">
        <v>68</v>
      </c>
      <c r="I51" s="149">
        <f t="shared" si="2"/>
        <v>0</v>
      </c>
      <c r="J51" s="134">
        <f t="shared" si="0"/>
        <v>0</v>
      </c>
      <c r="K51" s="133">
        <f t="shared" si="1"/>
        <v>0</v>
      </c>
    </row>
    <row r="52" spans="2:11" s="64" customFormat="1" ht="13.8">
      <c r="B52" s="244" t="s">
        <v>343</v>
      </c>
      <c r="C52" s="219" t="s">
        <v>1086</v>
      </c>
      <c r="D52" s="444" t="s">
        <v>1085</v>
      </c>
      <c r="E52" s="445"/>
      <c r="F52" s="199"/>
      <c r="G52" s="207"/>
      <c r="H52" s="316">
        <v>24</v>
      </c>
      <c r="I52" s="149">
        <f aca="true" t="shared" si="9" ref="I52">J52+K52</f>
        <v>0</v>
      </c>
      <c r="J52" s="134">
        <f aca="true" t="shared" si="10" ref="J52">F52*H52</f>
        <v>0</v>
      </c>
      <c r="K52" s="133">
        <f aca="true" t="shared" si="11" ref="K52">G52*H52</f>
        <v>0</v>
      </c>
    </row>
    <row r="53" spans="2:11" s="64" customFormat="1" ht="13.8">
      <c r="B53" s="244" t="s">
        <v>344</v>
      </c>
      <c r="C53" s="219" t="s">
        <v>744</v>
      </c>
      <c r="D53" s="444" t="s">
        <v>760</v>
      </c>
      <c r="E53" s="445"/>
      <c r="F53" s="36"/>
      <c r="G53" s="207"/>
      <c r="H53" s="316">
        <f>24*2+68*3</f>
        <v>252</v>
      </c>
      <c r="I53" s="149">
        <f t="shared" si="2"/>
        <v>0</v>
      </c>
      <c r="J53" s="134">
        <f t="shared" si="0"/>
        <v>0</v>
      </c>
      <c r="K53" s="133">
        <f t="shared" si="1"/>
        <v>0</v>
      </c>
    </row>
    <row r="54" spans="2:11" s="64" customFormat="1" ht="13.8">
      <c r="B54" s="244" t="s">
        <v>345</v>
      </c>
      <c r="C54" s="219" t="s">
        <v>745</v>
      </c>
      <c r="D54" s="444" t="s">
        <v>760</v>
      </c>
      <c r="E54" s="445"/>
      <c r="F54" s="36"/>
      <c r="G54" s="207"/>
      <c r="H54" s="316">
        <v>4</v>
      </c>
      <c r="I54" s="149">
        <f t="shared" si="2"/>
        <v>0</v>
      </c>
      <c r="J54" s="134">
        <f t="shared" si="0"/>
        <v>0</v>
      </c>
      <c r="K54" s="133">
        <f t="shared" si="1"/>
        <v>0</v>
      </c>
    </row>
    <row r="55" spans="2:11" s="64" customFormat="1" ht="13.8">
      <c r="B55" s="244" t="s">
        <v>346</v>
      </c>
      <c r="C55" s="219" t="s">
        <v>1083</v>
      </c>
      <c r="D55" s="444" t="s">
        <v>760</v>
      </c>
      <c r="E55" s="445"/>
      <c r="F55" s="36"/>
      <c r="G55" s="207"/>
      <c r="H55" s="316">
        <v>24</v>
      </c>
      <c r="I55" s="149">
        <f aca="true" t="shared" si="12" ref="I55">J55+K55</f>
        <v>0</v>
      </c>
      <c r="J55" s="134">
        <f aca="true" t="shared" si="13" ref="J55">F55*H55</f>
        <v>0</v>
      </c>
      <c r="K55" s="133">
        <f aca="true" t="shared" si="14" ref="K55">G55*H55</f>
        <v>0</v>
      </c>
    </row>
    <row r="56" spans="2:11" s="64" customFormat="1" ht="13.8">
      <c r="B56" s="244" t="s">
        <v>347</v>
      </c>
      <c r="C56" s="219" t="s">
        <v>746</v>
      </c>
      <c r="D56" s="103"/>
      <c r="E56" s="104">
        <v>1250</v>
      </c>
      <c r="F56" s="36"/>
      <c r="G56" s="207"/>
      <c r="H56" s="316"/>
      <c r="I56" s="149">
        <f t="shared" si="2"/>
        <v>0</v>
      </c>
      <c r="J56" s="134">
        <f t="shared" si="0"/>
        <v>0</v>
      </c>
      <c r="K56" s="133">
        <f t="shared" si="1"/>
        <v>0</v>
      </c>
    </row>
    <row r="57" spans="2:11" s="64" customFormat="1" ht="13.8">
      <c r="B57" s="244" t="s">
        <v>348</v>
      </c>
      <c r="C57" s="219" t="s">
        <v>746</v>
      </c>
      <c r="D57" s="103"/>
      <c r="E57" s="104">
        <v>1875</v>
      </c>
      <c r="F57" s="36"/>
      <c r="G57" s="207"/>
      <c r="H57" s="316">
        <v>1</v>
      </c>
      <c r="I57" s="149">
        <f t="shared" si="2"/>
        <v>0</v>
      </c>
      <c r="J57" s="134">
        <f t="shared" si="0"/>
        <v>0</v>
      </c>
      <c r="K57" s="133">
        <f t="shared" si="1"/>
        <v>0</v>
      </c>
    </row>
    <row r="58" spans="2:11" s="64" customFormat="1" ht="13.8">
      <c r="B58" s="244" t="s">
        <v>349</v>
      </c>
      <c r="C58" s="219" t="s">
        <v>746</v>
      </c>
      <c r="D58" s="103"/>
      <c r="E58" s="104">
        <v>2500</v>
      </c>
      <c r="F58" s="36"/>
      <c r="G58" s="207"/>
      <c r="H58" s="316">
        <v>6</v>
      </c>
      <c r="I58" s="149">
        <f t="shared" si="2"/>
        <v>0</v>
      </c>
      <c r="J58" s="134">
        <f t="shared" si="0"/>
        <v>0</v>
      </c>
      <c r="K58" s="133">
        <f t="shared" si="1"/>
        <v>0</v>
      </c>
    </row>
    <row r="59" spans="2:11" s="64" customFormat="1" ht="13.8">
      <c r="B59" s="244" t="s">
        <v>350</v>
      </c>
      <c r="C59" s="219" t="s">
        <v>746</v>
      </c>
      <c r="D59" s="103"/>
      <c r="E59" s="104">
        <v>3750</v>
      </c>
      <c r="F59" s="36"/>
      <c r="G59" s="207"/>
      <c r="H59" s="316">
        <v>17</v>
      </c>
      <c r="I59" s="149">
        <f t="shared" si="2"/>
        <v>0</v>
      </c>
      <c r="J59" s="134">
        <f t="shared" si="0"/>
        <v>0</v>
      </c>
      <c r="K59" s="133">
        <f t="shared" si="1"/>
        <v>0</v>
      </c>
    </row>
    <row r="60" spans="2:11" s="64" customFormat="1" ht="13.8">
      <c r="B60" s="244" t="s">
        <v>351</v>
      </c>
      <c r="C60" s="219" t="s">
        <v>746</v>
      </c>
      <c r="D60" s="103"/>
      <c r="E60" s="107" t="s">
        <v>1079</v>
      </c>
      <c r="F60" s="36"/>
      <c r="G60" s="207"/>
      <c r="H60" s="316">
        <v>6</v>
      </c>
      <c r="I60" s="149">
        <f aca="true" t="shared" si="15" ref="I60">J60+K60</f>
        <v>0</v>
      </c>
      <c r="J60" s="134">
        <f aca="true" t="shared" si="16" ref="J60">F60*H60</f>
        <v>0</v>
      </c>
      <c r="K60" s="133">
        <f aca="true" t="shared" si="17" ref="K60">G60*H60</f>
        <v>0</v>
      </c>
    </row>
    <row r="61" spans="2:11" s="64" customFormat="1" ht="13.8">
      <c r="B61" s="244" t="s">
        <v>352</v>
      </c>
      <c r="C61" s="219" t="s">
        <v>761</v>
      </c>
      <c r="D61" s="103"/>
      <c r="E61" s="104">
        <v>1250</v>
      </c>
      <c r="F61" s="36"/>
      <c r="G61" s="207"/>
      <c r="H61" s="316"/>
      <c r="I61" s="149">
        <f t="shared" si="2"/>
        <v>0</v>
      </c>
      <c r="J61" s="134">
        <f t="shared" si="0"/>
        <v>0</v>
      </c>
      <c r="K61" s="133">
        <f t="shared" si="1"/>
        <v>0</v>
      </c>
    </row>
    <row r="62" spans="2:11" s="64" customFormat="1" ht="13.8">
      <c r="B62" s="244" t="s">
        <v>353</v>
      </c>
      <c r="C62" s="219" t="s">
        <v>761</v>
      </c>
      <c r="D62" s="103"/>
      <c r="E62" s="104">
        <v>1875</v>
      </c>
      <c r="F62" s="36"/>
      <c r="G62" s="207"/>
      <c r="H62" s="316">
        <v>1</v>
      </c>
      <c r="I62" s="149">
        <f t="shared" si="2"/>
        <v>0</v>
      </c>
      <c r="J62" s="134">
        <f t="shared" si="0"/>
        <v>0</v>
      </c>
      <c r="K62" s="133">
        <f t="shared" si="1"/>
        <v>0</v>
      </c>
    </row>
    <row r="63" spans="2:11" s="64" customFormat="1" ht="13.8">
      <c r="B63" s="244" t="s">
        <v>354</v>
      </c>
      <c r="C63" s="219" t="s">
        <v>761</v>
      </c>
      <c r="D63" s="103"/>
      <c r="E63" s="104">
        <v>2500</v>
      </c>
      <c r="F63" s="36"/>
      <c r="G63" s="207"/>
      <c r="H63" s="316">
        <v>6</v>
      </c>
      <c r="I63" s="149">
        <f t="shared" si="2"/>
        <v>0</v>
      </c>
      <c r="J63" s="134">
        <f t="shared" si="0"/>
        <v>0</v>
      </c>
      <c r="K63" s="133">
        <f t="shared" si="1"/>
        <v>0</v>
      </c>
    </row>
    <row r="64" spans="2:11" s="64" customFormat="1" ht="13.8">
      <c r="B64" s="244" t="s">
        <v>355</v>
      </c>
      <c r="C64" s="219" t="s">
        <v>761</v>
      </c>
      <c r="D64" s="103"/>
      <c r="E64" s="104">
        <v>3750</v>
      </c>
      <c r="F64" s="36"/>
      <c r="G64" s="207"/>
      <c r="H64" s="316">
        <v>17</v>
      </c>
      <c r="I64" s="149">
        <f t="shared" si="2"/>
        <v>0</v>
      </c>
      <c r="J64" s="134">
        <f t="shared" si="0"/>
        <v>0</v>
      </c>
      <c r="K64" s="133">
        <f t="shared" si="1"/>
        <v>0</v>
      </c>
    </row>
    <row r="65" spans="2:11" s="64" customFormat="1" ht="13.8">
      <c r="B65" s="244" t="s">
        <v>1075</v>
      </c>
      <c r="C65" s="219" t="s">
        <v>761</v>
      </c>
      <c r="D65" s="103"/>
      <c r="E65" s="107" t="s">
        <v>1079</v>
      </c>
      <c r="F65" s="36"/>
      <c r="G65" s="207"/>
      <c r="H65" s="316">
        <v>6</v>
      </c>
      <c r="I65" s="149">
        <f aca="true" t="shared" si="18" ref="I65">J65+K65</f>
        <v>0</v>
      </c>
      <c r="J65" s="134">
        <f aca="true" t="shared" si="19" ref="J65">F65*H65</f>
        <v>0</v>
      </c>
      <c r="K65" s="133">
        <f aca="true" t="shared" si="20" ref="K65">G65*H65</f>
        <v>0</v>
      </c>
    </row>
    <row r="66" spans="2:11" s="64" customFormat="1" ht="13.8">
      <c r="B66" s="244" t="s">
        <v>357</v>
      </c>
      <c r="C66" s="219" t="s">
        <v>762</v>
      </c>
      <c r="D66" s="103"/>
      <c r="E66" s="104"/>
      <c r="F66" s="36"/>
      <c r="G66" s="207"/>
      <c r="H66" s="316">
        <v>12</v>
      </c>
      <c r="I66" s="149">
        <f t="shared" si="2"/>
        <v>0</v>
      </c>
      <c r="J66" s="134">
        <f t="shared" si="0"/>
        <v>0</v>
      </c>
      <c r="K66" s="133">
        <f t="shared" si="1"/>
        <v>0</v>
      </c>
    </row>
    <row r="67" spans="2:11" s="64" customFormat="1" ht="13.8">
      <c r="B67" s="244" t="s">
        <v>358</v>
      </c>
      <c r="C67" s="219" t="s">
        <v>763</v>
      </c>
      <c r="D67" s="103"/>
      <c r="E67" s="104"/>
      <c r="F67" s="36"/>
      <c r="G67" s="207"/>
      <c r="H67" s="316"/>
      <c r="I67" s="149">
        <f t="shared" si="2"/>
        <v>0</v>
      </c>
      <c r="J67" s="134">
        <f t="shared" si="0"/>
        <v>0</v>
      </c>
      <c r="K67" s="133">
        <f t="shared" si="1"/>
        <v>0</v>
      </c>
    </row>
    <row r="68" spans="2:11" s="64" customFormat="1" ht="13.8">
      <c r="B68" s="244" t="s">
        <v>359</v>
      </c>
      <c r="C68" s="219" t="s">
        <v>768</v>
      </c>
      <c r="D68" s="103"/>
      <c r="E68" s="104">
        <v>1250</v>
      </c>
      <c r="F68" s="36"/>
      <c r="G68" s="207"/>
      <c r="H68" s="316"/>
      <c r="I68" s="149">
        <f aca="true" t="shared" si="21" ref="I68:I71">J68+K68</f>
        <v>0</v>
      </c>
      <c r="J68" s="134">
        <f aca="true" t="shared" si="22" ref="J68:J71">F68*H68</f>
        <v>0</v>
      </c>
      <c r="K68" s="133">
        <f aca="true" t="shared" si="23" ref="K68:K71">G68*H68</f>
        <v>0</v>
      </c>
    </row>
    <row r="69" spans="2:11" s="64" customFormat="1" ht="13.8">
      <c r="B69" s="244" t="s">
        <v>360</v>
      </c>
      <c r="C69" s="219" t="s">
        <v>768</v>
      </c>
      <c r="D69" s="103"/>
      <c r="E69" s="104">
        <v>1875</v>
      </c>
      <c r="F69" s="36"/>
      <c r="G69" s="207"/>
      <c r="H69" s="316">
        <v>1</v>
      </c>
      <c r="I69" s="149">
        <f t="shared" si="21"/>
        <v>0</v>
      </c>
      <c r="J69" s="134">
        <f t="shared" si="22"/>
        <v>0</v>
      </c>
      <c r="K69" s="133">
        <f t="shared" si="23"/>
        <v>0</v>
      </c>
    </row>
    <row r="70" spans="2:11" s="64" customFormat="1" ht="13.8">
      <c r="B70" s="244" t="s">
        <v>361</v>
      </c>
      <c r="C70" s="219" t="s">
        <v>768</v>
      </c>
      <c r="D70" s="103"/>
      <c r="E70" s="104">
        <v>2500</v>
      </c>
      <c r="F70" s="36"/>
      <c r="G70" s="207"/>
      <c r="H70" s="316">
        <v>6</v>
      </c>
      <c r="I70" s="149">
        <f t="shared" si="21"/>
        <v>0</v>
      </c>
      <c r="J70" s="134">
        <f t="shared" si="22"/>
        <v>0</v>
      </c>
      <c r="K70" s="133">
        <f t="shared" si="23"/>
        <v>0</v>
      </c>
    </row>
    <row r="71" spans="2:11" s="64" customFormat="1" ht="13.8">
      <c r="B71" s="244" t="s">
        <v>362</v>
      </c>
      <c r="C71" s="219" t="s">
        <v>768</v>
      </c>
      <c r="D71" s="103"/>
      <c r="E71" s="104">
        <v>3750</v>
      </c>
      <c r="F71" s="36"/>
      <c r="G71" s="207"/>
      <c r="H71" s="316">
        <v>17</v>
      </c>
      <c r="I71" s="149">
        <f t="shared" si="21"/>
        <v>0</v>
      </c>
      <c r="J71" s="134">
        <f t="shared" si="22"/>
        <v>0</v>
      </c>
      <c r="K71" s="133">
        <f t="shared" si="23"/>
        <v>0</v>
      </c>
    </row>
    <row r="72" spans="2:11" s="64" customFormat="1" ht="13.8">
      <c r="B72" s="244" t="s">
        <v>363</v>
      </c>
      <c r="C72" s="219" t="s">
        <v>768</v>
      </c>
      <c r="D72" s="103"/>
      <c r="E72" s="107" t="s">
        <v>1079</v>
      </c>
      <c r="F72" s="36"/>
      <c r="G72" s="207"/>
      <c r="H72" s="316">
        <v>6</v>
      </c>
      <c r="I72" s="149">
        <f aca="true" t="shared" si="24" ref="I72">J72+K72</f>
        <v>0</v>
      </c>
      <c r="J72" s="134">
        <f aca="true" t="shared" si="25" ref="J72">F72*H72</f>
        <v>0</v>
      </c>
      <c r="K72" s="133">
        <f aca="true" t="shared" si="26" ref="K72">G72*H72</f>
        <v>0</v>
      </c>
    </row>
    <row r="73" spans="2:11" s="64" customFormat="1" ht="13.2" customHeight="1">
      <c r="B73" s="245"/>
      <c r="C73" s="106" t="s">
        <v>750</v>
      </c>
      <c r="D73" s="327" t="s">
        <v>751</v>
      </c>
      <c r="E73" s="327" t="s">
        <v>701</v>
      </c>
      <c r="F73" s="72"/>
      <c r="G73" s="144"/>
      <c r="H73" s="316"/>
      <c r="I73" s="149"/>
      <c r="J73" s="134"/>
      <c r="K73" s="133"/>
    </row>
    <row r="74" spans="2:11" s="64" customFormat="1" ht="13.8">
      <c r="B74" s="244" t="s">
        <v>364</v>
      </c>
      <c r="C74" s="220" t="s">
        <v>752</v>
      </c>
      <c r="D74" s="230"/>
      <c r="E74" s="326"/>
      <c r="F74" s="36"/>
      <c r="G74" s="207"/>
      <c r="H74" s="316">
        <v>30</v>
      </c>
      <c r="I74" s="149">
        <f t="shared" si="2"/>
        <v>0</v>
      </c>
      <c r="J74" s="134">
        <f t="shared" si="0"/>
        <v>0</v>
      </c>
      <c r="K74" s="133">
        <f t="shared" si="1"/>
        <v>0</v>
      </c>
    </row>
    <row r="75" spans="2:11" s="64" customFormat="1" ht="13.8">
      <c r="B75" s="244" t="s">
        <v>365</v>
      </c>
      <c r="C75" s="121" t="s">
        <v>753</v>
      </c>
      <c r="D75" s="230"/>
      <c r="E75" s="326"/>
      <c r="F75" s="36"/>
      <c r="G75" s="207"/>
      <c r="H75" s="316">
        <v>30</v>
      </c>
      <c r="I75" s="149">
        <f t="shared" si="2"/>
        <v>0</v>
      </c>
      <c r="J75" s="134">
        <f t="shared" si="0"/>
        <v>0</v>
      </c>
      <c r="K75" s="133">
        <f t="shared" si="1"/>
        <v>0</v>
      </c>
    </row>
    <row r="76" spans="2:11" s="64" customFormat="1" ht="13.8">
      <c r="B76" s="244" t="s">
        <v>366</v>
      </c>
      <c r="C76" s="220" t="s">
        <v>754</v>
      </c>
      <c r="D76" s="230"/>
      <c r="E76" s="326"/>
      <c r="F76" s="36"/>
      <c r="G76" s="142"/>
      <c r="H76" s="316">
        <v>30</v>
      </c>
      <c r="I76" s="149">
        <f t="shared" si="2"/>
        <v>0</v>
      </c>
      <c r="J76" s="134">
        <f t="shared" si="0"/>
        <v>0</v>
      </c>
      <c r="K76" s="133">
        <f t="shared" si="1"/>
        <v>0</v>
      </c>
    </row>
    <row r="77" spans="2:11" s="64" customFormat="1" ht="13.8">
      <c r="B77" s="244" t="s">
        <v>356</v>
      </c>
      <c r="C77" s="220" t="s">
        <v>840</v>
      </c>
      <c r="D77" s="230"/>
      <c r="E77" s="326"/>
      <c r="F77" s="36"/>
      <c r="G77" s="207"/>
      <c r="H77" s="316">
        <v>90</v>
      </c>
      <c r="I77" s="149">
        <f t="shared" si="2"/>
        <v>0</v>
      </c>
      <c r="J77" s="134">
        <f t="shared" si="0"/>
        <v>0</v>
      </c>
      <c r="K77" s="133">
        <f t="shared" si="1"/>
        <v>0</v>
      </c>
    </row>
    <row r="78" spans="2:11" s="64" customFormat="1" ht="13.8">
      <c r="B78" s="244" t="s">
        <v>367</v>
      </c>
      <c r="C78" s="220" t="s">
        <v>1050</v>
      </c>
      <c r="D78" s="230"/>
      <c r="E78" s="326"/>
      <c r="F78" s="36"/>
      <c r="G78" s="207"/>
      <c r="H78" s="316">
        <v>30</v>
      </c>
      <c r="I78" s="149">
        <f t="shared" si="2"/>
        <v>0</v>
      </c>
      <c r="J78" s="134">
        <f t="shared" si="0"/>
        <v>0</v>
      </c>
      <c r="K78" s="133">
        <f t="shared" si="1"/>
        <v>0</v>
      </c>
    </row>
    <row r="79" spans="2:11" s="64" customFormat="1" ht="13.8">
      <c r="B79" s="244" t="s">
        <v>368</v>
      </c>
      <c r="C79" s="220" t="s">
        <v>755</v>
      </c>
      <c r="D79" s="230"/>
      <c r="E79" s="326"/>
      <c r="F79" s="36"/>
      <c r="G79" s="207"/>
      <c r="H79" s="316"/>
      <c r="I79" s="149">
        <f t="shared" si="2"/>
        <v>0</v>
      </c>
      <c r="J79" s="134">
        <f t="shared" si="0"/>
        <v>0</v>
      </c>
      <c r="K79" s="133">
        <f t="shared" si="1"/>
        <v>0</v>
      </c>
    </row>
    <row r="80" spans="2:11" s="64" customFormat="1" ht="13.8">
      <c r="B80" s="244" t="s">
        <v>369</v>
      </c>
      <c r="C80" s="121" t="s">
        <v>756</v>
      </c>
      <c r="D80" s="329"/>
      <c r="E80" s="329"/>
      <c r="F80" s="36"/>
      <c r="G80" s="142"/>
      <c r="H80" s="316">
        <v>30</v>
      </c>
      <c r="I80" s="149">
        <f t="shared" si="2"/>
        <v>0</v>
      </c>
      <c r="J80" s="134">
        <f t="shared" si="0"/>
        <v>0</v>
      </c>
      <c r="K80" s="133">
        <f t="shared" si="1"/>
        <v>0</v>
      </c>
    </row>
    <row r="81" spans="2:11" s="64" customFormat="1" ht="13.8">
      <c r="B81" s="244" t="s">
        <v>370</v>
      </c>
      <c r="C81" s="220" t="s">
        <v>757</v>
      </c>
      <c r="D81" s="108"/>
      <c r="E81" s="109"/>
      <c r="F81" s="36"/>
      <c r="G81" s="142"/>
      <c r="H81" s="316">
        <v>23</v>
      </c>
      <c r="I81" s="149">
        <f t="shared" si="2"/>
        <v>0</v>
      </c>
      <c r="J81" s="134">
        <f t="shared" si="0"/>
        <v>0</v>
      </c>
      <c r="K81" s="133">
        <f t="shared" si="1"/>
        <v>0</v>
      </c>
    </row>
    <row r="82" spans="2:11" s="64" customFormat="1" ht="13.8">
      <c r="B82" s="244" t="s">
        <v>371</v>
      </c>
      <c r="C82" s="102" t="s">
        <v>758</v>
      </c>
      <c r="D82" s="108"/>
      <c r="E82" s="109"/>
      <c r="F82" s="36"/>
      <c r="G82" s="142"/>
      <c r="H82" s="316">
        <v>30</v>
      </c>
      <c r="I82" s="149">
        <f t="shared" si="2"/>
        <v>0</v>
      </c>
      <c r="J82" s="134">
        <f t="shared" si="0"/>
        <v>0</v>
      </c>
      <c r="K82" s="133">
        <f t="shared" si="1"/>
        <v>0</v>
      </c>
    </row>
    <row r="83" spans="2:11" s="64" customFormat="1" ht="13.8">
      <c r="B83" s="244" t="s">
        <v>372</v>
      </c>
      <c r="C83" s="453" t="s">
        <v>822</v>
      </c>
      <c r="D83" s="454"/>
      <c r="E83" s="455"/>
      <c r="F83" s="36"/>
      <c r="G83" s="142"/>
      <c r="H83" s="316">
        <v>30</v>
      </c>
      <c r="I83" s="149">
        <f t="shared" si="2"/>
        <v>0</v>
      </c>
      <c r="J83" s="134">
        <f t="shared" si="0"/>
        <v>0</v>
      </c>
      <c r="K83" s="133">
        <f t="shared" si="1"/>
        <v>0</v>
      </c>
    </row>
    <row r="84" spans="2:11" s="64" customFormat="1" ht="13.8">
      <c r="B84" s="245"/>
      <c r="C84" s="106" t="s">
        <v>747</v>
      </c>
      <c r="D84" s="129"/>
      <c r="E84" s="130" t="s">
        <v>749</v>
      </c>
      <c r="F84" s="72"/>
      <c r="G84" s="144"/>
      <c r="H84" s="316"/>
      <c r="I84" s="149"/>
      <c r="J84" s="134"/>
      <c r="K84" s="133"/>
    </row>
    <row r="85" spans="2:11" s="64" customFormat="1" ht="13.8">
      <c r="B85" s="244" t="s">
        <v>1076</v>
      </c>
      <c r="C85" s="121" t="s">
        <v>1067</v>
      </c>
      <c r="D85" s="129" t="s">
        <v>748</v>
      </c>
      <c r="E85" s="104">
        <v>1250</v>
      </c>
      <c r="F85" s="36"/>
      <c r="G85" s="142"/>
      <c r="H85" s="316"/>
      <c r="I85" s="149">
        <f t="shared" si="2"/>
        <v>0</v>
      </c>
      <c r="J85" s="134">
        <f t="shared" si="0"/>
        <v>0</v>
      </c>
      <c r="K85" s="133">
        <f t="shared" si="1"/>
        <v>0</v>
      </c>
    </row>
    <row r="86" spans="2:11" s="64" customFormat="1" ht="13.8">
      <c r="B86" s="244" t="s">
        <v>1087</v>
      </c>
      <c r="C86" s="121" t="s">
        <v>1067</v>
      </c>
      <c r="D86" s="129" t="s">
        <v>748</v>
      </c>
      <c r="E86" s="104">
        <v>1875</v>
      </c>
      <c r="F86" s="36"/>
      <c r="G86" s="142"/>
      <c r="H86" s="316">
        <v>1</v>
      </c>
      <c r="I86" s="149">
        <f t="shared" si="2"/>
        <v>0</v>
      </c>
      <c r="J86" s="134">
        <f t="shared" si="0"/>
        <v>0</v>
      </c>
      <c r="K86" s="133">
        <f t="shared" si="1"/>
        <v>0</v>
      </c>
    </row>
    <row r="87" spans="2:11" s="64" customFormat="1" ht="13.8">
      <c r="B87" s="244" t="s">
        <v>1088</v>
      </c>
      <c r="C87" s="121" t="s">
        <v>1067</v>
      </c>
      <c r="D87" s="129" t="s">
        <v>748</v>
      </c>
      <c r="E87" s="104">
        <v>2500</v>
      </c>
      <c r="F87" s="36"/>
      <c r="G87" s="142"/>
      <c r="H87" s="316">
        <v>6</v>
      </c>
      <c r="I87" s="149">
        <f t="shared" si="2"/>
        <v>0</v>
      </c>
      <c r="J87" s="134">
        <f t="shared" si="0"/>
        <v>0</v>
      </c>
      <c r="K87" s="133">
        <f t="shared" si="1"/>
        <v>0</v>
      </c>
    </row>
    <row r="88" spans="2:11" s="64" customFormat="1" ht="13.8">
      <c r="B88" s="244" t="s">
        <v>1089</v>
      </c>
      <c r="C88" s="121" t="s">
        <v>1067</v>
      </c>
      <c r="D88" s="129" t="s">
        <v>748</v>
      </c>
      <c r="E88" s="104">
        <v>3750</v>
      </c>
      <c r="F88" s="36"/>
      <c r="G88" s="142"/>
      <c r="H88" s="316">
        <v>17</v>
      </c>
      <c r="I88" s="149">
        <f t="shared" si="2"/>
        <v>0</v>
      </c>
      <c r="J88" s="134">
        <f t="shared" si="0"/>
        <v>0</v>
      </c>
      <c r="K88" s="133">
        <f t="shared" si="1"/>
        <v>0</v>
      </c>
    </row>
    <row r="89" spans="2:11" s="64" customFormat="1" ht="13.8">
      <c r="B89" s="244" t="s">
        <v>1090</v>
      </c>
      <c r="C89" s="121" t="s">
        <v>1067</v>
      </c>
      <c r="D89" s="129" t="s">
        <v>748</v>
      </c>
      <c r="E89" s="104" t="s">
        <v>1024</v>
      </c>
      <c r="F89" s="36"/>
      <c r="G89" s="142"/>
      <c r="H89" s="316">
        <v>6</v>
      </c>
      <c r="I89" s="149">
        <f t="shared" si="2"/>
        <v>0</v>
      </c>
      <c r="J89" s="134">
        <f t="shared" si="0"/>
        <v>0</v>
      </c>
      <c r="K89" s="133">
        <f t="shared" si="1"/>
        <v>0</v>
      </c>
    </row>
    <row r="90" spans="2:11" s="64" customFormat="1" ht="15" thickBot="1">
      <c r="B90" s="246"/>
      <c r="C90" s="66"/>
      <c r="D90" s="112"/>
      <c r="E90" s="113"/>
      <c r="F90" s="73"/>
      <c r="G90" s="146"/>
      <c r="H90" s="317"/>
      <c r="I90" s="150"/>
      <c r="J90" s="136"/>
      <c r="K90" s="135"/>
    </row>
    <row r="91" spans="2:9" ht="15" thickBot="1">
      <c r="B91" s="38"/>
      <c r="C91" s="39"/>
      <c r="D91" s="40"/>
      <c r="E91" s="39"/>
      <c r="F91" s="41"/>
      <c r="G91" s="42"/>
      <c r="H91" s="43"/>
      <c r="I91" s="44"/>
    </row>
    <row r="92" spans="2:11" ht="18.6" thickBot="1">
      <c r="B92" s="450" t="s">
        <v>670</v>
      </c>
      <c r="C92" s="451"/>
      <c r="D92" s="451"/>
      <c r="E92" s="451"/>
      <c r="F92" s="451"/>
      <c r="G92" s="452"/>
      <c r="H92" s="204">
        <f>SUM(H11:H90)</f>
        <v>1054</v>
      </c>
      <c r="I92" s="171">
        <f>SUM(I11:I90)</f>
        <v>0</v>
      </c>
      <c r="J92" s="231">
        <f>SUM(J11:J90)</f>
        <v>0</v>
      </c>
      <c r="K92" s="232">
        <f>SUM(K11:K90)</f>
        <v>0</v>
      </c>
    </row>
    <row r="93" ht="15">
      <c r="B93" s="45"/>
    </row>
    <row r="94" ht="15">
      <c r="B94" s="45"/>
    </row>
    <row r="95" ht="15">
      <c r="B95" s="45"/>
    </row>
    <row r="96" ht="15">
      <c r="B96" s="45"/>
    </row>
    <row r="97" ht="15">
      <c r="B97" s="45"/>
    </row>
    <row r="98" ht="15">
      <c r="B98" s="45"/>
    </row>
    <row r="99" ht="15">
      <c r="B99" s="45"/>
    </row>
    <row r="100" ht="15">
      <c r="B100" s="45"/>
    </row>
    <row r="101" ht="15">
      <c r="B101" s="45"/>
    </row>
  </sheetData>
  <protectedRanges>
    <protectedRange sqref="G38 G73 G27 G11:H11 G90 G17 G84" name="Bereich2_4"/>
    <protectedRange sqref="F90 F11:F15 F73:F88 F17:F47 F53:F56" name="Bereich2_1_3"/>
    <protectedRange sqref="G18:G26 G28:G37 G39:G60" name="Bereich2_4_1"/>
    <protectedRange sqref="F48:F52" name="Bereich2_3"/>
    <protectedRange sqref="F62:F72" name="Bereich2_1_3_1"/>
    <protectedRange sqref="G61:G72" name="Bereich2_4_1_1"/>
    <protectedRange sqref="G12:G15" name="Bereich2_4_4"/>
    <protectedRange sqref="G80:G81 G76 G83" name="Bereich2_4_5"/>
    <protectedRange sqref="G74:G75 G77:G79" name="Bereich2_4_1_2"/>
    <protectedRange sqref="G85:G88" name="Bereich2_4_6"/>
    <protectedRange sqref="G82" name="Bereich2_4_7"/>
    <protectedRange sqref="F57:F61" name="Bereich2_1_3_3"/>
    <protectedRange sqref="E73" name="Bereich2_1_3_2_2"/>
    <protectedRange sqref="H90" name="Bereich2_4_8"/>
    <protectedRange sqref="G16" name="Bereich2_4_2"/>
    <protectedRange sqref="F16" name="Bereich2_1_3_1_1"/>
    <protectedRange sqref="G89" name="Bereich2_4_9"/>
    <protectedRange sqref="F89" name="Bereich2_1_3_4"/>
    <protectedRange sqref="H12:H15 H17:H36 H38:H42 H53:H59 H44:H51 H62:H64 H69:H71 H73:H88" name="Bereich2_4_8_1"/>
    <protectedRange sqref="H61 H66:H68" name="Bereich2_4_2_1_1"/>
    <protectedRange sqref="H16 H60 H37 H43 H52 H65 H72 H89" name="Bereich2_4_2_2_1"/>
  </protectedRanges>
  <mergeCells count="33">
    <mergeCell ref="B92:G92"/>
    <mergeCell ref="D50:E50"/>
    <mergeCell ref="D51:E51"/>
    <mergeCell ref="D53:E53"/>
    <mergeCell ref="D54:E54"/>
    <mergeCell ref="C83:E83"/>
    <mergeCell ref="D55:E55"/>
    <mergeCell ref="D52:E52"/>
    <mergeCell ref="D49:E49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4:E44"/>
    <mergeCell ref="D45:E45"/>
    <mergeCell ref="D46:E46"/>
    <mergeCell ref="D47:E47"/>
    <mergeCell ref="D48:E48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82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K92"/>
  <sheetViews>
    <sheetView zoomScale="60" zoomScaleNormal="60" workbookViewId="0" topLeftCell="A1">
      <pane ySplit="10" topLeftCell="A11" activePane="bottomLeft" state="frozen"/>
      <selection pane="bottomLeft" activeCell="D79" sqref="D79"/>
    </sheetView>
  </sheetViews>
  <sheetFormatPr defaultColWidth="8.8515625" defaultRowHeight="15"/>
  <cols>
    <col min="2" max="2" width="9.57421875" style="0" bestFit="1" customWidth="1"/>
    <col min="3" max="3" width="55.7109375" style="0" customWidth="1"/>
    <col min="4" max="4" width="20.7109375" style="0" bestFit="1" customWidth="1"/>
    <col min="5" max="5" width="11.00390625" style="0" bestFit="1" customWidth="1"/>
    <col min="6" max="6" width="13.00390625" style="0" customWidth="1"/>
    <col min="7" max="7" width="14.140625" style="0" customWidth="1"/>
    <col min="8" max="8" width="9.140625" style="0" customWidth="1"/>
    <col min="9" max="9" width="15.7109375" style="0" customWidth="1"/>
    <col min="10" max="10" width="15.57421875" style="0" customWidth="1"/>
    <col min="11" max="11" width="12.28125" style="0" customWidth="1"/>
  </cols>
  <sheetData>
    <row r="1" ht="15" thickBot="1"/>
    <row r="2" spans="2:11" ht="21.6" thickBot="1">
      <c r="B2" s="435" t="s">
        <v>239</v>
      </c>
      <c r="C2" s="421" t="str">
        <f>Nábytek!D12</f>
        <v>Chladicí regály Ryby</v>
      </c>
      <c r="D2" s="422"/>
      <c r="E2" s="422"/>
      <c r="F2" s="423"/>
      <c r="G2" s="442" t="str">
        <f>'Celkem  Nab+Tech'!G2</f>
        <v>Firma</v>
      </c>
      <c r="H2" s="443"/>
      <c r="I2" s="411" t="str">
        <f>Nábytek!H2</f>
        <v>XY</v>
      </c>
      <c r="J2" s="414"/>
      <c r="K2" s="415"/>
    </row>
    <row r="3" spans="2:11" ht="16.2" thickBot="1">
      <c r="B3" s="456"/>
      <c r="C3" s="236" t="s">
        <v>699</v>
      </c>
      <c r="D3" s="446"/>
      <c r="E3" s="446"/>
      <c r="F3" s="447"/>
      <c r="G3" s="440" t="str">
        <f>'Celkem  Nab+Tech'!G3</f>
        <v>Projekt</v>
      </c>
      <c r="H3" s="441"/>
      <c r="I3" s="411" t="str">
        <f>Nábytek!H3</f>
        <v>Makro Karlovy Vary - remodelling chlazení</v>
      </c>
      <c r="J3" s="414"/>
      <c r="K3" s="415"/>
    </row>
    <row r="4" spans="2:11" ht="16.2" thickBot="1">
      <c r="B4" s="457"/>
      <c r="C4" s="237" t="s">
        <v>700</v>
      </c>
      <c r="D4" s="448"/>
      <c r="E4" s="448"/>
      <c r="F4" s="449"/>
      <c r="G4" s="440" t="str">
        <f>'Celkem  Nab+Tech'!G4</f>
        <v>Datum nabídky</v>
      </c>
      <c r="H4" s="441"/>
      <c r="I4" s="416" t="str">
        <f>Nábytek!H4</f>
        <v>XX.XX.2023</v>
      </c>
      <c r="J4" s="417"/>
      <c r="K4" s="418"/>
    </row>
    <row r="5" spans="2:11" s="64" customFormat="1" ht="14.4" customHeight="1">
      <c r="B5" s="424" t="s">
        <v>764</v>
      </c>
      <c r="C5" s="426"/>
      <c r="D5" s="426"/>
      <c r="E5" s="426"/>
      <c r="F5" s="426"/>
      <c r="G5" s="426"/>
      <c r="H5" s="426"/>
      <c r="I5" s="426"/>
      <c r="J5" s="426"/>
      <c r="K5" s="427"/>
    </row>
    <row r="6" spans="2:11" s="64" customFormat="1" ht="13.8">
      <c r="B6" s="428" t="s">
        <v>1073</v>
      </c>
      <c r="C6" s="425"/>
      <c r="D6" s="425"/>
      <c r="E6" s="425"/>
      <c r="F6" s="425"/>
      <c r="G6" s="425"/>
      <c r="H6" s="425"/>
      <c r="I6" s="425"/>
      <c r="J6" s="425"/>
      <c r="K6" s="429"/>
    </row>
    <row r="7" spans="2:11" s="64" customFormat="1" ht="13.8">
      <c r="B7" s="428" t="s">
        <v>1078</v>
      </c>
      <c r="C7" s="425"/>
      <c r="D7" s="425"/>
      <c r="E7" s="425"/>
      <c r="F7" s="425"/>
      <c r="G7" s="425"/>
      <c r="H7" s="425"/>
      <c r="I7" s="425"/>
      <c r="J7" s="425"/>
      <c r="K7" s="429"/>
    </row>
    <row r="8" spans="2:11" s="64" customFormat="1" ht="15" customHeight="1" thickBot="1">
      <c r="B8" s="430" t="s">
        <v>1066</v>
      </c>
      <c r="C8" s="431"/>
      <c r="D8" s="431"/>
      <c r="E8" s="431"/>
      <c r="F8" s="431"/>
      <c r="G8" s="431"/>
      <c r="H8" s="431"/>
      <c r="I8" s="431"/>
      <c r="J8" s="431"/>
      <c r="K8" s="432"/>
    </row>
    <row r="9" spans="2:11" s="8" customFormat="1" ht="15">
      <c r="B9" s="433" t="s">
        <v>16</v>
      </c>
      <c r="C9" s="438" t="s">
        <v>701</v>
      </c>
      <c r="D9" s="438" t="s">
        <v>702</v>
      </c>
      <c r="E9" s="95" t="s">
        <v>703</v>
      </c>
      <c r="F9" s="95" t="s">
        <v>704</v>
      </c>
      <c r="G9" s="95" t="s">
        <v>652</v>
      </c>
      <c r="H9" s="438" t="s">
        <v>649</v>
      </c>
      <c r="I9" s="34" t="s">
        <v>650</v>
      </c>
      <c r="J9" s="419" t="s">
        <v>661</v>
      </c>
      <c r="K9" s="420"/>
    </row>
    <row r="10" spans="2:11" s="8" customFormat="1" ht="15" thickBot="1">
      <c r="B10" s="434"/>
      <c r="C10" s="439"/>
      <c r="D10" s="439"/>
      <c r="E10" s="96" t="s">
        <v>27</v>
      </c>
      <c r="F10" s="96" t="s">
        <v>705</v>
      </c>
      <c r="G10" s="96" t="s">
        <v>705</v>
      </c>
      <c r="H10" s="439"/>
      <c r="I10" s="96" t="s">
        <v>705</v>
      </c>
      <c r="J10" s="59" t="s">
        <v>651</v>
      </c>
      <c r="K10" s="60" t="s">
        <v>652</v>
      </c>
    </row>
    <row r="11" spans="2:11" s="64" customFormat="1" ht="13.8">
      <c r="B11" s="243"/>
      <c r="C11" s="127" t="s">
        <v>706</v>
      </c>
      <c r="D11" s="100"/>
      <c r="E11" s="101"/>
      <c r="F11" s="131"/>
      <c r="G11" s="145"/>
      <c r="H11" s="132"/>
      <c r="I11" s="148"/>
      <c r="J11" s="138"/>
      <c r="K11" s="137"/>
    </row>
    <row r="12" spans="2:11" s="64" customFormat="1" ht="13.8">
      <c r="B12" s="244" t="s">
        <v>373</v>
      </c>
      <c r="C12" s="128" t="s">
        <v>707</v>
      </c>
      <c r="D12" s="103"/>
      <c r="E12" s="104">
        <v>1250</v>
      </c>
      <c r="F12" s="36"/>
      <c r="G12" s="142"/>
      <c r="H12" s="316"/>
      <c r="I12" s="149">
        <f>J12+K12</f>
        <v>0</v>
      </c>
      <c r="J12" s="134">
        <f aca="true" t="shared" si="0" ref="J12:J80">F12*H12</f>
        <v>0</v>
      </c>
      <c r="K12" s="133">
        <f aca="true" t="shared" si="1" ref="K12:K80">G12*H12</f>
        <v>0</v>
      </c>
    </row>
    <row r="13" spans="2:11" s="64" customFormat="1" ht="13.8">
      <c r="B13" s="244" t="s">
        <v>374</v>
      </c>
      <c r="C13" s="128" t="s">
        <v>708</v>
      </c>
      <c r="D13" s="103"/>
      <c r="E13" s="104">
        <v>1875</v>
      </c>
      <c r="F13" s="36"/>
      <c r="G13" s="142"/>
      <c r="H13" s="316"/>
      <c r="I13" s="149">
        <f aca="true" t="shared" si="2" ref="I13:I80">J13+K13</f>
        <v>0</v>
      </c>
      <c r="J13" s="134">
        <f t="shared" si="0"/>
        <v>0</v>
      </c>
      <c r="K13" s="133">
        <f t="shared" si="1"/>
        <v>0</v>
      </c>
    </row>
    <row r="14" spans="2:11" s="64" customFormat="1" ht="13.8">
      <c r="B14" s="244" t="s">
        <v>375</v>
      </c>
      <c r="C14" s="128" t="s">
        <v>709</v>
      </c>
      <c r="D14" s="103"/>
      <c r="E14" s="104">
        <v>2500</v>
      </c>
      <c r="F14" s="36"/>
      <c r="G14" s="142"/>
      <c r="H14" s="316">
        <v>1</v>
      </c>
      <c r="I14" s="149">
        <f t="shared" si="2"/>
        <v>0</v>
      </c>
      <c r="J14" s="134">
        <f t="shared" si="0"/>
        <v>0</v>
      </c>
      <c r="K14" s="133">
        <f t="shared" si="1"/>
        <v>0</v>
      </c>
    </row>
    <row r="15" spans="2:11" s="64" customFormat="1" ht="13.8">
      <c r="B15" s="244" t="s">
        <v>376</v>
      </c>
      <c r="C15" s="128" t="s">
        <v>710</v>
      </c>
      <c r="D15" s="103"/>
      <c r="E15" s="104">
        <v>3750</v>
      </c>
      <c r="F15" s="36"/>
      <c r="G15" s="142"/>
      <c r="H15" s="316">
        <v>2</v>
      </c>
      <c r="I15" s="149">
        <f t="shared" si="2"/>
        <v>0</v>
      </c>
      <c r="J15" s="134">
        <f t="shared" si="0"/>
        <v>0</v>
      </c>
      <c r="K15" s="133">
        <f t="shared" si="1"/>
        <v>0</v>
      </c>
    </row>
    <row r="16" spans="2:11" s="64" customFormat="1" ht="13.8">
      <c r="B16" s="244"/>
      <c r="C16" s="106" t="s">
        <v>711</v>
      </c>
      <c r="D16" s="105"/>
      <c r="E16" s="104"/>
      <c r="F16" s="72"/>
      <c r="G16" s="144"/>
      <c r="H16" s="316"/>
      <c r="I16" s="149"/>
      <c r="J16" s="134"/>
      <c r="K16" s="133"/>
    </row>
    <row r="17" spans="2:11" s="64" customFormat="1" ht="13.8">
      <c r="B17" s="244" t="s">
        <v>378</v>
      </c>
      <c r="C17" s="128" t="s">
        <v>712</v>
      </c>
      <c r="D17" s="105"/>
      <c r="E17" s="104"/>
      <c r="F17" s="36"/>
      <c r="G17" s="206"/>
      <c r="H17" s="316">
        <v>1</v>
      </c>
      <c r="I17" s="149">
        <f t="shared" si="2"/>
        <v>0</v>
      </c>
      <c r="J17" s="134">
        <f t="shared" si="0"/>
        <v>0</v>
      </c>
      <c r="K17" s="133">
        <f t="shared" si="1"/>
        <v>0</v>
      </c>
    </row>
    <row r="18" spans="2:11" s="64" customFormat="1" ht="13.8">
      <c r="B18" s="244" t="s">
        <v>379</v>
      </c>
      <c r="C18" s="128" t="s">
        <v>713</v>
      </c>
      <c r="D18" s="103"/>
      <c r="E18" s="104"/>
      <c r="F18" s="36"/>
      <c r="G18" s="207"/>
      <c r="H18" s="316">
        <v>1</v>
      </c>
      <c r="I18" s="149">
        <f t="shared" si="2"/>
        <v>0</v>
      </c>
      <c r="J18" s="134">
        <f t="shared" si="0"/>
        <v>0</v>
      </c>
      <c r="K18" s="133">
        <f t="shared" si="1"/>
        <v>0</v>
      </c>
    </row>
    <row r="19" spans="2:11" s="64" customFormat="1" ht="13.8">
      <c r="B19" s="244" t="s">
        <v>380</v>
      </c>
      <c r="C19" s="128" t="s">
        <v>714</v>
      </c>
      <c r="D19" s="105"/>
      <c r="E19" s="104"/>
      <c r="F19" s="36"/>
      <c r="G19" s="207"/>
      <c r="H19" s="316">
        <v>1</v>
      </c>
      <c r="I19" s="149">
        <f t="shared" si="2"/>
        <v>0</v>
      </c>
      <c r="J19" s="134">
        <f t="shared" si="0"/>
        <v>0</v>
      </c>
      <c r="K19" s="133">
        <f t="shared" si="1"/>
        <v>0</v>
      </c>
    </row>
    <row r="20" spans="2:11" s="64" customFormat="1" ht="13.8">
      <c r="B20" s="244" t="s">
        <v>381</v>
      </c>
      <c r="C20" s="128" t="s">
        <v>715</v>
      </c>
      <c r="D20" s="103"/>
      <c r="E20" s="104"/>
      <c r="F20" s="36"/>
      <c r="G20" s="207"/>
      <c r="H20" s="316">
        <v>1</v>
      </c>
      <c r="I20" s="149">
        <f t="shared" si="2"/>
        <v>0</v>
      </c>
      <c r="J20" s="134">
        <f t="shared" si="0"/>
        <v>0</v>
      </c>
      <c r="K20" s="133">
        <f t="shared" si="1"/>
        <v>0</v>
      </c>
    </row>
    <row r="21" spans="2:11" s="64" customFormat="1" ht="13.8">
      <c r="B21" s="244" t="s">
        <v>382</v>
      </c>
      <c r="C21" s="128" t="s">
        <v>716</v>
      </c>
      <c r="D21" s="105" t="s">
        <v>718</v>
      </c>
      <c r="E21" s="104"/>
      <c r="F21" s="36"/>
      <c r="G21" s="207"/>
      <c r="H21" s="316"/>
      <c r="I21" s="149">
        <f t="shared" si="2"/>
        <v>0</v>
      </c>
      <c r="J21" s="134">
        <f t="shared" si="0"/>
        <v>0</v>
      </c>
      <c r="K21" s="133">
        <f t="shared" si="1"/>
        <v>0</v>
      </c>
    </row>
    <row r="22" spans="2:11" s="64" customFormat="1" ht="13.8">
      <c r="B22" s="244" t="s">
        <v>383</v>
      </c>
      <c r="C22" s="128" t="s">
        <v>717</v>
      </c>
      <c r="D22" s="105" t="s">
        <v>718</v>
      </c>
      <c r="E22" s="104"/>
      <c r="F22" s="36"/>
      <c r="G22" s="207"/>
      <c r="H22" s="316"/>
      <c r="I22" s="149">
        <f t="shared" si="2"/>
        <v>0</v>
      </c>
      <c r="J22" s="134">
        <f t="shared" si="0"/>
        <v>0</v>
      </c>
      <c r="K22" s="133">
        <f t="shared" si="1"/>
        <v>0</v>
      </c>
    </row>
    <row r="23" spans="2:11" s="64" customFormat="1" ht="13.8">
      <c r="B23" s="244" t="s">
        <v>384</v>
      </c>
      <c r="C23" s="102" t="s">
        <v>719</v>
      </c>
      <c r="D23" s="105"/>
      <c r="E23" s="104"/>
      <c r="F23" s="36"/>
      <c r="G23" s="207"/>
      <c r="H23" s="316"/>
      <c r="I23" s="149">
        <f t="shared" si="2"/>
        <v>0</v>
      </c>
      <c r="J23" s="134">
        <f t="shared" si="0"/>
        <v>0</v>
      </c>
      <c r="K23" s="133">
        <f t="shared" si="1"/>
        <v>0</v>
      </c>
    </row>
    <row r="24" spans="2:11" s="64" customFormat="1" ht="13.8">
      <c r="B24" s="244" t="s">
        <v>385</v>
      </c>
      <c r="C24" s="102" t="s">
        <v>720</v>
      </c>
      <c r="D24" s="105"/>
      <c r="E24" s="104"/>
      <c r="F24" s="36"/>
      <c r="G24" s="207"/>
      <c r="H24" s="316"/>
      <c r="I24" s="149">
        <f t="shared" si="2"/>
        <v>0</v>
      </c>
      <c r="J24" s="134">
        <f t="shared" si="0"/>
        <v>0</v>
      </c>
      <c r="K24" s="133">
        <f t="shared" si="1"/>
        <v>0</v>
      </c>
    </row>
    <row r="25" spans="2:11" s="64" customFormat="1" ht="13.8">
      <c r="B25" s="244" t="s">
        <v>386</v>
      </c>
      <c r="C25" s="128" t="s">
        <v>721</v>
      </c>
      <c r="D25" s="103"/>
      <c r="E25" s="104"/>
      <c r="F25" s="36"/>
      <c r="G25" s="207"/>
      <c r="H25" s="316"/>
      <c r="I25" s="149">
        <f t="shared" si="2"/>
        <v>0</v>
      </c>
      <c r="J25" s="134">
        <f t="shared" si="0"/>
        <v>0</v>
      </c>
      <c r="K25" s="133">
        <f t="shared" si="1"/>
        <v>0</v>
      </c>
    </row>
    <row r="26" spans="2:11" s="64" customFormat="1" ht="13.8">
      <c r="B26" s="244"/>
      <c r="C26" s="221" t="s">
        <v>766</v>
      </c>
      <c r="D26" s="103"/>
      <c r="E26" s="104"/>
      <c r="F26" s="72"/>
      <c r="G26" s="144"/>
      <c r="H26" s="316"/>
      <c r="I26" s="149"/>
      <c r="J26" s="134"/>
      <c r="K26" s="133"/>
    </row>
    <row r="27" spans="2:11" s="64" customFormat="1" ht="13.8">
      <c r="B27" s="244" t="s">
        <v>377</v>
      </c>
      <c r="C27" s="102" t="s">
        <v>722</v>
      </c>
      <c r="D27" s="103"/>
      <c r="E27" s="104"/>
      <c r="F27" s="36"/>
      <c r="G27" s="206"/>
      <c r="H27" s="316"/>
      <c r="I27" s="149">
        <f t="shared" si="2"/>
        <v>0</v>
      </c>
      <c r="J27" s="134">
        <f t="shared" si="0"/>
        <v>0</v>
      </c>
      <c r="K27" s="133">
        <f t="shared" si="1"/>
        <v>0</v>
      </c>
    </row>
    <row r="28" spans="2:11" s="64" customFormat="1" ht="13.8">
      <c r="B28" s="244" t="s">
        <v>387</v>
      </c>
      <c r="C28" s="102" t="s">
        <v>723</v>
      </c>
      <c r="D28" s="103"/>
      <c r="E28" s="104"/>
      <c r="F28" s="36"/>
      <c r="G28" s="207"/>
      <c r="H28" s="316"/>
      <c r="I28" s="149">
        <f t="shared" si="2"/>
        <v>0</v>
      </c>
      <c r="J28" s="134">
        <f t="shared" si="0"/>
        <v>0</v>
      </c>
      <c r="K28" s="133">
        <f t="shared" si="1"/>
        <v>0</v>
      </c>
    </row>
    <row r="29" spans="2:11" s="64" customFormat="1" ht="13.8">
      <c r="B29" s="244" t="s">
        <v>388</v>
      </c>
      <c r="C29" s="102" t="s">
        <v>724</v>
      </c>
      <c r="D29" s="103"/>
      <c r="E29" s="104"/>
      <c r="F29" s="36"/>
      <c r="G29" s="207"/>
      <c r="H29" s="316"/>
      <c r="I29" s="149">
        <f t="shared" si="2"/>
        <v>0</v>
      </c>
      <c r="J29" s="134">
        <f t="shared" si="0"/>
        <v>0</v>
      </c>
      <c r="K29" s="133">
        <f t="shared" si="1"/>
        <v>0</v>
      </c>
    </row>
    <row r="30" spans="2:11" s="64" customFormat="1" ht="13.8">
      <c r="B30" s="244" t="s">
        <v>389</v>
      </c>
      <c r="C30" s="102" t="s">
        <v>725</v>
      </c>
      <c r="D30" s="103"/>
      <c r="E30" s="104"/>
      <c r="F30" s="36"/>
      <c r="G30" s="207"/>
      <c r="H30" s="316"/>
      <c r="I30" s="149">
        <f t="shared" si="2"/>
        <v>0</v>
      </c>
      <c r="J30" s="134">
        <f t="shared" si="0"/>
        <v>0</v>
      </c>
      <c r="K30" s="133">
        <f t="shared" si="1"/>
        <v>0</v>
      </c>
    </row>
    <row r="31" spans="2:11" s="64" customFormat="1" ht="13.8">
      <c r="B31" s="244" t="s">
        <v>390</v>
      </c>
      <c r="C31" s="128" t="s">
        <v>726</v>
      </c>
      <c r="D31" s="103"/>
      <c r="E31" s="104"/>
      <c r="F31" s="36"/>
      <c r="G31" s="207"/>
      <c r="H31" s="316"/>
      <c r="I31" s="149">
        <f t="shared" si="2"/>
        <v>0</v>
      </c>
      <c r="J31" s="134">
        <f t="shared" si="0"/>
        <v>0</v>
      </c>
      <c r="K31" s="133">
        <f t="shared" si="1"/>
        <v>0</v>
      </c>
    </row>
    <row r="32" spans="2:11" s="64" customFormat="1" ht="13.8">
      <c r="B32" s="244" t="s">
        <v>391</v>
      </c>
      <c r="C32" s="128" t="s">
        <v>727</v>
      </c>
      <c r="D32" s="105" t="s">
        <v>769</v>
      </c>
      <c r="E32" s="107" t="s">
        <v>86</v>
      </c>
      <c r="F32" s="36"/>
      <c r="G32" s="207"/>
      <c r="H32" s="316"/>
      <c r="I32" s="149">
        <f t="shared" si="2"/>
        <v>0</v>
      </c>
      <c r="J32" s="134">
        <f t="shared" si="0"/>
        <v>0</v>
      </c>
      <c r="K32" s="133">
        <f t="shared" si="1"/>
        <v>0</v>
      </c>
    </row>
    <row r="33" spans="2:11" s="64" customFormat="1" ht="13.8">
      <c r="B33" s="244" t="s">
        <v>392</v>
      </c>
      <c r="C33" s="128" t="s">
        <v>727</v>
      </c>
      <c r="D33" s="105" t="s">
        <v>769</v>
      </c>
      <c r="E33" s="107" t="s">
        <v>87</v>
      </c>
      <c r="F33" s="36"/>
      <c r="G33" s="207"/>
      <c r="H33" s="316"/>
      <c r="I33" s="149">
        <f t="shared" si="2"/>
        <v>0</v>
      </c>
      <c r="J33" s="134">
        <f t="shared" si="0"/>
        <v>0</v>
      </c>
      <c r="K33" s="133">
        <f t="shared" si="1"/>
        <v>0</v>
      </c>
    </row>
    <row r="34" spans="2:11" s="64" customFormat="1" ht="13.8">
      <c r="B34" s="244" t="s">
        <v>393</v>
      </c>
      <c r="C34" s="128" t="s">
        <v>727</v>
      </c>
      <c r="D34" s="105" t="s">
        <v>769</v>
      </c>
      <c r="E34" s="107" t="s">
        <v>88</v>
      </c>
      <c r="F34" s="36"/>
      <c r="G34" s="207"/>
      <c r="H34" s="316">
        <v>1</v>
      </c>
      <c r="I34" s="149">
        <f t="shared" si="2"/>
        <v>0</v>
      </c>
      <c r="J34" s="134">
        <f t="shared" si="0"/>
        <v>0</v>
      </c>
      <c r="K34" s="133">
        <f t="shared" si="1"/>
        <v>0</v>
      </c>
    </row>
    <row r="35" spans="2:11" s="64" customFormat="1" ht="13.8">
      <c r="B35" s="244" t="s">
        <v>394</v>
      </c>
      <c r="C35" s="128" t="s">
        <v>727</v>
      </c>
      <c r="D35" s="105" t="s">
        <v>769</v>
      </c>
      <c r="E35" s="107" t="s">
        <v>89</v>
      </c>
      <c r="F35" s="36"/>
      <c r="G35" s="207"/>
      <c r="H35" s="316">
        <v>2</v>
      </c>
      <c r="I35" s="149">
        <f t="shared" si="2"/>
        <v>0</v>
      </c>
      <c r="J35" s="134">
        <f t="shared" si="0"/>
        <v>0</v>
      </c>
      <c r="K35" s="133">
        <f t="shared" si="1"/>
        <v>0</v>
      </c>
    </row>
    <row r="36" spans="2:11" s="64" customFormat="1" ht="13.2" customHeight="1">
      <c r="B36" s="244"/>
      <c r="C36" s="221" t="s">
        <v>728</v>
      </c>
      <c r="D36" s="108"/>
      <c r="E36" s="109"/>
      <c r="F36" s="72"/>
      <c r="G36" s="144"/>
      <c r="H36" s="316"/>
      <c r="I36" s="149"/>
      <c r="J36" s="134"/>
      <c r="K36" s="133"/>
    </row>
    <row r="37" spans="2:11" s="64" customFormat="1" ht="13.2" customHeight="1">
      <c r="B37" s="244" t="s">
        <v>409</v>
      </c>
      <c r="C37" s="102" t="s">
        <v>729</v>
      </c>
      <c r="D37" s="110" t="s">
        <v>730</v>
      </c>
      <c r="E37" s="111"/>
      <c r="F37" s="36"/>
      <c r="G37" s="206"/>
      <c r="H37" s="316"/>
      <c r="I37" s="149">
        <f aca="true" t="shared" si="3" ref="I37:I40">J37+K37</f>
        <v>0</v>
      </c>
      <c r="J37" s="134">
        <f aca="true" t="shared" si="4" ref="J37:J40">F37*H37</f>
        <v>0</v>
      </c>
      <c r="K37" s="133">
        <f aca="true" t="shared" si="5" ref="K37:K40">G37*H37</f>
        <v>0</v>
      </c>
    </row>
    <row r="38" spans="2:11" s="64" customFormat="1" ht="13.2" customHeight="1">
      <c r="B38" s="244" t="s">
        <v>410</v>
      </c>
      <c r="C38" s="219" t="s">
        <v>731</v>
      </c>
      <c r="D38" s="110" t="s">
        <v>730</v>
      </c>
      <c r="E38" s="111"/>
      <c r="F38" s="36"/>
      <c r="G38" s="207"/>
      <c r="H38" s="316"/>
      <c r="I38" s="149">
        <f t="shared" si="3"/>
        <v>0</v>
      </c>
      <c r="J38" s="134">
        <f t="shared" si="4"/>
        <v>0</v>
      </c>
      <c r="K38" s="133">
        <f t="shared" si="5"/>
        <v>0</v>
      </c>
    </row>
    <row r="39" spans="2:11" s="64" customFormat="1" ht="13.2" customHeight="1">
      <c r="B39" s="244" t="s">
        <v>411</v>
      </c>
      <c r="C39" s="102" t="s">
        <v>732</v>
      </c>
      <c r="D39" s="110" t="s">
        <v>730</v>
      </c>
      <c r="E39" s="111"/>
      <c r="F39" s="36"/>
      <c r="G39" s="207"/>
      <c r="H39" s="316">
        <v>4</v>
      </c>
      <c r="I39" s="149">
        <f t="shared" si="3"/>
        <v>0</v>
      </c>
      <c r="J39" s="134">
        <f t="shared" si="4"/>
        <v>0</v>
      </c>
      <c r="K39" s="133">
        <f t="shared" si="5"/>
        <v>0</v>
      </c>
    </row>
    <row r="40" spans="2:11" s="64" customFormat="1" ht="13.2" customHeight="1">
      <c r="B40" s="244" t="s">
        <v>412</v>
      </c>
      <c r="C40" s="102" t="s">
        <v>733</v>
      </c>
      <c r="D40" s="110" t="s">
        <v>730</v>
      </c>
      <c r="E40" s="111"/>
      <c r="F40" s="36"/>
      <c r="G40" s="207"/>
      <c r="H40" s="316">
        <v>8</v>
      </c>
      <c r="I40" s="149">
        <f t="shared" si="3"/>
        <v>0</v>
      </c>
      <c r="J40" s="134">
        <f t="shared" si="4"/>
        <v>0</v>
      </c>
      <c r="K40" s="133">
        <f t="shared" si="5"/>
        <v>0</v>
      </c>
    </row>
    <row r="41" spans="2:11" s="64" customFormat="1" ht="13.2" customHeight="1">
      <c r="B41" s="244" t="s">
        <v>413</v>
      </c>
      <c r="C41" s="219" t="s">
        <v>767</v>
      </c>
      <c r="D41" s="444" t="s">
        <v>738</v>
      </c>
      <c r="E41" s="445"/>
      <c r="F41" s="36"/>
      <c r="G41" s="207"/>
      <c r="H41" s="316"/>
      <c r="I41" s="149">
        <f t="shared" si="2"/>
        <v>0</v>
      </c>
      <c r="J41" s="134">
        <f t="shared" si="0"/>
        <v>0</v>
      </c>
      <c r="K41" s="133">
        <f t="shared" si="1"/>
        <v>0</v>
      </c>
    </row>
    <row r="42" spans="2:11" s="64" customFormat="1" ht="13.2" customHeight="1">
      <c r="B42" s="244" t="s">
        <v>414</v>
      </c>
      <c r="C42" s="219" t="s">
        <v>735</v>
      </c>
      <c r="D42" s="444" t="s">
        <v>738</v>
      </c>
      <c r="E42" s="445"/>
      <c r="F42" s="36"/>
      <c r="G42" s="207"/>
      <c r="H42" s="316"/>
      <c r="I42" s="149">
        <f t="shared" si="2"/>
        <v>0</v>
      </c>
      <c r="J42" s="134">
        <f t="shared" si="0"/>
        <v>0</v>
      </c>
      <c r="K42" s="133">
        <f t="shared" si="1"/>
        <v>0</v>
      </c>
    </row>
    <row r="43" spans="2:11" s="64" customFormat="1" ht="13.2" customHeight="1">
      <c r="B43" s="244" t="s">
        <v>415</v>
      </c>
      <c r="C43" s="219" t="s">
        <v>736</v>
      </c>
      <c r="D43" s="444" t="s">
        <v>738</v>
      </c>
      <c r="E43" s="445"/>
      <c r="F43" s="36"/>
      <c r="G43" s="207"/>
      <c r="H43" s="316"/>
      <c r="I43" s="149">
        <f t="shared" si="2"/>
        <v>0</v>
      </c>
      <c r="J43" s="134">
        <f t="shared" si="0"/>
        <v>0</v>
      </c>
      <c r="K43" s="133">
        <f t="shared" si="1"/>
        <v>0</v>
      </c>
    </row>
    <row r="44" spans="2:11" s="64" customFormat="1" ht="13.8">
      <c r="B44" s="244" t="s">
        <v>416</v>
      </c>
      <c r="C44" s="219" t="s">
        <v>737</v>
      </c>
      <c r="D44" s="444" t="s">
        <v>738</v>
      </c>
      <c r="E44" s="445"/>
      <c r="F44" s="36"/>
      <c r="G44" s="207"/>
      <c r="H44" s="316"/>
      <c r="I44" s="149">
        <f t="shared" si="2"/>
        <v>0</v>
      </c>
      <c r="J44" s="134">
        <f t="shared" si="0"/>
        <v>0</v>
      </c>
      <c r="K44" s="133">
        <f t="shared" si="1"/>
        <v>0</v>
      </c>
    </row>
    <row r="45" spans="2:11" s="64" customFormat="1" ht="13.8">
      <c r="B45" s="244" t="s">
        <v>417</v>
      </c>
      <c r="C45" s="219" t="s">
        <v>739</v>
      </c>
      <c r="D45" s="444" t="s">
        <v>740</v>
      </c>
      <c r="E45" s="445"/>
      <c r="F45" s="199"/>
      <c r="G45" s="207"/>
      <c r="H45" s="316"/>
      <c r="I45" s="149">
        <f t="shared" si="2"/>
        <v>0</v>
      </c>
      <c r="J45" s="134">
        <f t="shared" si="0"/>
        <v>0</v>
      </c>
      <c r="K45" s="133">
        <f t="shared" si="1"/>
        <v>0</v>
      </c>
    </row>
    <row r="46" spans="2:11" s="64" customFormat="1" ht="13.8">
      <c r="B46" s="244" t="s">
        <v>418</v>
      </c>
      <c r="C46" s="219" t="s">
        <v>739</v>
      </c>
      <c r="D46" s="444" t="s">
        <v>741</v>
      </c>
      <c r="E46" s="445"/>
      <c r="F46" s="199"/>
      <c r="G46" s="207"/>
      <c r="H46" s="316"/>
      <c r="I46" s="149">
        <f t="shared" si="2"/>
        <v>0</v>
      </c>
      <c r="J46" s="134">
        <f t="shared" si="0"/>
        <v>0</v>
      </c>
      <c r="K46" s="133">
        <f t="shared" si="1"/>
        <v>0</v>
      </c>
    </row>
    <row r="47" spans="2:11" s="64" customFormat="1" ht="13.8">
      <c r="B47" s="244" t="s">
        <v>419</v>
      </c>
      <c r="C47" s="219" t="s">
        <v>739</v>
      </c>
      <c r="D47" s="444" t="s">
        <v>742</v>
      </c>
      <c r="E47" s="445"/>
      <c r="F47" s="199"/>
      <c r="G47" s="207"/>
      <c r="H47" s="316"/>
      <c r="I47" s="149">
        <f t="shared" si="2"/>
        <v>0</v>
      </c>
      <c r="J47" s="134">
        <f t="shared" si="0"/>
        <v>0</v>
      </c>
      <c r="K47" s="133">
        <f t="shared" si="1"/>
        <v>0</v>
      </c>
    </row>
    <row r="48" spans="2:11" s="64" customFormat="1" ht="13.8">
      <c r="B48" s="244" t="s">
        <v>420</v>
      </c>
      <c r="C48" s="219" t="s">
        <v>739</v>
      </c>
      <c r="D48" s="444" t="s">
        <v>743</v>
      </c>
      <c r="E48" s="445"/>
      <c r="F48" s="199"/>
      <c r="G48" s="207"/>
      <c r="H48" s="316"/>
      <c r="I48" s="149">
        <f t="shared" si="2"/>
        <v>0</v>
      </c>
      <c r="J48" s="134">
        <f t="shared" si="0"/>
        <v>0</v>
      </c>
      <c r="K48" s="133">
        <f t="shared" si="1"/>
        <v>0</v>
      </c>
    </row>
    <row r="49" spans="2:11" s="64" customFormat="1" ht="13.8">
      <c r="B49" s="244" t="s">
        <v>421</v>
      </c>
      <c r="C49" s="219" t="s">
        <v>744</v>
      </c>
      <c r="D49" s="444" t="s">
        <v>760</v>
      </c>
      <c r="E49" s="445"/>
      <c r="F49" s="36"/>
      <c r="G49" s="207"/>
      <c r="H49" s="316">
        <v>32</v>
      </c>
      <c r="I49" s="149">
        <f t="shared" si="2"/>
        <v>0</v>
      </c>
      <c r="J49" s="134">
        <f t="shared" si="0"/>
        <v>0</v>
      </c>
      <c r="K49" s="133">
        <f t="shared" si="1"/>
        <v>0</v>
      </c>
    </row>
    <row r="50" spans="2:11" s="64" customFormat="1" ht="13.8">
      <c r="B50" s="244" t="s">
        <v>422</v>
      </c>
      <c r="C50" s="219" t="s">
        <v>745</v>
      </c>
      <c r="D50" s="444" t="s">
        <v>760</v>
      </c>
      <c r="E50" s="445"/>
      <c r="F50" s="36"/>
      <c r="G50" s="207"/>
      <c r="H50" s="316"/>
      <c r="I50" s="149">
        <f t="shared" si="2"/>
        <v>0</v>
      </c>
      <c r="J50" s="134">
        <f t="shared" si="0"/>
        <v>0</v>
      </c>
      <c r="K50" s="133">
        <f t="shared" si="1"/>
        <v>0</v>
      </c>
    </row>
    <row r="51" spans="2:11" s="64" customFormat="1" ht="13.8">
      <c r="B51" s="244" t="s">
        <v>423</v>
      </c>
      <c r="C51" s="219" t="s">
        <v>746</v>
      </c>
      <c r="D51" s="103"/>
      <c r="E51" s="104">
        <v>1250</v>
      </c>
      <c r="F51" s="36"/>
      <c r="G51" s="207"/>
      <c r="H51" s="316"/>
      <c r="I51" s="149">
        <f t="shared" si="2"/>
        <v>0</v>
      </c>
      <c r="J51" s="134">
        <f t="shared" si="0"/>
        <v>0</v>
      </c>
      <c r="K51" s="133">
        <f t="shared" si="1"/>
        <v>0</v>
      </c>
    </row>
    <row r="52" spans="2:11" s="64" customFormat="1" ht="13.8">
      <c r="B52" s="244" t="s">
        <v>424</v>
      </c>
      <c r="C52" s="219" t="s">
        <v>746</v>
      </c>
      <c r="D52" s="103"/>
      <c r="E52" s="104">
        <v>1875</v>
      </c>
      <c r="F52" s="36"/>
      <c r="G52" s="207"/>
      <c r="H52" s="316"/>
      <c r="I52" s="149">
        <f t="shared" si="2"/>
        <v>0</v>
      </c>
      <c r="J52" s="134">
        <f t="shared" si="0"/>
        <v>0</v>
      </c>
      <c r="K52" s="133">
        <f t="shared" si="1"/>
        <v>0</v>
      </c>
    </row>
    <row r="53" spans="2:11" s="64" customFormat="1" ht="13.8">
      <c r="B53" s="244" t="s">
        <v>425</v>
      </c>
      <c r="C53" s="219" t="s">
        <v>746</v>
      </c>
      <c r="D53" s="103"/>
      <c r="E53" s="104">
        <v>2500</v>
      </c>
      <c r="F53" s="36"/>
      <c r="G53" s="207"/>
      <c r="H53" s="316">
        <v>1</v>
      </c>
      <c r="I53" s="149">
        <f t="shared" si="2"/>
        <v>0</v>
      </c>
      <c r="J53" s="134">
        <f t="shared" si="0"/>
        <v>0</v>
      </c>
      <c r="K53" s="133">
        <f t="shared" si="1"/>
        <v>0</v>
      </c>
    </row>
    <row r="54" spans="2:11" s="64" customFormat="1" ht="13.8">
      <c r="B54" s="244" t="s">
        <v>426</v>
      </c>
      <c r="C54" s="219" t="s">
        <v>746</v>
      </c>
      <c r="D54" s="103"/>
      <c r="E54" s="104">
        <v>3750</v>
      </c>
      <c r="F54" s="36"/>
      <c r="G54" s="207"/>
      <c r="H54" s="316">
        <v>2</v>
      </c>
      <c r="I54" s="149">
        <f t="shared" si="2"/>
        <v>0</v>
      </c>
      <c r="J54" s="134">
        <f t="shared" si="0"/>
        <v>0</v>
      </c>
      <c r="K54" s="133">
        <f t="shared" si="1"/>
        <v>0</v>
      </c>
    </row>
    <row r="55" spans="2:11" s="64" customFormat="1" ht="13.8">
      <c r="B55" s="244" t="s">
        <v>427</v>
      </c>
      <c r="C55" s="219" t="s">
        <v>761</v>
      </c>
      <c r="D55" s="103"/>
      <c r="E55" s="104">
        <v>1250</v>
      </c>
      <c r="F55" s="36"/>
      <c r="G55" s="207"/>
      <c r="H55" s="316"/>
      <c r="I55" s="149">
        <f t="shared" si="2"/>
        <v>0</v>
      </c>
      <c r="J55" s="134">
        <f t="shared" si="0"/>
        <v>0</v>
      </c>
      <c r="K55" s="133">
        <f t="shared" si="1"/>
        <v>0</v>
      </c>
    </row>
    <row r="56" spans="2:11" s="64" customFormat="1" ht="13.8">
      <c r="B56" s="244" t="s">
        <v>428</v>
      </c>
      <c r="C56" s="219" t="s">
        <v>761</v>
      </c>
      <c r="D56" s="103"/>
      <c r="E56" s="104">
        <v>1875</v>
      </c>
      <c r="F56" s="36"/>
      <c r="G56" s="207"/>
      <c r="H56" s="316"/>
      <c r="I56" s="149">
        <f t="shared" si="2"/>
        <v>0</v>
      </c>
      <c r="J56" s="134">
        <f t="shared" si="0"/>
        <v>0</v>
      </c>
      <c r="K56" s="133">
        <f t="shared" si="1"/>
        <v>0</v>
      </c>
    </row>
    <row r="57" spans="2:11" s="64" customFormat="1" ht="13.8">
      <c r="B57" s="244" t="s">
        <v>429</v>
      </c>
      <c r="C57" s="219" t="s">
        <v>761</v>
      </c>
      <c r="D57" s="103"/>
      <c r="E57" s="104">
        <v>2500</v>
      </c>
      <c r="F57" s="36"/>
      <c r="G57" s="207"/>
      <c r="H57" s="316">
        <v>1</v>
      </c>
      <c r="I57" s="149">
        <f t="shared" si="2"/>
        <v>0</v>
      </c>
      <c r="J57" s="134">
        <f t="shared" si="0"/>
        <v>0</v>
      </c>
      <c r="K57" s="133">
        <f t="shared" si="1"/>
        <v>0</v>
      </c>
    </row>
    <row r="58" spans="2:11" s="64" customFormat="1" ht="13.8">
      <c r="B58" s="244" t="s">
        <v>430</v>
      </c>
      <c r="C58" s="219" t="s">
        <v>761</v>
      </c>
      <c r="D58" s="103"/>
      <c r="E58" s="104">
        <v>3750</v>
      </c>
      <c r="F58" s="36"/>
      <c r="G58" s="207"/>
      <c r="H58" s="316">
        <v>2</v>
      </c>
      <c r="I58" s="149">
        <f t="shared" si="2"/>
        <v>0</v>
      </c>
      <c r="J58" s="134">
        <f t="shared" si="0"/>
        <v>0</v>
      </c>
      <c r="K58" s="133">
        <f t="shared" si="1"/>
        <v>0</v>
      </c>
    </row>
    <row r="59" spans="2:11" s="64" customFormat="1" ht="13.8">
      <c r="B59" s="244" t="s">
        <v>431</v>
      </c>
      <c r="C59" s="219" t="s">
        <v>762</v>
      </c>
      <c r="D59" s="103"/>
      <c r="E59" s="104"/>
      <c r="F59" s="36"/>
      <c r="G59" s="207"/>
      <c r="H59" s="316">
        <v>2</v>
      </c>
      <c r="I59" s="149">
        <f t="shared" si="2"/>
        <v>0</v>
      </c>
      <c r="J59" s="134">
        <f t="shared" si="0"/>
        <v>0</v>
      </c>
      <c r="K59" s="133">
        <f t="shared" si="1"/>
        <v>0</v>
      </c>
    </row>
    <row r="60" spans="2:11" s="64" customFormat="1" ht="13.8">
      <c r="B60" s="244" t="s">
        <v>432</v>
      </c>
      <c r="C60" s="219" t="s">
        <v>763</v>
      </c>
      <c r="D60" s="103"/>
      <c r="E60" s="104"/>
      <c r="F60" s="36"/>
      <c r="G60" s="207"/>
      <c r="H60" s="316"/>
      <c r="I60" s="149">
        <f t="shared" si="2"/>
        <v>0</v>
      </c>
      <c r="J60" s="134">
        <f t="shared" si="0"/>
        <v>0</v>
      </c>
      <c r="K60" s="133">
        <f t="shared" si="1"/>
        <v>0</v>
      </c>
    </row>
    <row r="61" spans="2:11" s="64" customFormat="1" ht="13.8">
      <c r="B61" s="244" t="s">
        <v>433</v>
      </c>
      <c r="C61" s="219" t="s">
        <v>768</v>
      </c>
      <c r="D61" s="103"/>
      <c r="E61" s="104">
        <v>1250</v>
      </c>
      <c r="F61" s="36"/>
      <c r="G61" s="207"/>
      <c r="H61" s="316"/>
      <c r="I61" s="149">
        <f t="shared" si="2"/>
        <v>0</v>
      </c>
      <c r="J61" s="134">
        <f t="shared" si="0"/>
        <v>0</v>
      </c>
      <c r="K61" s="133">
        <f t="shared" si="1"/>
        <v>0</v>
      </c>
    </row>
    <row r="62" spans="2:11" s="64" customFormat="1" ht="13.8">
      <c r="B62" s="244" t="s">
        <v>434</v>
      </c>
      <c r="C62" s="219" t="s">
        <v>768</v>
      </c>
      <c r="D62" s="103"/>
      <c r="E62" s="104">
        <v>1875</v>
      </c>
      <c r="F62" s="36"/>
      <c r="G62" s="207"/>
      <c r="H62" s="316"/>
      <c r="I62" s="149">
        <f t="shared" si="2"/>
        <v>0</v>
      </c>
      <c r="J62" s="134">
        <f t="shared" si="0"/>
        <v>0</v>
      </c>
      <c r="K62" s="133">
        <f t="shared" si="1"/>
        <v>0</v>
      </c>
    </row>
    <row r="63" spans="2:11" s="64" customFormat="1" ht="13.8">
      <c r="B63" s="244" t="s">
        <v>435</v>
      </c>
      <c r="C63" s="219" t="s">
        <v>768</v>
      </c>
      <c r="D63" s="103"/>
      <c r="E63" s="104">
        <v>2500</v>
      </c>
      <c r="F63" s="36"/>
      <c r="G63" s="207"/>
      <c r="H63" s="316"/>
      <c r="I63" s="149">
        <f t="shared" si="2"/>
        <v>0</v>
      </c>
      <c r="J63" s="134">
        <f t="shared" si="0"/>
        <v>0</v>
      </c>
      <c r="K63" s="133">
        <f t="shared" si="1"/>
        <v>0</v>
      </c>
    </row>
    <row r="64" spans="2:11" s="64" customFormat="1" ht="13.8">
      <c r="B64" s="244" t="s">
        <v>436</v>
      </c>
      <c r="C64" s="219" t="s">
        <v>768</v>
      </c>
      <c r="D64" s="103"/>
      <c r="E64" s="104">
        <v>3750</v>
      </c>
      <c r="F64" s="36"/>
      <c r="G64" s="207"/>
      <c r="H64" s="316"/>
      <c r="I64" s="149">
        <f t="shared" si="2"/>
        <v>0</v>
      </c>
      <c r="J64" s="134">
        <f t="shared" si="0"/>
        <v>0</v>
      </c>
      <c r="K64" s="133">
        <f t="shared" si="1"/>
        <v>0</v>
      </c>
    </row>
    <row r="65" spans="2:11" s="64" customFormat="1" ht="13.2" customHeight="1">
      <c r="B65" s="245"/>
      <c r="C65" s="106" t="s">
        <v>750</v>
      </c>
      <c r="D65" s="327" t="s">
        <v>751</v>
      </c>
      <c r="E65" s="327" t="s">
        <v>701</v>
      </c>
      <c r="F65" s="72"/>
      <c r="G65" s="144"/>
      <c r="H65" s="316"/>
      <c r="I65" s="149"/>
      <c r="J65" s="134"/>
      <c r="K65" s="133"/>
    </row>
    <row r="66" spans="2:11" s="64" customFormat="1" ht="13.8">
      <c r="B66" s="244" t="s">
        <v>396</v>
      </c>
      <c r="C66" s="220" t="s">
        <v>752</v>
      </c>
      <c r="D66" s="230"/>
      <c r="E66" s="326"/>
      <c r="F66" s="36"/>
      <c r="G66" s="207"/>
      <c r="H66" s="316">
        <v>3</v>
      </c>
      <c r="I66" s="149">
        <f t="shared" si="2"/>
        <v>0</v>
      </c>
      <c r="J66" s="134">
        <f t="shared" si="0"/>
        <v>0</v>
      </c>
      <c r="K66" s="133">
        <f t="shared" si="1"/>
        <v>0</v>
      </c>
    </row>
    <row r="67" spans="2:11" s="64" customFormat="1" ht="13.8">
      <c r="B67" s="244" t="s">
        <v>397</v>
      </c>
      <c r="C67" s="121" t="s">
        <v>753</v>
      </c>
      <c r="D67" s="230"/>
      <c r="E67" s="326"/>
      <c r="F67" s="36"/>
      <c r="G67" s="207"/>
      <c r="H67" s="316">
        <v>3</v>
      </c>
      <c r="I67" s="149">
        <f t="shared" si="2"/>
        <v>0</v>
      </c>
      <c r="J67" s="134">
        <f t="shared" si="0"/>
        <v>0</v>
      </c>
      <c r="K67" s="133">
        <f t="shared" si="1"/>
        <v>0</v>
      </c>
    </row>
    <row r="68" spans="2:11" s="64" customFormat="1" ht="13.8">
      <c r="B68" s="244" t="s">
        <v>398</v>
      </c>
      <c r="C68" s="220" t="s">
        <v>754</v>
      </c>
      <c r="D68" s="230"/>
      <c r="E68" s="326"/>
      <c r="F68" s="36"/>
      <c r="G68" s="142"/>
      <c r="H68" s="316">
        <v>3</v>
      </c>
      <c r="I68" s="149">
        <f t="shared" si="2"/>
        <v>0</v>
      </c>
      <c r="J68" s="134">
        <f t="shared" si="0"/>
        <v>0</v>
      </c>
      <c r="K68" s="133">
        <f t="shared" si="1"/>
        <v>0</v>
      </c>
    </row>
    <row r="69" spans="2:11" s="64" customFormat="1" ht="13.8">
      <c r="B69" s="244" t="s">
        <v>399</v>
      </c>
      <c r="C69" s="220" t="s">
        <v>840</v>
      </c>
      <c r="D69" s="230"/>
      <c r="E69" s="326"/>
      <c r="F69" s="36"/>
      <c r="G69" s="207"/>
      <c r="H69" s="316">
        <v>9</v>
      </c>
      <c r="I69" s="149">
        <f t="shared" si="2"/>
        <v>0</v>
      </c>
      <c r="J69" s="134">
        <f t="shared" si="0"/>
        <v>0</v>
      </c>
      <c r="K69" s="133">
        <f t="shared" si="1"/>
        <v>0</v>
      </c>
    </row>
    <row r="70" spans="2:11" s="64" customFormat="1" ht="13.8">
      <c r="B70" s="244" t="s">
        <v>400</v>
      </c>
      <c r="C70" s="220" t="s">
        <v>1050</v>
      </c>
      <c r="D70" s="230"/>
      <c r="E70" s="326"/>
      <c r="F70" s="36"/>
      <c r="G70" s="207"/>
      <c r="H70" s="316">
        <v>3</v>
      </c>
      <c r="I70" s="149">
        <f t="shared" si="2"/>
        <v>0</v>
      </c>
      <c r="J70" s="134">
        <f t="shared" si="0"/>
        <v>0</v>
      </c>
      <c r="K70" s="133">
        <f t="shared" si="1"/>
        <v>0</v>
      </c>
    </row>
    <row r="71" spans="2:11" s="64" customFormat="1" ht="13.8">
      <c r="B71" s="244" t="s">
        <v>401</v>
      </c>
      <c r="C71" s="220" t="s">
        <v>755</v>
      </c>
      <c r="D71" s="230"/>
      <c r="E71" s="326"/>
      <c r="F71" s="36"/>
      <c r="G71" s="207"/>
      <c r="H71" s="316"/>
      <c r="I71" s="149">
        <f t="shared" si="2"/>
        <v>0</v>
      </c>
      <c r="J71" s="134">
        <f t="shared" si="0"/>
        <v>0</v>
      </c>
      <c r="K71" s="133">
        <f t="shared" si="1"/>
        <v>0</v>
      </c>
    </row>
    <row r="72" spans="2:11" s="64" customFormat="1" ht="13.8">
      <c r="B72" s="244" t="s">
        <v>402</v>
      </c>
      <c r="C72" s="121" t="s">
        <v>756</v>
      </c>
      <c r="D72" s="329"/>
      <c r="E72" s="329"/>
      <c r="F72" s="36"/>
      <c r="G72" s="142"/>
      <c r="H72" s="316">
        <v>3</v>
      </c>
      <c r="I72" s="149">
        <f t="shared" si="2"/>
        <v>0</v>
      </c>
      <c r="J72" s="134">
        <f t="shared" si="0"/>
        <v>0</v>
      </c>
      <c r="K72" s="133">
        <f t="shared" si="1"/>
        <v>0</v>
      </c>
    </row>
    <row r="73" spans="2:11" s="64" customFormat="1" ht="13.8">
      <c r="B73" s="244" t="s">
        <v>403</v>
      </c>
      <c r="C73" s="220" t="s">
        <v>757</v>
      </c>
      <c r="D73" s="108"/>
      <c r="E73" s="109"/>
      <c r="F73" s="36"/>
      <c r="G73" s="142"/>
      <c r="H73" s="316">
        <v>3</v>
      </c>
      <c r="I73" s="149">
        <f t="shared" si="2"/>
        <v>0</v>
      </c>
      <c r="J73" s="134">
        <f t="shared" si="0"/>
        <v>0</v>
      </c>
      <c r="K73" s="133">
        <f t="shared" si="1"/>
        <v>0</v>
      </c>
    </row>
    <row r="74" spans="2:11" s="64" customFormat="1" ht="13.8">
      <c r="B74" s="244" t="s">
        <v>404</v>
      </c>
      <c r="C74" s="102" t="s">
        <v>758</v>
      </c>
      <c r="D74" s="108"/>
      <c r="E74" s="109"/>
      <c r="F74" s="36"/>
      <c r="G74" s="142"/>
      <c r="H74" s="316">
        <v>1</v>
      </c>
      <c r="I74" s="149">
        <f t="shared" si="2"/>
        <v>0</v>
      </c>
      <c r="J74" s="134">
        <f t="shared" si="0"/>
        <v>0</v>
      </c>
      <c r="K74" s="133">
        <f t="shared" si="1"/>
        <v>0</v>
      </c>
    </row>
    <row r="75" spans="2:11" s="64" customFormat="1" ht="13.8">
      <c r="B75" s="244" t="s">
        <v>405</v>
      </c>
      <c r="C75" s="453" t="s">
        <v>822</v>
      </c>
      <c r="D75" s="454"/>
      <c r="E75" s="455"/>
      <c r="F75" s="36"/>
      <c r="G75" s="142"/>
      <c r="H75" s="316">
        <v>3</v>
      </c>
      <c r="I75" s="149">
        <f t="shared" si="2"/>
        <v>0</v>
      </c>
      <c r="J75" s="134">
        <f t="shared" si="0"/>
        <v>0</v>
      </c>
      <c r="K75" s="133">
        <f t="shared" si="1"/>
        <v>0</v>
      </c>
    </row>
    <row r="76" spans="2:11" s="64" customFormat="1" ht="13.8">
      <c r="B76" s="245"/>
      <c r="C76" s="106" t="s">
        <v>747</v>
      </c>
      <c r="D76" s="129"/>
      <c r="E76" s="130" t="s">
        <v>749</v>
      </c>
      <c r="F76" s="72"/>
      <c r="G76" s="144"/>
      <c r="H76" s="316"/>
      <c r="I76" s="149"/>
      <c r="J76" s="134"/>
      <c r="K76" s="133"/>
    </row>
    <row r="77" spans="2:11" s="64" customFormat="1" ht="13.8">
      <c r="B77" s="244" t="s">
        <v>395</v>
      </c>
      <c r="C77" s="121" t="s">
        <v>1067</v>
      </c>
      <c r="D77" s="129" t="s">
        <v>748</v>
      </c>
      <c r="E77" s="104">
        <v>1250</v>
      </c>
      <c r="F77" s="36"/>
      <c r="G77" s="142"/>
      <c r="H77" s="316"/>
      <c r="I77" s="149">
        <f t="shared" si="2"/>
        <v>0</v>
      </c>
      <c r="J77" s="134">
        <f t="shared" si="0"/>
        <v>0</v>
      </c>
      <c r="K77" s="133">
        <f t="shared" si="1"/>
        <v>0</v>
      </c>
    </row>
    <row r="78" spans="2:11" s="64" customFormat="1" ht="13.8">
      <c r="B78" s="244" t="s">
        <v>406</v>
      </c>
      <c r="C78" s="121" t="s">
        <v>1067</v>
      </c>
      <c r="D78" s="129" t="s">
        <v>748</v>
      </c>
      <c r="E78" s="104">
        <v>1875</v>
      </c>
      <c r="F78" s="36"/>
      <c r="G78" s="142"/>
      <c r="H78" s="316"/>
      <c r="I78" s="149">
        <f t="shared" si="2"/>
        <v>0</v>
      </c>
      <c r="J78" s="134">
        <f t="shared" si="0"/>
        <v>0</v>
      </c>
      <c r="K78" s="133">
        <f t="shared" si="1"/>
        <v>0</v>
      </c>
    </row>
    <row r="79" spans="2:11" s="64" customFormat="1" ht="13.8">
      <c r="B79" s="244" t="s">
        <v>407</v>
      </c>
      <c r="C79" s="121" t="s">
        <v>1067</v>
      </c>
      <c r="D79" s="351" t="s">
        <v>1103</v>
      </c>
      <c r="E79" s="104">
        <v>2500</v>
      </c>
      <c r="F79" s="36"/>
      <c r="G79" s="142"/>
      <c r="H79" s="316">
        <v>1</v>
      </c>
      <c r="I79" s="149">
        <f t="shared" si="2"/>
        <v>0</v>
      </c>
      <c r="J79" s="134">
        <f t="shared" si="0"/>
        <v>0</v>
      </c>
      <c r="K79" s="133">
        <f t="shared" si="1"/>
        <v>0</v>
      </c>
    </row>
    <row r="80" spans="2:11" s="64" customFormat="1" ht="13.8">
      <c r="B80" s="244" t="s">
        <v>408</v>
      </c>
      <c r="C80" s="121" t="s">
        <v>1067</v>
      </c>
      <c r="D80" s="129" t="s">
        <v>748</v>
      </c>
      <c r="E80" s="104">
        <v>3750</v>
      </c>
      <c r="F80" s="36"/>
      <c r="G80" s="142"/>
      <c r="H80" s="316">
        <v>2</v>
      </c>
      <c r="I80" s="149">
        <f t="shared" si="2"/>
        <v>0</v>
      </c>
      <c r="J80" s="134">
        <f t="shared" si="0"/>
        <v>0</v>
      </c>
      <c r="K80" s="133">
        <f t="shared" si="1"/>
        <v>0</v>
      </c>
    </row>
    <row r="81" spans="2:11" s="64" customFormat="1" ht="15" thickBot="1">
      <c r="B81" s="246"/>
      <c r="C81" s="66"/>
      <c r="D81" s="112"/>
      <c r="E81" s="113"/>
      <c r="F81" s="73"/>
      <c r="G81" s="146"/>
      <c r="H81" s="317"/>
      <c r="I81" s="150"/>
      <c r="J81" s="136"/>
      <c r="K81" s="135"/>
    </row>
    <row r="82" spans="2:9" ht="15" thickBot="1">
      <c r="B82" s="38"/>
      <c r="C82" s="39"/>
      <c r="D82" s="40"/>
      <c r="E82" s="39"/>
      <c r="F82" s="41"/>
      <c r="G82" s="42"/>
      <c r="H82" s="43"/>
      <c r="I82" s="44"/>
    </row>
    <row r="83" spans="2:11" ht="18.6" thickBot="1">
      <c r="B83" s="450" t="s">
        <v>670</v>
      </c>
      <c r="C83" s="451"/>
      <c r="D83" s="451"/>
      <c r="E83" s="451"/>
      <c r="F83" s="451"/>
      <c r="G83" s="452"/>
      <c r="H83" s="204">
        <f>SUM(H11:H81)</f>
        <v>96</v>
      </c>
      <c r="I83" s="171">
        <f>SUM(I11:I81)</f>
        <v>0</v>
      </c>
      <c r="J83" s="231">
        <f>SUM(J11:J81)</f>
        <v>0</v>
      </c>
      <c r="K83" s="232">
        <f>SUM(K11:K81)</f>
        <v>0</v>
      </c>
    </row>
    <row r="84" ht="15">
      <c r="B84" s="45"/>
    </row>
    <row r="85" ht="15">
      <c r="B85" s="45"/>
    </row>
    <row r="86" ht="15">
      <c r="B86" s="45"/>
    </row>
    <row r="87" ht="15">
      <c r="B87" s="45"/>
    </row>
    <row r="88" ht="15">
      <c r="B88" s="45"/>
    </row>
    <row r="89" ht="15">
      <c r="B89" s="45"/>
    </row>
    <row r="90" ht="15">
      <c r="B90" s="45"/>
    </row>
    <row r="91" ht="15">
      <c r="B91" s="45"/>
    </row>
    <row r="92" ht="15">
      <c r="B92" s="45"/>
    </row>
  </sheetData>
  <protectedRanges>
    <protectedRange sqref="G36 G65 G26 G11:H11 G76 G81 G16" name="Bereich2_4_2"/>
    <protectedRange sqref="F49:F50 F11:F36 F41:F44 F55:F60 F65:F81" name="Bereich2_1_3_1"/>
    <protectedRange sqref="G27:G35 G17:G25 G37:G60" name="Bereich2_4_1_1"/>
    <protectedRange sqref="F45:F48" name="Bereich2_3_1"/>
    <protectedRange sqref="G12:G15" name="Bereich2_4_4"/>
    <protectedRange sqref="F61:F64" name="Bereich2_1_3_1_1"/>
    <protectedRange sqref="G61:G64" name="Bereich2_4_1_1_1"/>
    <protectedRange sqref="G72:G73 G68 G75" name="Bereich2_4"/>
    <protectedRange sqref="G66:G67 G69:G71" name="Bereich2_4_1"/>
    <protectedRange sqref="G77:G80" name="Bereich2_4_5"/>
    <protectedRange sqref="G74" name="Bereich2_4_6"/>
    <protectedRange sqref="F51:F54" name="Bereich2_1_3"/>
    <protectedRange sqref="F37:F40" name="Bereich2_1_3_3"/>
    <protectedRange sqref="E65" name="Bereich2_1_3_2_2"/>
    <protectedRange sqref="H81" name="Bereich2_4_2_1"/>
    <protectedRange sqref="H12:H58 H80 H63:H78" name="Bereich2_4_2_2_1"/>
    <protectedRange sqref="H79" name="Bereich2_4_3_1_1"/>
    <protectedRange sqref="H59:H62" name="Bereich2_4_2_1_1_1"/>
  </protectedRanges>
  <mergeCells count="31">
    <mergeCell ref="B83:G83"/>
    <mergeCell ref="D47:E47"/>
    <mergeCell ref="D48:E48"/>
    <mergeCell ref="D49:E49"/>
    <mergeCell ref="D50:E50"/>
    <mergeCell ref="C75:E75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74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K88"/>
  <sheetViews>
    <sheetView zoomScale="60" zoomScaleNormal="60" workbookViewId="0" topLeftCell="A1">
      <pane ySplit="10" topLeftCell="A11" activePane="bottomLeft" state="frozen"/>
      <selection pane="bottomLeft" activeCell="H76" sqref="H76"/>
    </sheetView>
  </sheetViews>
  <sheetFormatPr defaultColWidth="8.8515625" defaultRowHeight="15"/>
  <cols>
    <col min="2" max="2" width="9.57421875" style="0" bestFit="1" customWidth="1"/>
    <col min="3" max="3" width="55.8515625" style="0" customWidth="1"/>
    <col min="4" max="4" width="20.7109375" style="0" bestFit="1" customWidth="1"/>
    <col min="5" max="5" width="11.00390625" style="0" customWidth="1"/>
    <col min="6" max="6" width="13.00390625" style="0" customWidth="1"/>
    <col min="7" max="7" width="14.140625" style="0" customWidth="1"/>
    <col min="8" max="8" width="9.140625" style="0" customWidth="1"/>
    <col min="9" max="9" width="16.57421875" style="0" customWidth="1"/>
    <col min="10" max="10" width="17.00390625" style="0" customWidth="1"/>
    <col min="11" max="11" width="12.28125" style="0" customWidth="1"/>
  </cols>
  <sheetData>
    <row r="1" ht="15" thickBot="1"/>
    <row r="2" spans="2:11" ht="21.6" thickBot="1">
      <c r="B2" s="435" t="s">
        <v>437</v>
      </c>
      <c r="C2" s="421" t="str">
        <f>Nábytek!D13</f>
        <v>Chladicí regály Zákusky a pečivo</v>
      </c>
      <c r="D2" s="422"/>
      <c r="E2" s="422"/>
      <c r="F2" s="423"/>
      <c r="G2" s="442" t="str">
        <f>'Celkem  Nab+Tech'!G2</f>
        <v>Firma</v>
      </c>
      <c r="H2" s="443"/>
      <c r="I2" s="411" t="str">
        <f>Nábytek!H2</f>
        <v>XY</v>
      </c>
      <c r="J2" s="414"/>
      <c r="K2" s="415"/>
    </row>
    <row r="3" spans="2:11" ht="16.2" thickBot="1">
      <c r="B3" s="456"/>
      <c r="C3" s="236" t="s">
        <v>699</v>
      </c>
      <c r="D3" s="446"/>
      <c r="E3" s="446"/>
      <c r="F3" s="447"/>
      <c r="G3" s="440" t="str">
        <f>'Celkem  Nab+Tech'!G3</f>
        <v>Projekt</v>
      </c>
      <c r="H3" s="441"/>
      <c r="I3" s="411" t="str">
        <f>Nábytek!H3</f>
        <v>Makro Karlovy Vary - remodelling chlazení</v>
      </c>
      <c r="J3" s="414"/>
      <c r="K3" s="415"/>
    </row>
    <row r="4" spans="2:11" ht="16.2" thickBot="1">
      <c r="B4" s="457"/>
      <c r="C4" s="237" t="s">
        <v>700</v>
      </c>
      <c r="D4" s="448"/>
      <c r="E4" s="448"/>
      <c r="F4" s="449"/>
      <c r="G4" s="440" t="str">
        <f>'Celkem  Nab+Tech'!G4</f>
        <v>Datum nabídky</v>
      </c>
      <c r="H4" s="441"/>
      <c r="I4" s="416" t="str">
        <f>Nábytek!H4</f>
        <v>XX.XX.2023</v>
      </c>
      <c r="J4" s="417"/>
      <c r="K4" s="418"/>
    </row>
    <row r="5" spans="2:11" s="64" customFormat="1" ht="14.4" customHeight="1">
      <c r="B5" s="424" t="s">
        <v>771</v>
      </c>
      <c r="C5" s="425"/>
      <c r="D5" s="425"/>
      <c r="E5" s="425"/>
      <c r="F5" s="425"/>
      <c r="G5" s="426"/>
      <c r="H5" s="426"/>
      <c r="I5" s="426"/>
      <c r="J5" s="426"/>
      <c r="K5" s="427"/>
    </row>
    <row r="6" spans="2:11" s="64" customFormat="1" ht="13.2" customHeight="1">
      <c r="B6" s="428" t="s">
        <v>1073</v>
      </c>
      <c r="C6" s="425"/>
      <c r="D6" s="425"/>
      <c r="E6" s="425"/>
      <c r="F6" s="425"/>
      <c r="G6" s="425"/>
      <c r="H6" s="425"/>
      <c r="I6" s="425"/>
      <c r="J6" s="425"/>
      <c r="K6" s="429"/>
    </row>
    <row r="7" spans="2:11" s="64" customFormat="1" ht="13.2" customHeight="1">
      <c r="B7" s="428" t="s">
        <v>1036</v>
      </c>
      <c r="C7" s="425"/>
      <c r="D7" s="425"/>
      <c r="E7" s="425"/>
      <c r="F7" s="425"/>
      <c r="G7" s="425"/>
      <c r="H7" s="425"/>
      <c r="I7" s="425"/>
      <c r="J7" s="425"/>
      <c r="K7" s="429"/>
    </row>
    <row r="8" spans="2:11" s="64" customFormat="1" ht="15" customHeight="1" thickBot="1">
      <c r="B8" s="430" t="s">
        <v>1066</v>
      </c>
      <c r="C8" s="431"/>
      <c r="D8" s="431"/>
      <c r="E8" s="431"/>
      <c r="F8" s="431"/>
      <c r="G8" s="431"/>
      <c r="H8" s="431"/>
      <c r="I8" s="431"/>
      <c r="J8" s="431"/>
      <c r="K8" s="432"/>
    </row>
    <row r="9" spans="2:11" s="8" customFormat="1" ht="15">
      <c r="B9" s="433" t="s">
        <v>16</v>
      </c>
      <c r="C9" s="438" t="s">
        <v>701</v>
      </c>
      <c r="D9" s="438" t="s">
        <v>702</v>
      </c>
      <c r="E9" s="95" t="s">
        <v>703</v>
      </c>
      <c r="F9" s="95" t="s">
        <v>704</v>
      </c>
      <c r="G9" s="95" t="s">
        <v>652</v>
      </c>
      <c r="H9" s="438" t="s">
        <v>649</v>
      </c>
      <c r="I9" s="34" t="s">
        <v>650</v>
      </c>
      <c r="J9" s="419" t="s">
        <v>661</v>
      </c>
      <c r="K9" s="420"/>
    </row>
    <row r="10" spans="2:11" s="8" customFormat="1" ht="15" thickBot="1">
      <c r="B10" s="434"/>
      <c r="C10" s="439"/>
      <c r="D10" s="439"/>
      <c r="E10" s="96" t="s">
        <v>27</v>
      </c>
      <c r="F10" s="96" t="s">
        <v>705</v>
      </c>
      <c r="G10" s="96" t="s">
        <v>705</v>
      </c>
      <c r="H10" s="439"/>
      <c r="I10" s="96" t="s">
        <v>705</v>
      </c>
      <c r="J10" s="59" t="s">
        <v>651</v>
      </c>
      <c r="K10" s="60" t="s">
        <v>652</v>
      </c>
    </row>
    <row r="11" spans="2:11" s="64" customFormat="1" ht="13.8">
      <c r="B11" s="243"/>
      <c r="C11" s="127" t="s">
        <v>706</v>
      </c>
      <c r="D11" s="100"/>
      <c r="E11" s="101"/>
      <c r="F11" s="131"/>
      <c r="G11" s="145"/>
      <c r="H11" s="132"/>
      <c r="I11" s="148"/>
      <c r="J11" s="138"/>
      <c r="K11" s="137"/>
    </row>
    <row r="12" spans="2:11" s="64" customFormat="1" ht="13.8">
      <c r="B12" s="244" t="s">
        <v>438</v>
      </c>
      <c r="C12" s="128" t="s">
        <v>707</v>
      </c>
      <c r="D12" s="103"/>
      <c r="E12" s="104">
        <v>1250</v>
      </c>
      <c r="F12" s="36"/>
      <c r="G12" s="142"/>
      <c r="H12" s="316"/>
      <c r="I12" s="149">
        <f>J12+K12</f>
        <v>0</v>
      </c>
      <c r="J12" s="134">
        <f aca="true" t="shared" si="0" ref="J12:J76">F12*H12</f>
        <v>0</v>
      </c>
      <c r="K12" s="133">
        <f aca="true" t="shared" si="1" ref="K12:K76">G12*H12</f>
        <v>0</v>
      </c>
    </row>
    <row r="13" spans="2:11" s="64" customFormat="1" ht="13.8">
      <c r="B13" s="244" t="s">
        <v>494</v>
      </c>
      <c r="C13" s="128" t="s">
        <v>708</v>
      </c>
      <c r="D13" s="103"/>
      <c r="E13" s="104">
        <v>1875</v>
      </c>
      <c r="F13" s="36"/>
      <c r="G13" s="142"/>
      <c r="H13" s="316"/>
      <c r="I13" s="149">
        <f aca="true" t="shared" si="2" ref="I13:I76">J13+K13</f>
        <v>0</v>
      </c>
      <c r="J13" s="134">
        <f t="shared" si="0"/>
        <v>0</v>
      </c>
      <c r="K13" s="133">
        <f t="shared" si="1"/>
        <v>0</v>
      </c>
    </row>
    <row r="14" spans="2:11" s="64" customFormat="1" ht="13.8">
      <c r="B14" s="244" t="s">
        <v>495</v>
      </c>
      <c r="C14" s="128" t="s">
        <v>709</v>
      </c>
      <c r="D14" s="103"/>
      <c r="E14" s="104">
        <v>2500</v>
      </c>
      <c r="F14" s="36"/>
      <c r="G14" s="142"/>
      <c r="H14" s="316">
        <v>1</v>
      </c>
      <c r="I14" s="149">
        <f t="shared" si="2"/>
        <v>0</v>
      </c>
      <c r="J14" s="134">
        <f t="shared" si="0"/>
        <v>0</v>
      </c>
      <c r="K14" s="133">
        <f t="shared" si="1"/>
        <v>0</v>
      </c>
    </row>
    <row r="15" spans="2:11" s="64" customFormat="1" ht="13.8">
      <c r="B15" s="244" t="s">
        <v>496</v>
      </c>
      <c r="C15" s="128" t="s">
        <v>710</v>
      </c>
      <c r="D15" s="103"/>
      <c r="E15" s="104">
        <v>3750</v>
      </c>
      <c r="F15" s="36"/>
      <c r="G15" s="142"/>
      <c r="H15" s="316"/>
      <c r="I15" s="149">
        <f t="shared" si="2"/>
        <v>0</v>
      </c>
      <c r="J15" s="134">
        <f t="shared" si="0"/>
        <v>0</v>
      </c>
      <c r="K15" s="133">
        <f t="shared" si="1"/>
        <v>0</v>
      </c>
    </row>
    <row r="16" spans="2:11" s="64" customFormat="1" ht="13.8">
      <c r="B16" s="244"/>
      <c r="C16" s="106" t="s">
        <v>711</v>
      </c>
      <c r="D16" s="105"/>
      <c r="E16" s="104"/>
      <c r="F16" s="72"/>
      <c r="G16" s="144"/>
      <c r="H16" s="316"/>
      <c r="I16" s="149"/>
      <c r="J16" s="134"/>
      <c r="K16" s="133"/>
    </row>
    <row r="17" spans="2:11" s="64" customFormat="1" ht="13.8">
      <c r="B17" s="244" t="s">
        <v>439</v>
      </c>
      <c r="C17" s="128" t="s">
        <v>712</v>
      </c>
      <c r="D17" s="105"/>
      <c r="E17" s="104"/>
      <c r="F17" s="36"/>
      <c r="G17" s="206"/>
      <c r="H17" s="316"/>
      <c r="I17" s="149">
        <f t="shared" si="2"/>
        <v>0</v>
      </c>
      <c r="J17" s="134">
        <f t="shared" si="0"/>
        <v>0</v>
      </c>
      <c r="K17" s="133">
        <f t="shared" si="1"/>
        <v>0</v>
      </c>
    </row>
    <row r="18" spans="2:11" s="64" customFormat="1" ht="13.8">
      <c r="B18" s="244" t="s">
        <v>486</v>
      </c>
      <c r="C18" s="128" t="s">
        <v>713</v>
      </c>
      <c r="D18" s="103"/>
      <c r="E18" s="104"/>
      <c r="F18" s="36"/>
      <c r="G18" s="207"/>
      <c r="H18" s="316">
        <v>1</v>
      </c>
      <c r="I18" s="149">
        <f t="shared" si="2"/>
        <v>0</v>
      </c>
      <c r="J18" s="134">
        <f t="shared" si="0"/>
        <v>0</v>
      </c>
      <c r="K18" s="133">
        <f t="shared" si="1"/>
        <v>0</v>
      </c>
    </row>
    <row r="19" spans="2:11" s="64" customFormat="1" ht="13.8">
      <c r="B19" s="244" t="s">
        <v>487</v>
      </c>
      <c r="C19" s="128" t="s">
        <v>714</v>
      </c>
      <c r="D19" s="105"/>
      <c r="E19" s="104"/>
      <c r="F19" s="36"/>
      <c r="G19" s="207"/>
      <c r="H19" s="316">
        <v>1</v>
      </c>
      <c r="I19" s="149">
        <f t="shared" si="2"/>
        <v>0</v>
      </c>
      <c r="J19" s="134">
        <f t="shared" si="0"/>
        <v>0</v>
      </c>
      <c r="K19" s="133">
        <f t="shared" si="1"/>
        <v>0</v>
      </c>
    </row>
    <row r="20" spans="2:11" s="64" customFormat="1" ht="13.8">
      <c r="B20" s="244" t="s">
        <v>488</v>
      </c>
      <c r="C20" s="128" t="s">
        <v>715</v>
      </c>
      <c r="D20" s="103"/>
      <c r="E20" s="104"/>
      <c r="F20" s="36"/>
      <c r="G20" s="207"/>
      <c r="H20" s="316"/>
      <c r="I20" s="149">
        <f t="shared" si="2"/>
        <v>0</v>
      </c>
      <c r="J20" s="134">
        <f t="shared" si="0"/>
        <v>0</v>
      </c>
      <c r="K20" s="133">
        <f t="shared" si="1"/>
        <v>0</v>
      </c>
    </row>
    <row r="21" spans="2:11" s="64" customFormat="1" ht="13.8">
      <c r="B21" s="244" t="s">
        <v>489</v>
      </c>
      <c r="C21" s="102" t="s">
        <v>719</v>
      </c>
      <c r="D21" s="105"/>
      <c r="E21" s="104"/>
      <c r="F21" s="36"/>
      <c r="G21" s="207"/>
      <c r="H21" s="316"/>
      <c r="I21" s="149">
        <f t="shared" si="2"/>
        <v>0</v>
      </c>
      <c r="J21" s="134">
        <f t="shared" si="0"/>
        <v>0</v>
      </c>
      <c r="K21" s="133">
        <f t="shared" si="1"/>
        <v>0</v>
      </c>
    </row>
    <row r="22" spans="2:11" s="64" customFormat="1" ht="13.8">
      <c r="B22" s="244" t="s">
        <v>490</v>
      </c>
      <c r="C22" s="102" t="s">
        <v>772</v>
      </c>
      <c r="D22" s="105"/>
      <c r="E22" s="104"/>
      <c r="F22" s="36"/>
      <c r="G22" s="207"/>
      <c r="H22" s="316"/>
      <c r="I22" s="149">
        <f t="shared" si="2"/>
        <v>0</v>
      </c>
      <c r="J22" s="134">
        <f t="shared" si="0"/>
        <v>0</v>
      </c>
      <c r="K22" s="133">
        <f t="shared" si="1"/>
        <v>0</v>
      </c>
    </row>
    <row r="23" spans="2:11" s="64" customFormat="1" ht="13.8">
      <c r="B23" s="244" t="s">
        <v>491</v>
      </c>
      <c r="C23" s="102" t="s">
        <v>773</v>
      </c>
      <c r="D23" s="105"/>
      <c r="E23" s="104"/>
      <c r="F23" s="36"/>
      <c r="G23" s="207"/>
      <c r="H23" s="316"/>
      <c r="I23" s="149">
        <f t="shared" si="2"/>
        <v>0</v>
      </c>
      <c r="J23" s="134">
        <f t="shared" si="0"/>
        <v>0</v>
      </c>
      <c r="K23" s="133">
        <f t="shared" si="1"/>
        <v>0</v>
      </c>
    </row>
    <row r="24" spans="2:11" s="64" customFormat="1" ht="13.8">
      <c r="B24" s="244" t="s">
        <v>492</v>
      </c>
      <c r="C24" s="102" t="s">
        <v>720</v>
      </c>
      <c r="D24" s="105"/>
      <c r="E24" s="104"/>
      <c r="F24" s="36"/>
      <c r="G24" s="207"/>
      <c r="H24" s="316"/>
      <c r="I24" s="149">
        <f t="shared" si="2"/>
        <v>0</v>
      </c>
      <c r="J24" s="134">
        <f t="shared" si="0"/>
        <v>0</v>
      </c>
      <c r="K24" s="133">
        <f t="shared" si="1"/>
        <v>0</v>
      </c>
    </row>
    <row r="25" spans="2:11" s="64" customFormat="1" ht="13.8">
      <c r="B25" s="244" t="s">
        <v>493</v>
      </c>
      <c r="C25" s="128" t="s">
        <v>721</v>
      </c>
      <c r="D25" s="103"/>
      <c r="E25" s="104"/>
      <c r="F25" s="36"/>
      <c r="G25" s="207"/>
      <c r="H25" s="316"/>
      <c r="I25" s="149">
        <f t="shared" si="2"/>
        <v>0</v>
      </c>
      <c r="J25" s="134">
        <f t="shared" si="0"/>
        <v>0</v>
      </c>
      <c r="K25" s="133">
        <f t="shared" si="1"/>
        <v>0</v>
      </c>
    </row>
    <row r="26" spans="2:11" s="64" customFormat="1" ht="13.8">
      <c r="B26" s="244"/>
      <c r="C26" s="221" t="s">
        <v>766</v>
      </c>
      <c r="D26" s="103"/>
      <c r="E26" s="104"/>
      <c r="F26" s="72"/>
      <c r="G26" s="144"/>
      <c r="H26" s="316"/>
      <c r="I26" s="149"/>
      <c r="J26" s="134"/>
      <c r="K26" s="133"/>
    </row>
    <row r="27" spans="2:11" s="64" customFormat="1" ht="13.8">
      <c r="B27" s="244" t="s">
        <v>440</v>
      </c>
      <c r="C27" s="102" t="s">
        <v>722</v>
      </c>
      <c r="D27" s="103"/>
      <c r="E27" s="104"/>
      <c r="F27" s="36"/>
      <c r="G27" s="206"/>
      <c r="H27" s="316"/>
      <c r="I27" s="149">
        <f t="shared" si="2"/>
        <v>0</v>
      </c>
      <c r="J27" s="134">
        <f t="shared" si="0"/>
        <v>0</v>
      </c>
      <c r="K27" s="133">
        <f t="shared" si="1"/>
        <v>0</v>
      </c>
    </row>
    <row r="28" spans="2:11" s="64" customFormat="1" ht="13.8">
      <c r="B28" s="244" t="s">
        <v>478</v>
      </c>
      <c r="C28" s="102" t="s">
        <v>723</v>
      </c>
      <c r="D28" s="103"/>
      <c r="E28" s="104"/>
      <c r="F28" s="36"/>
      <c r="G28" s="207"/>
      <c r="H28" s="316"/>
      <c r="I28" s="149">
        <f t="shared" si="2"/>
        <v>0</v>
      </c>
      <c r="J28" s="134">
        <f t="shared" si="0"/>
        <v>0</v>
      </c>
      <c r="K28" s="133">
        <f t="shared" si="1"/>
        <v>0</v>
      </c>
    </row>
    <row r="29" spans="2:11" s="64" customFormat="1" ht="13.8">
      <c r="B29" s="244" t="s">
        <v>479</v>
      </c>
      <c r="C29" s="102" t="s">
        <v>724</v>
      </c>
      <c r="D29" s="103"/>
      <c r="E29" s="104"/>
      <c r="F29" s="36"/>
      <c r="G29" s="207"/>
      <c r="H29" s="316"/>
      <c r="I29" s="149">
        <f t="shared" si="2"/>
        <v>0</v>
      </c>
      <c r="J29" s="134">
        <f t="shared" si="0"/>
        <v>0</v>
      </c>
      <c r="K29" s="133">
        <f t="shared" si="1"/>
        <v>0</v>
      </c>
    </row>
    <row r="30" spans="2:11" s="64" customFormat="1" ht="13.8">
      <c r="B30" s="244" t="s">
        <v>480</v>
      </c>
      <c r="C30" s="102" t="s">
        <v>725</v>
      </c>
      <c r="D30" s="103"/>
      <c r="E30" s="104"/>
      <c r="F30" s="36"/>
      <c r="G30" s="207"/>
      <c r="H30" s="316"/>
      <c r="I30" s="149">
        <f t="shared" si="2"/>
        <v>0</v>
      </c>
      <c r="J30" s="134">
        <f t="shared" si="0"/>
        <v>0</v>
      </c>
      <c r="K30" s="133">
        <f t="shared" si="1"/>
        <v>0</v>
      </c>
    </row>
    <row r="31" spans="2:11" s="64" customFormat="1" ht="13.8">
      <c r="B31" s="244" t="s">
        <v>481</v>
      </c>
      <c r="C31" s="128" t="s">
        <v>726</v>
      </c>
      <c r="D31" s="103"/>
      <c r="E31" s="104"/>
      <c r="F31" s="36"/>
      <c r="G31" s="207"/>
      <c r="H31" s="316"/>
      <c r="I31" s="149">
        <f t="shared" si="2"/>
        <v>0</v>
      </c>
      <c r="J31" s="134">
        <f t="shared" si="0"/>
        <v>0</v>
      </c>
      <c r="K31" s="133">
        <f t="shared" si="1"/>
        <v>0</v>
      </c>
    </row>
    <row r="32" spans="2:11" s="64" customFormat="1" ht="13.8">
      <c r="B32" s="244" t="s">
        <v>482</v>
      </c>
      <c r="C32" s="128" t="s">
        <v>727</v>
      </c>
      <c r="D32" s="105" t="s">
        <v>769</v>
      </c>
      <c r="E32" s="107" t="s">
        <v>86</v>
      </c>
      <c r="F32" s="36"/>
      <c r="G32" s="207"/>
      <c r="H32" s="316"/>
      <c r="I32" s="149">
        <f t="shared" si="2"/>
        <v>0</v>
      </c>
      <c r="J32" s="134">
        <f t="shared" si="0"/>
        <v>0</v>
      </c>
      <c r="K32" s="133">
        <f t="shared" si="1"/>
        <v>0</v>
      </c>
    </row>
    <row r="33" spans="2:11" s="64" customFormat="1" ht="13.8">
      <c r="B33" s="244" t="s">
        <v>483</v>
      </c>
      <c r="C33" s="128" t="s">
        <v>727</v>
      </c>
      <c r="D33" s="105" t="s">
        <v>769</v>
      </c>
      <c r="E33" s="107" t="s">
        <v>87</v>
      </c>
      <c r="F33" s="36"/>
      <c r="G33" s="207"/>
      <c r="H33" s="316"/>
      <c r="I33" s="149">
        <f t="shared" si="2"/>
        <v>0</v>
      </c>
      <c r="J33" s="134">
        <f t="shared" si="0"/>
        <v>0</v>
      </c>
      <c r="K33" s="133">
        <f t="shared" si="1"/>
        <v>0</v>
      </c>
    </row>
    <row r="34" spans="2:11" s="64" customFormat="1" ht="13.8">
      <c r="B34" s="244" t="s">
        <v>484</v>
      </c>
      <c r="C34" s="128" t="s">
        <v>727</v>
      </c>
      <c r="D34" s="105" t="s">
        <v>769</v>
      </c>
      <c r="E34" s="107" t="s">
        <v>88</v>
      </c>
      <c r="F34" s="36"/>
      <c r="G34" s="207"/>
      <c r="H34" s="316">
        <v>1</v>
      </c>
      <c r="I34" s="149">
        <f t="shared" si="2"/>
        <v>0</v>
      </c>
      <c r="J34" s="134">
        <f t="shared" si="0"/>
        <v>0</v>
      </c>
      <c r="K34" s="133">
        <f t="shared" si="1"/>
        <v>0</v>
      </c>
    </row>
    <row r="35" spans="2:11" s="64" customFormat="1" ht="13.8">
      <c r="B35" s="244" t="s">
        <v>485</v>
      </c>
      <c r="C35" s="128" t="s">
        <v>727</v>
      </c>
      <c r="D35" s="105" t="s">
        <v>769</v>
      </c>
      <c r="E35" s="107" t="s">
        <v>89</v>
      </c>
      <c r="F35" s="36"/>
      <c r="G35" s="207"/>
      <c r="H35" s="316"/>
      <c r="I35" s="149">
        <f t="shared" si="2"/>
        <v>0</v>
      </c>
      <c r="J35" s="134">
        <f t="shared" si="0"/>
        <v>0</v>
      </c>
      <c r="K35" s="133">
        <f t="shared" si="1"/>
        <v>0</v>
      </c>
    </row>
    <row r="36" spans="2:11" s="64" customFormat="1" ht="13.8">
      <c r="B36" s="244"/>
      <c r="C36" s="221" t="s">
        <v>728</v>
      </c>
      <c r="D36" s="108"/>
      <c r="E36" s="109"/>
      <c r="F36" s="72"/>
      <c r="G36" s="144"/>
      <c r="H36" s="316"/>
      <c r="I36" s="149"/>
      <c r="J36" s="134"/>
      <c r="K36" s="133"/>
    </row>
    <row r="37" spans="2:11" s="64" customFormat="1" ht="13.8">
      <c r="B37" s="244" t="s">
        <v>441</v>
      </c>
      <c r="C37" s="102" t="s">
        <v>729</v>
      </c>
      <c r="D37" s="110" t="s">
        <v>730</v>
      </c>
      <c r="E37" s="111"/>
      <c r="F37" s="36"/>
      <c r="G37" s="206"/>
      <c r="H37" s="316"/>
      <c r="I37" s="149">
        <f aca="true" t="shared" si="3" ref="I37:I40">J37+K37</f>
        <v>0</v>
      </c>
      <c r="J37" s="134">
        <f aca="true" t="shared" si="4" ref="J37:J40">F37*H37</f>
        <v>0</v>
      </c>
      <c r="K37" s="133">
        <f aca="true" t="shared" si="5" ref="K37:K40">G37*H37</f>
        <v>0</v>
      </c>
    </row>
    <row r="38" spans="2:11" s="64" customFormat="1" ht="13.8">
      <c r="B38" s="244" t="s">
        <v>455</v>
      </c>
      <c r="C38" s="102" t="s">
        <v>731</v>
      </c>
      <c r="D38" s="110" t="s">
        <v>730</v>
      </c>
      <c r="E38" s="111"/>
      <c r="F38" s="36"/>
      <c r="G38" s="207"/>
      <c r="H38" s="316"/>
      <c r="I38" s="149">
        <f t="shared" si="3"/>
        <v>0</v>
      </c>
      <c r="J38" s="134">
        <f t="shared" si="4"/>
        <v>0</v>
      </c>
      <c r="K38" s="133">
        <f t="shared" si="5"/>
        <v>0</v>
      </c>
    </row>
    <row r="39" spans="2:11" s="64" customFormat="1" ht="13.8">
      <c r="B39" s="244" t="s">
        <v>456</v>
      </c>
      <c r="C39" s="102" t="s">
        <v>732</v>
      </c>
      <c r="D39" s="110" t="s">
        <v>730</v>
      </c>
      <c r="E39" s="111"/>
      <c r="F39" s="36"/>
      <c r="G39" s="207"/>
      <c r="H39" s="316">
        <v>4</v>
      </c>
      <c r="I39" s="149">
        <f t="shared" si="3"/>
        <v>0</v>
      </c>
      <c r="J39" s="134">
        <f t="shared" si="4"/>
        <v>0</v>
      </c>
      <c r="K39" s="133">
        <f t="shared" si="5"/>
        <v>0</v>
      </c>
    </row>
    <row r="40" spans="2:11" s="64" customFormat="1" ht="13.8">
      <c r="B40" s="244" t="s">
        <v>457</v>
      </c>
      <c r="C40" s="102" t="s">
        <v>733</v>
      </c>
      <c r="D40" s="110" t="s">
        <v>730</v>
      </c>
      <c r="E40" s="111"/>
      <c r="F40" s="36"/>
      <c r="G40" s="207"/>
      <c r="H40" s="316"/>
      <c r="I40" s="149">
        <f t="shared" si="3"/>
        <v>0</v>
      </c>
      <c r="J40" s="134">
        <f t="shared" si="4"/>
        <v>0</v>
      </c>
      <c r="K40" s="133">
        <f t="shared" si="5"/>
        <v>0</v>
      </c>
    </row>
    <row r="41" spans="2:11" s="64" customFormat="1" ht="13.8">
      <c r="B41" s="244" t="s">
        <v>458</v>
      </c>
      <c r="C41" s="219" t="s">
        <v>767</v>
      </c>
      <c r="D41" s="444" t="s">
        <v>738</v>
      </c>
      <c r="E41" s="445"/>
      <c r="F41" s="36"/>
      <c r="G41" s="207"/>
      <c r="H41" s="316"/>
      <c r="I41" s="149">
        <f t="shared" si="2"/>
        <v>0</v>
      </c>
      <c r="J41" s="134">
        <f t="shared" si="0"/>
        <v>0</v>
      </c>
      <c r="K41" s="133">
        <f t="shared" si="1"/>
        <v>0</v>
      </c>
    </row>
    <row r="42" spans="2:11" s="64" customFormat="1" ht="13.8">
      <c r="B42" s="244" t="s">
        <v>459</v>
      </c>
      <c r="C42" s="219" t="s">
        <v>735</v>
      </c>
      <c r="D42" s="444" t="s">
        <v>738</v>
      </c>
      <c r="E42" s="445"/>
      <c r="F42" s="36"/>
      <c r="G42" s="207"/>
      <c r="H42" s="316"/>
      <c r="I42" s="149">
        <f t="shared" si="2"/>
        <v>0</v>
      </c>
      <c r="J42" s="134">
        <f t="shared" si="0"/>
        <v>0</v>
      </c>
      <c r="K42" s="133">
        <f t="shared" si="1"/>
        <v>0</v>
      </c>
    </row>
    <row r="43" spans="2:11" s="64" customFormat="1" ht="13.8">
      <c r="B43" s="244" t="s">
        <v>460</v>
      </c>
      <c r="C43" s="219" t="s">
        <v>736</v>
      </c>
      <c r="D43" s="444" t="s">
        <v>738</v>
      </c>
      <c r="E43" s="445"/>
      <c r="F43" s="36"/>
      <c r="G43" s="207"/>
      <c r="H43" s="316"/>
      <c r="I43" s="149">
        <f t="shared" si="2"/>
        <v>0</v>
      </c>
      <c r="J43" s="134">
        <f t="shared" si="0"/>
        <v>0</v>
      </c>
      <c r="K43" s="133">
        <f t="shared" si="1"/>
        <v>0</v>
      </c>
    </row>
    <row r="44" spans="2:11" s="64" customFormat="1" ht="13.8">
      <c r="B44" s="244" t="s">
        <v>461</v>
      </c>
      <c r="C44" s="219" t="s">
        <v>737</v>
      </c>
      <c r="D44" s="444" t="s">
        <v>738</v>
      </c>
      <c r="E44" s="445"/>
      <c r="F44" s="36"/>
      <c r="G44" s="207"/>
      <c r="H44" s="316"/>
      <c r="I44" s="149">
        <f t="shared" si="2"/>
        <v>0</v>
      </c>
      <c r="J44" s="134">
        <f t="shared" si="0"/>
        <v>0</v>
      </c>
      <c r="K44" s="133">
        <f t="shared" si="1"/>
        <v>0</v>
      </c>
    </row>
    <row r="45" spans="2:11" s="64" customFormat="1" ht="13.8">
      <c r="B45" s="244" t="s">
        <v>462</v>
      </c>
      <c r="C45" s="219" t="s">
        <v>739</v>
      </c>
      <c r="D45" s="444" t="s">
        <v>740</v>
      </c>
      <c r="E45" s="445"/>
      <c r="F45" s="199"/>
      <c r="G45" s="207"/>
      <c r="H45" s="316"/>
      <c r="I45" s="149">
        <f t="shared" si="2"/>
        <v>0</v>
      </c>
      <c r="J45" s="134">
        <f t="shared" si="0"/>
        <v>0</v>
      </c>
      <c r="K45" s="133">
        <f t="shared" si="1"/>
        <v>0</v>
      </c>
    </row>
    <row r="46" spans="2:11" s="64" customFormat="1" ht="13.8">
      <c r="B46" s="244" t="s">
        <v>463</v>
      </c>
      <c r="C46" s="219" t="s">
        <v>739</v>
      </c>
      <c r="D46" s="444" t="s">
        <v>741</v>
      </c>
      <c r="E46" s="445"/>
      <c r="F46" s="199"/>
      <c r="G46" s="207"/>
      <c r="H46" s="316"/>
      <c r="I46" s="149">
        <f t="shared" si="2"/>
        <v>0</v>
      </c>
      <c r="J46" s="134">
        <f t="shared" si="0"/>
        <v>0</v>
      </c>
      <c r="K46" s="133">
        <f t="shared" si="1"/>
        <v>0</v>
      </c>
    </row>
    <row r="47" spans="2:11" s="64" customFormat="1" ht="13.8">
      <c r="B47" s="244" t="s">
        <v>464</v>
      </c>
      <c r="C47" s="219" t="s">
        <v>739</v>
      </c>
      <c r="D47" s="444" t="s">
        <v>742</v>
      </c>
      <c r="E47" s="445"/>
      <c r="F47" s="199"/>
      <c r="G47" s="207"/>
      <c r="H47" s="316"/>
      <c r="I47" s="149">
        <f t="shared" si="2"/>
        <v>0</v>
      </c>
      <c r="J47" s="134">
        <f t="shared" si="0"/>
        <v>0</v>
      </c>
      <c r="K47" s="133">
        <f t="shared" si="1"/>
        <v>0</v>
      </c>
    </row>
    <row r="48" spans="2:11" s="64" customFormat="1" ht="13.8">
      <c r="B48" s="244" t="s">
        <v>465</v>
      </c>
      <c r="C48" s="219" t="s">
        <v>739</v>
      </c>
      <c r="D48" s="444" t="s">
        <v>743</v>
      </c>
      <c r="E48" s="445"/>
      <c r="F48" s="199"/>
      <c r="G48" s="207"/>
      <c r="H48" s="316"/>
      <c r="I48" s="149">
        <f t="shared" si="2"/>
        <v>0</v>
      </c>
      <c r="J48" s="134">
        <f t="shared" si="0"/>
        <v>0</v>
      </c>
      <c r="K48" s="133">
        <f t="shared" si="1"/>
        <v>0</v>
      </c>
    </row>
    <row r="49" spans="2:11" s="64" customFormat="1" ht="13.8">
      <c r="B49" s="244" t="s">
        <v>466</v>
      </c>
      <c r="C49" s="219" t="s">
        <v>744</v>
      </c>
      <c r="D49" s="444" t="s">
        <v>760</v>
      </c>
      <c r="E49" s="445"/>
      <c r="F49" s="36"/>
      <c r="G49" s="207"/>
      <c r="H49" s="316">
        <v>8</v>
      </c>
      <c r="I49" s="149">
        <f t="shared" si="2"/>
        <v>0</v>
      </c>
      <c r="J49" s="134">
        <f t="shared" si="0"/>
        <v>0</v>
      </c>
      <c r="K49" s="133">
        <f t="shared" si="1"/>
        <v>0</v>
      </c>
    </row>
    <row r="50" spans="2:11" s="64" customFormat="1" ht="13.8">
      <c r="B50" s="244" t="s">
        <v>467</v>
      </c>
      <c r="C50" s="219" t="s">
        <v>745</v>
      </c>
      <c r="D50" s="444" t="s">
        <v>760</v>
      </c>
      <c r="E50" s="445"/>
      <c r="F50" s="36"/>
      <c r="G50" s="207"/>
      <c r="H50" s="316"/>
      <c r="I50" s="149">
        <f t="shared" si="2"/>
        <v>0</v>
      </c>
      <c r="J50" s="134">
        <f t="shared" si="0"/>
        <v>0</v>
      </c>
      <c r="K50" s="133">
        <f t="shared" si="1"/>
        <v>0</v>
      </c>
    </row>
    <row r="51" spans="2:11" s="64" customFormat="1" ht="13.8">
      <c r="B51" s="244" t="s">
        <v>468</v>
      </c>
      <c r="C51" s="219" t="s">
        <v>746</v>
      </c>
      <c r="D51" s="103"/>
      <c r="E51" s="104">
        <v>1250</v>
      </c>
      <c r="F51" s="36"/>
      <c r="G51" s="207"/>
      <c r="H51" s="316"/>
      <c r="I51" s="149">
        <f t="shared" si="2"/>
        <v>0</v>
      </c>
      <c r="J51" s="134">
        <f t="shared" si="0"/>
        <v>0</v>
      </c>
      <c r="K51" s="133">
        <f t="shared" si="1"/>
        <v>0</v>
      </c>
    </row>
    <row r="52" spans="2:11" s="64" customFormat="1" ht="13.8">
      <c r="B52" s="244" t="s">
        <v>469</v>
      </c>
      <c r="C52" s="219" t="s">
        <v>746</v>
      </c>
      <c r="D52" s="103"/>
      <c r="E52" s="104">
        <v>1875</v>
      </c>
      <c r="F52" s="36"/>
      <c r="G52" s="207"/>
      <c r="H52" s="316"/>
      <c r="I52" s="149">
        <f t="shared" si="2"/>
        <v>0</v>
      </c>
      <c r="J52" s="134">
        <f t="shared" si="0"/>
        <v>0</v>
      </c>
      <c r="K52" s="133">
        <f t="shared" si="1"/>
        <v>0</v>
      </c>
    </row>
    <row r="53" spans="2:11" s="64" customFormat="1" ht="13.8">
      <c r="B53" s="244" t="s">
        <v>470</v>
      </c>
      <c r="C53" s="219" t="s">
        <v>746</v>
      </c>
      <c r="D53" s="103"/>
      <c r="E53" s="104">
        <v>2500</v>
      </c>
      <c r="F53" s="36"/>
      <c r="G53" s="207"/>
      <c r="H53" s="316">
        <v>1</v>
      </c>
      <c r="I53" s="149">
        <f t="shared" si="2"/>
        <v>0</v>
      </c>
      <c r="J53" s="134">
        <f t="shared" si="0"/>
        <v>0</v>
      </c>
      <c r="K53" s="133">
        <f t="shared" si="1"/>
        <v>0</v>
      </c>
    </row>
    <row r="54" spans="2:11" s="64" customFormat="1" ht="13.8">
      <c r="B54" s="244" t="s">
        <v>471</v>
      </c>
      <c r="C54" s="219" t="s">
        <v>746</v>
      </c>
      <c r="D54" s="103"/>
      <c r="E54" s="104">
        <v>3750</v>
      </c>
      <c r="F54" s="36"/>
      <c r="G54" s="207"/>
      <c r="H54" s="316"/>
      <c r="I54" s="149">
        <f t="shared" si="2"/>
        <v>0</v>
      </c>
      <c r="J54" s="134">
        <f t="shared" si="0"/>
        <v>0</v>
      </c>
      <c r="K54" s="133">
        <f t="shared" si="1"/>
        <v>0</v>
      </c>
    </row>
    <row r="55" spans="2:11" s="64" customFormat="1" ht="13.8">
      <c r="B55" s="244" t="s">
        <v>472</v>
      </c>
      <c r="C55" s="219" t="s">
        <v>761</v>
      </c>
      <c r="D55" s="103"/>
      <c r="E55" s="104">
        <v>1250</v>
      </c>
      <c r="F55" s="36"/>
      <c r="G55" s="207"/>
      <c r="H55" s="316"/>
      <c r="I55" s="149">
        <f t="shared" si="2"/>
        <v>0</v>
      </c>
      <c r="J55" s="134">
        <f t="shared" si="0"/>
        <v>0</v>
      </c>
      <c r="K55" s="133">
        <f t="shared" si="1"/>
        <v>0</v>
      </c>
    </row>
    <row r="56" spans="2:11" s="64" customFormat="1" ht="13.8">
      <c r="B56" s="244" t="s">
        <v>473</v>
      </c>
      <c r="C56" s="219" t="s">
        <v>761</v>
      </c>
      <c r="D56" s="103"/>
      <c r="E56" s="104">
        <v>1875</v>
      </c>
      <c r="F56" s="36"/>
      <c r="G56" s="207"/>
      <c r="H56" s="316"/>
      <c r="I56" s="149">
        <f t="shared" si="2"/>
        <v>0</v>
      </c>
      <c r="J56" s="134">
        <f t="shared" si="0"/>
        <v>0</v>
      </c>
      <c r="K56" s="133">
        <f t="shared" si="1"/>
        <v>0</v>
      </c>
    </row>
    <row r="57" spans="2:11" s="64" customFormat="1" ht="13.8">
      <c r="B57" s="244" t="s">
        <v>474</v>
      </c>
      <c r="C57" s="219" t="s">
        <v>761</v>
      </c>
      <c r="D57" s="103"/>
      <c r="E57" s="104">
        <v>2500</v>
      </c>
      <c r="F57" s="36"/>
      <c r="G57" s="207"/>
      <c r="H57" s="316"/>
      <c r="I57" s="149">
        <f t="shared" si="2"/>
        <v>0</v>
      </c>
      <c r="J57" s="134">
        <f t="shared" si="0"/>
        <v>0</v>
      </c>
      <c r="K57" s="133">
        <f t="shared" si="1"/>
        <v>0</v>
      </c>
    </row>
    <row r="58" spans="2:11" s="64" customFormat="1" ht="13.8">
      <c r="B58" s="244" t="s">
        <v>475</v>
      </c>
      <c r="C58" s="219" t="s">
        <v>761</v>
      </c>
      <c r="D58" s="103"/>
      <c r="E58" s="104">
        <v>3750</v>
      </c>
      <c r="F58" s="36"/>
      <c r="G58" s="207"/>
      <c r="H58" s="316"/>
      <c r="I58" s="149">
        <f t="shared" si="2"/>
        <v>0</v>
      </c>
      <c r="J58" s="134">
        <f t="shared" si="0"/>
        <v>0</v>
      </c>
      <c r="K58" s="133">
        <f t="shared" si="1"/>
        <v>0</v>
      </c>
    </row>
    <row r="59" spans="2:11" s="64" customFormat="1" ht="13.8">
      <c r="B59" s="244" t="s">
        <v>476</v>
      </c>
      <c r="C59" s="219" t="s">
        <v>762</v>
      </c>
      <c r="D59" s="103"/>
      <c r="E59" s="104"/>
      <c r="F59" s="36"/>
      <c r="G59" s="207"/>
      <c r="H59" s="316"/>
      <c r="I59" s="149">
        <f t="shared" si="2"/>
        <v>0</v>
      </c>
      <c r="J59" s="134">
        <f t="shared" si="0"/>
        <v>0</v>
      </c>
      <c r="K59" s="133">
        <f t="shared" si="1"/>
        <v>0</v>
      </c>
    </row>
    <row r="60" spans="2:11" s="64" customFormat="1" ht="13.8">
      <c r="B60" s="244" t="s">
        <v>477</v>
      </c>
      <c r="C60" s="219" t="s">
        <v>763</v>
      </c>
      <c r="D60" s="103"/>
      <c r="E60" s="104"/>
      <c r="F60" s="36"/>
      <c r="G60" s="207"/>
      <c r="H60" s="316"/>
      <c r="I60" s="149">
        <f t="shared" si="2"/>
        <v>0</v>
      </c>
      <c r="J60" s="134">
        <f t="shared" si="0"/>
        <v>0</v>
      </c>
      <c r="K60" s="133">
        <f t="shared" si="1"/>
        <v>0</v>
      </c>
    </row>
    <row r="61" spans="2:11" s="64" customFormat="1" ht="13.2" customHeight="1">
      <c r="B61" s="245"/>
      <c r="C61" s="106" t="s">
        <v>750</v>
      </c>
      <c r="D61" s="327" t="s">
        <v>751</v>
      </c>
      <c r="E61" s="327" t="s">
        <v>701</v>
      </c>
      <c r="F61" s="72"/>
      <c r="G61" s="144"/>
      <c r="H61" s="316"/>
      <c r="I61" s="149"/>
      <c r="J61" s="134"/>
      <c r="K61" s="133"/>
    </row>
    <row r="62" spans="2:11" s="64" customFormat="1" ht="13.8">
      <c r="B62" s="244" t="s">
        <v>442</v>
      </c>
      <c r="C62" s="220" t="s">
        <v>752</v>
      </c>
      <c r="D62" s="230"/>
      <c r="E62" s="326"/>
      <c r="F62" s="36"/>
      <c r="G62" s="207"/>
      <c r="H62" s="316">
        <v>1</v>
      </c>
      <c r="I62" s="149">
        <f t="shared" si="2"/>
        <v>0</v>
      </c>
      <c r="J62" s="134">
        <f t="shared" si="0"/>
        <v>0</v>
      </c>
      <c r="K62" s="133">
        <f t="shared" si="1"/>
        <v>0</v>
      </c>
    </row>
    <row r="63" spans="2:11" s="64" customFormat="1" ht="13.8">
      <c r="B63" s="244" t="s">
        <v>446</v>
      </c>
      <c r="C63" s="121" t="s">
        <v>753</v>
      </c>
      <c r="D63" s="230"/>
      <c r="E63" s="326"/>
      <c r="F63" s="36"/>
      <c r="G63" s="207"/>
      <c r="H63" s="316">
        <v>1</v>
      </c>
      <c r="I63" s="149">
        <f t="shared" si="2"/>
        <v>0</v>
      </c>
      <c r="J63" s="134">
        <f t="shared" si="0"/>
        <v>0</v>
      </c>
      <c r="K63" s="133">
        <f t="shared" si="1"/>
        <v>0</v>
      </c>
    </row>
    <row r="64" spans="2:11" s="64" customFormat="1" ht="13.8">
      <c r="B64" s="244" t="s">
        <v>447</v>
      </c>
      <c r="C64" s="220" t="s">
        <v>754</v>
      </c>
      <c r="D64" s="230"/>
      <c r="E64" s="326"/>
      <c r="F64" s="36"/>
      <c r="G64" s="142"/>
      <c r="H64" s="316">
        <v>1</v>
      </c>
      <c r="I64" s="149">
        <f t="shared" si="2"/>
        <v>0</v>
      </c>
      <c r="J64" s="134">
        <f t="shared" si="0"/>
        <v>0</v>
      </c>
      <c r="K64" s="133">
        <f t="shared" si="1"/>
        <v>0</v>
      </c>
    </row>
    <row r="65" spans="2:11" s="64" customFormat="1" ht="13.8">
      <c r="B65" s="244" t="s">
        <v>448</v>
      </c>
      <c r="C65" s="220" t="s">
        <v>840</v>
      </c>
      <c r="D65" s="230"/>
      <c r="E65" s="326"/>
      <c r="F65" s="36"/>
      <c r="G65" s="207"/>
      <c r="H65" s="316">
        <v>3</v>
      </c>
      <c r="I65" s="149">
        <f t="shared" si="2"/>
        <v>0</v>
      </c>
      <c r="J65" s="134">
        <f t="shared" si="0"/>
        <v>0</v>
      </c>
      <c r="K65" s="133">
        <f t="shared" si="1"/>
        <v>0</v>
      </c>
    </row>
    <row r="66" spans="2:11" s="64" customFormat="1" ht="13.8">
      <c r="B66" s="244" t="s">
        <v>449</v>
      </c>
      <c r="C66" s="220" t="s">
        <v>1050</v>
      </c>
      <c r="D66" s="230"/>
      <c r="E66" s="326"/>
      <c r="F66" s="36"/>
      <c r="G66" s="207"/>
      <c r="H66" s="316">
        <v>1</v>
      </c>
      <c r="I66" s="149">
        <f t="shared" si="2"/>
        <v>0</v>
      </c>
      <c r="J66" s="134">
        <f t="shared" si="0"/>
        <v>0</v>
      </c>
      <c r="K66" s="133">
        <f t="shared" si="1"/>
        <v>0</v>
      </c>
    </row>
    <row r="67" spans="2:11" s="64" customFormat="1" ht="13.8">
      <c r="B67" s="244" t="s">
        <v>450</v>
      </c>
      <c r="C67" s="220" t="s">
        <v>755</v>
      </c>
      <c r="D67" s="230"/>
      <c r="E67" s="326"/>
      <c r="F67" s="36"/>
      <c r="G67" s="207"/>
      <c r="H67" s="316"/>
      <c r="I67" s="149">
        <f t="shared" si="2"/>
        <v>0</v>
      </c>
      <c r="J67" s="134">
        <f t="shared" si="0"/>
        <v>0</v>
      </c>
      <c r="K67" s="133">
        <f t="shared" si="1"/>
        <v>0</v>
      </c>
    </row>
    <row r="68" spans="2:11" s="64" customFormat="1" ht="13.8">
      <c r="B68" s="244" t="s">
        <v>451</v>
      </c>
      <c r="C68" s="121" t="s">
        <v>756</v>
      </c>
      <c r="D68" s="329"/>
      <c r="E68" s="329"/>
      <c r="F68" s="36"/>
      <c r="G68" s="142"/>
      <c r="H68" s="316">
        <v>1</v>
      </c>
      <c r="I68" s="149">
        <f t="shared" si="2"/>
        <v>0</v>
      </c>
      <c r="J68" s="134">
        <f t="shared" si="0"/>
        <v>0</v>
      </c>
      <c r="K68" s="133">
        <f t="shared" si="1"/>
        <v>0</v>
      </c>
    </row>
    <row r="69" spans="2:11" s="64" customFormat="1" ht="13.8">
      <c r="B69" s="244" t="s">
        <v>452</v>
      </c>
      <c r="C69" s="220" t="s">
        <v>757</v>
      </c>
      <c r="D69" s="108"/>
      <c r="E69" s="109"/>
      <c r="F69" s="36"/>
      <c r="G69" s="142"/>
      <c r="H69" s="316">
        <v>1</v>
      </c>
      <c r="I69" s="149">
        <f t="shared" si="2"/>
        <v>0</v>
      </c>
      <c r="J69" s="134">
        <f t="shared" si="0"/>
        <v>0</v>
      </c>
      <c r="K69" s="133">
        <f t="shared" si="1"/>
        <v>0</v>
      </c>
    </row>
    <row r="70" spans="2:11" s="64" customFormat="1" ht="13.8">
      <c r="B70" s="244" t="s">
        <v>1091</v>
      </c>
      <c r="C70" s="102" t="s">
        <v>758</v>
      </c>
      <c r="D70" s="108"/>
      <c r="E70" s="109"/>
      <c r="F70" s="36"/>
      <c r="G70" s="142"/>
      <c r="H70" s="316"/>
      <c r="I70" s="149">
        <f t="shared" si="2"/>
        <v>0</v>
      </c>
      <c r="J70" s="134">
        <f t="shared" si="0"/>
        <v>0</v>
      </c>
      <c r="K70" s="133">
        <f t="shared" si="1"/>
        <v>0</v>
      </c>
    </row>
    <row r="71" spans="2:11" s="64" customFormat="1" ht="13.8">
      <c r="B71" s="244" t="s">
        <v>453</v>
      </c>
      <c r="C71" s="453" t="s">
        <v>822</v>
      </c>
      <c r="D71" s="454"/>
      <c r="E71" s="455"/>
      <c r="F71" s="36"/>
      <c r="G71" s="142"/>
      <c r="H71" s="316">
        <v>1</v>
      </c>
      <c r="I71" s="149">
        <f t="shared" si="2"/>
        <v>0</v>
      </c>
      <c r="J71" s="134">
        <f t="shared" si="0"/>
        <v>0</v>
      </c>
      <c r="K71" s="133">
        <f t="shared" si="1"/>
        <v>0</v>
      </c>
    </row>
    <row r="72" spans="2:11" s="64" customFormat="1" ht="13.8">
      <c r="B72" s="245"/>
      <c r="C72" s="106" t="s">
        <v>747</v>
      </c>
      <c r="D72" s="129"/>
      <c r="E72" s="130" t="s">
        <v>749</v>
      </c>
      <c r="F72" s="72"/>
      <c r="G72" s="144"/>
      <c r="H72" s="316"/>
      <c r="I72" s="149"/>
      <c r="J72" s="134"/>
      <c r="K72" s="133"/>
    </row>
    <row r="73" spans="2:11" s="64" customFormat="1" ht="13.8">
      <c r="B73" s="244" t="s">
        <v>454</v>
      </c>
      <c r="C73" s="121" t="s">
        <v>1067</v>
      </c>
      <c r="D73" s="129" t="s">
        <v>748</v>
      </c>
      <c r="E73" s="104">
        <v>1250</v>
      </c>
      <c r="F73" s="36"/>
      <c r="G73" s="142"/>
      <c r="H73" s="316"/>
      <c r="I73" s="149">
        <f t="shared" si="2"/>
        <v>0</v>
      </c>
      <c r="J73" s="134">
        <f t="shared" si="0"/>
        <v>0</v>
      </c>
      <c r="K73" s="133">
        <f t="shared" si="1"/>
        <v>0</v>
      </c>
    </row>
    <row r="74" spans="2:11" s="64" customFormat="1" ht="13.8">
      <c r="B74" s="244" t="s">
        <v>443</v>
      </c>
      <c r="C74" s="121" t="s">
        <v>1067</v>
      </c>
      <c r="D74" s="129" t="s">
        <v>748</v>
      </c>
      <c r="E74" s="104">
        <v>1875</v>
      </c>
      <c r="F74" s="36"/>
      <c r="G74" s="142"/>
      <c r="H74" s="316"/>
      <c r="I74" s="149">
        <f t="shared" si="2"/>
        <v>0</v>
      </c>
      <c r="J74" s="134">
        <f t="shared" si="0"/>
        <v>0</v>
      </c>
      <c r="K74" s="133">
        <f t="shared" si="1"/>
        <v>0</v>
      </c>
    </row>
    <row r="75" spans="2:11" s="64" customFormat="1" ht="13.8">
      <c r="B75" s="244" t="s">
        <v>444</v>
      </c>
      <c r="C75" s="121" t="s">
        <v>1067</v>
      </c>
      <c r="D75" s="129" t="s">
        <v>748</v>
      </c>
      <c r="E75" s="104">
        <v>2500</v>
      </c>
      <c r="F75" s="36"/>
      <c r="G75" s="142"/>
      <c r="H75" s="316">
        <v>1</v>
      </c>
      <c r="I75" s="149">
        <f t="shared" si="2"/>
        <v>0</v>
      </c>
      <c r="J75" s="134">
        <f t="shared" si="0"/>
        <v>0</v>
      </c>
      <c r="K75" s="133">
        <f t="shared" si="1"/>
        <v>0</v>
      </c>
    </row>
    <row r="76" spans="2:11" s="64" customFormat="1" ht="13.8">
      <c r="B76" s="244" t="s">
        <v>445</v>
      </c>
      <c r="C76" s="121" t="s">
        <v>1067</v>
      </c>
      <c r="D76" s="129" t="s">
        <v>748</v>
      </c>
      <c r="E76" s="104">
        <v>3750</v>
      </c>
      <c r="F76" s="36"/>
      <c r="G76" s="142"/>
      <c r="H76" s="316"/>
      <c r="I76" s="149">
        <f t="shared" si="2"/>
        <v>0</v>
      </c>
      <c r="J76" s="134">
        <f t="shared" si="0"/>
        <v>0</v>
      </c>
      <c r="K76" s="133">
        <f t="shared" si="1"/>
        <v>0</v>
      </c>
    </row>
    <row r="77" spans="2:11" s="64" customFormat="1" ht="15" thickBot="1">
      <c r="B77" s="246"/>
      <c r="C77" s="66"/>
      <c r="D77" s="112"/>
      <c r="E77" s="113"/>
      <c r="F77" s="73"/>
      <c r="G77" s="146"/>
      <c r="H77" s="317"/>
      <c r="I77" s="150"/>
      <c r="J77" s="136"/>
      <c r="K77" s="135"/>
    </row>
    <row r="78" spans="2:9" ht="15" thickBot="1">
      <c r="B78" s="38"/>
      <c r="C78" s="39"/>
      <c r="D78" s="40"/>
      <c r="E78" s="39"/>
      <c r="F78" s="41"/>
      <c r="G78" s="42"/>
      <c r="H78" s="43"/>
      <c r="I78" s="44"/>
    </row>
    <row r="79" spans="2:11" ht="18.6" thickBot="1">
      <c r="B79" s="450" t="s">
        <v>670</v>
      </c>
      <c r="C79" s="451"/>
      <c r="D79" s="451"/>
      <c r="E79" s="451"/>
      <c r="F79" s="451"/>
      <c r="G79" s="452"/>
      <c r="H79" s="204">
        <f>SUM(H11:H77)</f>
        <v>28</v>
      </c>
      <c r="I79" s="171">
        <f>SUM(I11:I77)</f>
        <v>0</v>
      </c>
      <c r="J79" s="231">
        <f>SUM(J11:J77)</f>
        <v>0</v>
      </c>
      <c r="K79" s="232">
        <f>SUM(K11:K77)</f>
        <v>0</v>
      </c>
    </row>
    <row r="80" ht="15">
      <c r="B80" s="45"/>
    </row>
    <row r="81" ht="15">
      <c r="B81" s="45"/>
    </row>
    <row r="82" ht="15">
      <c r="B82" s="45"/>
    </row>
    <row r="83" ht="15">
      <c r="B83" s="45"/>
    </row>
    <row r="84" ht="15">
      <c r="B84" s="45"/>
    </row>
    <row r="85" ht="15">
      <c r="B85" s="45"/>
    </row>
    <row r="86" ht="15">
      <c r="B86" s="45"/>
    </row>
    <row r="87" ht="15">
      <c r="B87" s="45"/>
    </row>
    <row r="88" ht="15">
      <c r="B88" s="45"/>
    </row>
  </sheetData>
  <protectedRanges>
    <protectedRange sqref="G36:H36 G61:H61 G26:H26 H17:H25 G11:H11 H27:H35 G72:H72 G77:H77 H37:H60 G16:H16 H12:H15 H73:H76 H62:H71" name="Bereich2_4_2"/>
    <protectedRange sqref="F49:F50 F55:F77 F11:F44" name="Bereich2_1_3_1"/>
    <protectedRange sqref="G27:G35 G17:G25 G37:G60" name="Bereich2_4_1_1"/>
    <protectedRange sqref="F45:F48" name="Bereich2_3_1"/>
    <protectedRange sqref="G12:G15" name="Bereich2_4_4"/>
    <protectedRange sqref="G68:G69 G64 G71" name="Bereich2_4"/>
    <protectedRange sqref="G62:G63 G65:G67" name="Bereich2_4_1"/>
    <protectedRange sqref="G73:G76" name="Bereich2_4_5"/>
    <protectedRange sqref="G70" name="Bereich2_4_6"/>
    <protectedRange sqref="F51:F54" name="Bereich2_1_3"/>
    <protectedRange sqref="E61" name="Bereich2_1_3_2_3"/>
  </protectedRanges>
  <mergeCells count="31">
    <mergeCell ref="B79:G79"/>
    <mergeCell ref="D47:E47"/>
    <mergeCell ref="D48:E48"/>
    <mergeCell ref="D49:E49"/>
    <mergeCell ref="D50:E50"/>
    <mergeCell ref="C71:E71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70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K91"/>
  <sheetViews>
    <sheetView zoomScale="60" zoomScaleNormal="60" workbookViewId="0" topLeftCell="A1">
      <pane ySplit="10" topLeftCell="A11" activePane="bottomLeft" state="frozen"/>
      <selection pane="bottomLeft" activeCell="H62" sqref="H62"/>
    </sheetView>
  </sheetViews>
  <sheetFormatPr defaultColWidth="8.8515625" defaultRowHeight="15"/>
  <cols>
    <col min="2" max="2" width="9.57421875" style="0" bestFit="1" customWidth="1"/>
    <col min="3" max="3" width="67.7109375" style="0" customWidth="1"/>
    <col min="4" max="4" width="20.7109375" style="0" bestFit="1" customWidth="1"/>
    <col min="5" max="5" width="11.00390625" style="0" customWidth="1"/>
    <col min="6" max="6" width="13.00390625" style="0" customWidth="1"/>
    <col min="7" max="7" width="14.140625" style="0" customWidth="1"/>
    <col min="8" max="8" width="9.140625" style="0" customWidth="1"/>
    <col min="9" max="10" width="15.7109375" style="0" customWidth="1"/>
    <col min="11" max="11" width="12.28125" style="0" customWidth="1"/>
  </cols>
  <sheetData>
    <row r="1" ht="15" thickBot="1"/>
    <row r="2" spans="2:11" ht="21.6" thickBot="1">
      <c r="B2" s="435" t="s">
        <v>234</v>
      </c>
      <c r="C2" s="421" t="str">
        <f>Nábytek!D14</f>
        <v>Kontejnerové chladicí regály</v>
      </c>
      <c r="D2" s="422"/>
      <c r="E2" s="422"/>
      <c r="F2" s="423"/>
      <c r="G2" s="442" t="str">
        <f>'Celkem  Nab+Tech'!G2</f>
        <v>Firma</v>
      </c>
      <c r="H2" s="443"/>
      <c r="I2" s="411" t="str">
        <f>Nábytek!H2</f>
        <v>XY</v>
      </c>
      <c r="J2" s="414"/>
      <c r="K2" s="415"/>
    </row>
    <row r="3" spans="2:11" ht="16.2" thickBot="1">
      <c r="B3" s="456"/>
      <c r="C3" s="236" t="s">
        <v>699</v>
      </c>
      <c r="D3" s="446"/>
      <c r="E3" s="446"/>
      <c r="F3" s="447"/>
      <c r="G3" s="440" t="str">
        <f>'Celkem  Nab+Tech'!G3</f>
        <v>Projekt</v>
      </c>
      <c r="H3" s="441"/>
      <c r="I3" s="411" t="str">
        <f>Nábytek!H3</f>
        <v>Makro Karlovy Vary - remodelling chlazení</v>
      </c>
      <c r="J3" s="414"/>
      <c r="K3" s="415"/>
    </row>
    <row r="4" spans="2:11" ht="16.2" thickBot="1">
      <c r="B4" s="457"/>
      <c r="C4" s="237" t="s">
        <v>700</v>
      </c>
      <c r="D4" s="448"/>
      <c r="E4" s="448"/>
      <c r="F4" s="449"/>
      <c r="G4" s="440" t="str">
        <f>'Celkem  Nab+Tech'!G4</f>
        <v>Datum nabídky</v>
      </c>
      <c r="H4" s="441"/>
      <c r="I4" s="416" t="str">
        <f>Nábytek!H4</f>
        <v>XX.XX.2023</v>
      </c>
      <c r="J4" s="417"/>
      <c r="K4" s="418"/>
    </row>
    <row r="5" spans="2:11" s="64" customFormat="1" ht="14.4" customHeight="1">
      <c r="B5" s="424" t="s">
        <v>774</v>
      </c>
      <c r="C5" s="425"/>
      <c r="D5" s="425"/>
      <c r="E5" s="425"/>
      <c r="F5" s="425"/>
      <c r="G5" s="426"/>
      <c r="H5" s="426"/>
      <c r="I5" s="426"/>
      <c r="J5" s="426"/>
      <c r="K5" s="427"/>
    </row>
    <row r="6" spans="2:11" s="64" customFormat="1" ht="13.2" customHeight="1">
      <c r="B6" s="428" t="s">
        <v>1028</v>
      </c>
      <c r="C6" s="425"/>
      <c r="D6" s="425"/>
      <c r="E6" s="425"/>
      <c r="F6" s="425"/>
      <c r="G6" s="425"/>
      <c r="H6" s="425"/>
      <c r="I6" s="425"/>
      <c r="J6" s="425"/>
      <c r="K6" s="429"/>
    </row>
    <row r="7" spans="2:11" s="64" customFormat="1" ht="13.2" customHeight="1">
      <c r="B7" s="428" t="s">
        <v>1093</v>
      </c>
      <c r="C7" s="425"/>
      <c r="D7" s="425"/>
      <c r="E7" s="425"/>
      <c r="F7" s="425"/>
      <c r="G7" s="425"/>
      <c r="H7" s="425"/>
      <c r="I7" s="425"/>
      <c r="J7" s="425"/>
      <c r="K7" s="429"/>
    </row>
    <row r="8" spans="2:11" s="64" customFormat="1" ht="15" customHeight="1" thickBot="1">
      <c r="B8" s="430" t="s">
        <v>775</v>
      </c>
      <c r="C8" s="431"/>
      <c r="D8" s="431"/>
      <c r="E8" s="431"/>
      <c r="F8" s="431"/>
      <c r="G8" s="431"/>
      <c r="H8" s="431"/>
      <c r="I8" s="431"/>
      <c r="J8" s="431"/>
      <c r="K8" s="432"/>
    </row>
    <row r="9" spans="2:11" s="8" customFormat="1" ht="15">
      <c r="B9" s="433" t="s">
        <v>16</v>
      </c>
      <c r="C9" s="438" t="s">
        <v>701</v>
      </c>
      <c r="D9" s="438" t="s">
        <v>702</v>
      </c>
      <c r="E9" s="95" t="s">
        <v>703</v>
      </c>
      <c r="F9" s="95" t="s">
        <v>704</v>
      </c>
      <c r="G9" s="95" t="s">
        <v>652</v>
      </c>
      <c r="H9" s="438" t="s">
        <v>649</v>
      </c>
      <c r="I9" s="34" t="s">
        <v>650</v>
      </c>
      <c r="J9" s="419" t="s">
        <v>661</v>
      </c>
      <c r="K9" s="420"/>
    </row>
    <row r="10" spans="2:11" s="8" customFormat="1" ht="15" thickBot="1">
      <c r="B10" s="434"/>
      <c r="C10" s="439"/>
      <c r="D10" s="439"/>
      <c r="E10" s="96" t="s">
        <v>27</v>
      </c>
      <c r="F10" s="96" t="s">
        <v>705</v>
      </c>
      <c r="G10" s="96" t="s">
        <v>705</v>
      </c>
      <c r="H10" s="439"/>
      <c r="I10" s="96" t="s">
        <v>705</v>
      </c>
      <c r="J10" s="59" t="s">
        <v>651</v>
      </c>
      <c r="K10" s="60" t="s">
        <v>652</v>
      </c>
    </row>
    <row r="11" spans="2:11" s="64" customFormat="1" ht="13.8">
      <c r="B11" s="243"/>
      <c r="C11" s="127" t="s">
        <v>706</v>
      </c>
      <c r="D11" s="100"/>
      <c r="E11" s="101"/>
      <c r="F11" s="131"/>
      <c r="G11" s="145"/>
      <c r="H11" s="132"/>
      <c r="I11" s="148"/>
      <c r="J11" s="138"/>
      <c r="K11" s="137"/>
    </row>
    <row r="12" spans="2:11" s="64" customFormat="1" ht="13.8">
      <c r="B12" s="244" t="s">
        <v>523</v>
      </c>
      <c r="C12" s="128" t="s">
        <v>776</v>
      </c>
      <c r="D12" s="103"/>
      <c r="E12" s="104">
        <v>1400</v>
      </c>
      <c r="F12" s="36"/>
      <c r="G12" s="142"/>
      <c r="H12" s="316">
        <v>1</v>
      </c>
      <c r="I12" s="149">
        <f>J12+K12</f>
        <v>0</v>
      </c>
      <c r="J12" s="134">
        <f aca="true" t="shared" si="0" ref="J12:J40">F12*H12</f>
        <v>0</v>
      </c>
      <c r="K12" s="133">
        <f aca="true" t="shared" si="1" ref="K12:K40">G12*H12</f>
        <v>0</v>
      </c>
    </row>
    <row r="13" spans="2:11" s="64" customFormat="1" ht="13.8">
      <c r="B13" s="244" t="s">
        <v>524</v>
      </c>
      <c r="C13" s="128" t="s">
        <v>777</v>
      </c>
      <c r="D13" s="103"/>
      <c r="E13" s="104">
        <v>1875</v>
      </c>
      <c r="F13" s="36"/>
      <c r="G13" s="142"/>
      <c r="H13" s="316"/>
      <c r="I13" s="149">
        <f aca="true" t="shared" si="2" ref="I13">J13+K13</f>
        <v>0</v>
      </c>
      <c r="J13" s="134">
        <f aca="true" t="shared" si="3" ref="J13:J14">F13*H13</f>
        <v>0</v>
      </c>
      <c r="K13" s="133">
        <f aca="true" t="shared" si="4" ref="K13:K14">G13*H13</f>
        <v>0</v>
      </c>
    </row>
    <row r="14" spans="2:11" s="64" customFormat="1" ht="13.8">
      <c r="B14" s="244" t="s">
        <v>525</v>
      </c>
      <c r="C14" s="128" t="s">
        <v>778</v>
      </c>
      <c r="D14" s="103"/>
      <c r="E14" s="104">
        <v>2000</v>
      </c>
      <c r="F14" s="36"/>
      <c r="G14" s="142"/>
      <c r="H14" s="316"/>
      <c r="I14" s="149">
        <f>J14+K14</f>
        <v>0</v>
      </c>
      <c r="J14" s="134">
        <f t="shared" si="3"/>
        <v>0</v>
      </c>
      <c r="K14" s="133">
        <f t="shared" si="4"/>
        <v>0</v>
      </c>
    </row>
    <row r="15" spans="2:11" s="64" customFormat="1" ht="13.8">
      <c r="B15" s="244" t="s">
        <v>526</v>
      </c>
      <c r="C15" s="128" t="s">
        <v>779</v>
      </c>
      <c r="D15" s="103"/>
      <c r="E15" s="104">
        <v>2200</v>
      </c>
      <c r="F15" s="36"/>
      <c r="G15" s="142"/>
      <c r="H15" s="316"/>
      <c r="I15" s="149">
        <f aca="true" t="shared" si="5" ref="I15">J15+K15</f>
        <v>0</v>
      </c>
      <c r="J15" s="134">
        <f aca="true" t="shared" si="6" ref="J15">F15*H15</f>
        <v>0</v>
      </c>
      <c r="K15" s="133">
        <f aca="true" t="shared" si="7" ref="K15">G15*H15</f>
        <v>0</v>
      </c>
    </row>
    <row r="16" spans="2:11" s="64" customFormat="1" ht="13.8">
      <c r="B16" s="244" t="s">
        <v>522</v>
      </c>
      <c r="C16" s="128" t="s">
        <v>780</v>
      </c>
      <c r="D16" s="103"/>
      <c r="E16" s="104">
        <v>2500</v>
      </c>
      <c r="F16" s="36"/>
      <c r="G16" s="142"/>
      <c r="H16" s="316"/>
      <c r="I16" s="149">
        <f aca="true" t="shared" si="8" ref="I16:I40">J16+K16</f>
        <v>0</v>
      </c>
      <c r="J16" s="134">
        <f t="shared" si="0"/>
        <v>0</v>
      </c>
      <c r="K16" s="133">
        <f t="shared" si="1"/>
        <v>0</v>
      </c>
    </row>
    <row r="17" spans="2:11" s="64" customFormat="1" ht="13.8">
      <c r="B17" s="244" t="s">
        <v>527</v>
      </c>
      <c r="C17" s="128" t="s">
        <v>1092</v>
      </c>
      <c r="D17" s="103"/>
      <c r="E17" s="104">
        <v>2800</v>
      </c>
      <c r="F17" s="36"/>
      <c r="G17" s="142"/>
      <c r="H17" s="316">
        <v>4</v>
      </c>
      <c r="I17" s="149">
        <f t="shared" si="8"/>
        <v>0</v>
      </c>
      <c r="J17" s="134">
        <f t="shared" si="0"/>
        <v>0</v>
      </c>
      <c r="K17" s="133">
        <f t="shared" si="1"/>
        <v>0</v>
      </c>
    </row>
    <row r="18" spans="2:11" s="64" customFormat="1" ht="13.8">
      <c r="B18" s="244" t="s">
        <v>528</v>
      </c>
      <c r="C18" s="128" t="s">
        <v>781</v>
      </c>
      <c r="D18" s="103"/>
      <c r="E18" s="104">
        <v>3750</v>
      </c>
      <c r="F18" s="36"/>
      <c r="G18" s="142"/>
      <c r="H18" s="316"/>
      <c r="I18" s="149">
        <f t="shared" si="8"/>
        <v>0</v>
      </c>
      <c r="J18" s="134">
        <f t="shared" si="0"/>
        <v>0</v>
      </c>
      <c r="K18" s="133">
        <f t="shared" si="1"/>
        <v>0</v>
      </c>
    </row>
    <row r="19" spans="2:11" s="64" customFormat="1" ht="13.8">
      <c r="B19" s="244"/>
      <c r="C19" s="106" t="s">
        <v>711</v>
      </c>
      <c r="D19" s="105"/>
      <c r="E19" s="104"/>
      <c r="F19" s="72"/>
      <c r="G19" s="144"/>
      <c r="H19" s="316"/>
      <c r="I19" s="149"/>
      <c r="J19" s="134"/>
      <c r="K19" s="133"/>
    </row>
    <row r="20" spans="2:11" s="64" customFormat="1" ht="13.8">
      <c r="B20" s="244" t="s">
        <v>529</v>
      </c>
      <c r="C20" s="128" t="s">
        <v>712</v>
      </c>
      <c r="D20" s="105"/>
      <c r="E20" s="104"/>
      <c r="F20" s="36"/>
      <c r="G20" s="206"/>
      <c r="H20" s="316">
        <v>1</v>
      </c>
      <c r="I20" s="149">
        <f t="shared" si="8"/>
        <v>0</v>
      </c>
      <c r="J20" s="134">
        <f t="shared" si="0"/>
        <v>0</v>
      </c>
      <c r="K20" s="133">
        <f t="shared" si="1"/>
        <v>0</v>
      </c>
    </row>
    <row r="21" spans="2:11" s="64" customFormat="1" ht="13.8">
      <c r="B21" s="244" t="s">
        <v>530</v>
      </c>
      <c r="C21" s="128" t="s">
        <v>713</v>
      </c>
      <c r="D21" s="103"/>
      <c r="E21" s="104"/>
      <c r="F21" s="36"/>
      <c r="G21" s="207"/>
      <c r="H21" s="316">
        <v>2</v>
      </c>
      <c r="I21" s="149">
        <f t="shared" si="8"/>
        <v>0</v>
      </c>
      <c r="J21" s="134">
        <f t="shared" si="0"/>
        <v>0</v>
      </c>
      <c r="K21" s="133">
        <f t="shared" si="1"/>
        <v>0</v>
      </c>
    </row>
    <row r="22" spans="2:11" s="64" customFormat="1" ht="13.8">
      <c r="B22" s="244" t="s">
        <v>531</v>
      </c>
      <c r="C22" s="128" t="s">
        <v>714</v>
      </c>
      <c r="D22" s="105"/>
      <c r="E22" s="104"/>
      <c r="F22" s="36"/>
      <c r="G22" s="207"/>
      <c r="H22" s="316"/>
      <c r="I22" s="149">
        <f t="shared" si="8"/>
        <v>0</v>
      </c>
      <c r="J22" s="134">
        <f t="shared" si="0"/>
        <v>0</v>
      </c>
      <c r="K22" s="133">
        <f t="shared" si="1"/>
        <v>0</v>
      </c>
    </row>
    <row r="23" spans="2:11" s="64" customFormat="1" ht="13.8">
      <c r="B23" s="244" t="s">
        <v>532</v>
      </c>
      <c r="C23" s="128" t="s">
        <v>715</v>
      </c>
      <c r="D23" s="103"/>
      <c r="E23" s="104"/>
      <c r="F23" s="36"/>
      <c r="G23" s="207"/>
      <c r="H23" s="316"/>
      <c r="I23" s="149">
        <f t="shared" si="8"/>
        <v>0</v>
      </c>
      <c r="J23" s="134">
        <f t="shared" si="0"/>
        <v>0</v>
      </c>
      <c r="K23" s="133">
        <f t="shared" si="1"/>
        <v>0</v>
      </c>
    </row>
    <row r="24" spans="2:11" s="64" customFormat="1" ht="13.8">
      <c r="B24" s="244" t="s">
        <v>533</v>
      </c>
      <c r="C24" s="102" t="s">
        <v>719</v>
      </c>
      <c r="D24" s="105"/>
      <c r="E24" s="104"/>
      <c r="F24" s="36"/>
      <c r="G24" s="207"/>
      <c r="H24" s="316">
        <v>3</v>
      </c>
      <c r="I24" s="149">
        <f t="shared" si="8"/>
        <v>0</v>
      </c>
      <c r="J24" s="134">
        <f t="shared" si="0"/>
        <v>0</v>
      </c>
      <c r="K24" s="133">
        <f t="shared" si="1"/>
        <v>0</v>
      </c>
    </row>
    <row r="25" spans="2:11" s="64" customFormat="1" ht="13.8">
      <c r="B25" s="244" t="s">
        <v>534</v>
      </c>
      <c r="C25" s="102" t="s">
        <v>772</v>
      </c>
      <c r="D25" s="105"/>
      <c r="E25" s="104"/>
      <c r="F25" s="36"/>
      <c r="G25" s="207"/>
      <c r="H25" s="316"/>
      <c r="I25" s="149">
        <f t="shared" si="8"/>
        <v>0</v>
      </c>
      <c r="J25" s="134">
        <f t="shared" si="0"/>
        <v>0</v>
      </c>
      <c r="K25" s="133">
        <f t="shared" si="1"/>
        <v>0</v>
      </c>
    </row>
    <row r="26" spans="2:11" s="64" customFormat="1" ht="13.8">
      <c r="B26" s="244" t="s">
        <v>521</v>
      </c>
      <c r="C26" s="102" t="s">
        <v>773</v>
      </c>
      <c r="D26" s="105"/>
      <c r="E26" s="104"/>
      <c r="F26" s="36"/>
      <c r="G26" s="207"/>
      <c r="H26" s="316"/>
      <c r="I26" s="149">
        <f t="shared" si="8"/>
        <v>0</v>
      </c>
      <c r="J26" s="134">
        <f t="shared" si="0"/>
        <v>0</v>
      </c>
      <c r="K26" s="133">
        <f t="shared" si="1"/>
        <v>0</v>
      </c>
    </row>
    <row r="27" spans="2:11" s="64" customFormat="1" ht="13.8">
      <c r="B27" s="244" t="s">
        <v>535</v>
      </c>
      <c r="C27" s="102" t="s">
        <v>720</v>
      </c>
      <c r="D27" s="105"/>
      <c r="E27" s="104"/>
      <c r="F27" s="36"/>
      <c r="G27" s="207"/>
      <c r="H27" s="316"/>
      <c r="I27" s="149">
        <f t="shared" si="8"/>
        <v>0</v>
      </c>
      <c r="J27" s="134">
        <f t="shared" si="0"/>
        <v>0</v>
      </c>
      <c r="K27" s="133">
        <f t="shared" si="1"/>
        <v>0</v>
      </c>
    </row>
    <row r="28" spans="2:11" s="64" customFormat="1" ht="13.8">
      <c r="B28" s="244" t="s">
        <v>536</v>
      </c>
      <c r="C28" s="128" t="s">
        <v>721</v>
      </c>
      <c r="D28" s="103"/>
      <c r="E28" s="104"/>
      <c r="F28" s="36"/>
      <c r="G28" s="207"/>
      <c r="H28" s="316"/>
      <c r="I28" s="149">
        <f t="shared" si="8"/>
        <v>0</v>
      </c>
      <c r="J28" s="134">
        <f t="shared" si="0"/>
        <v>0</v>
      </c>
      <c r="K28" s="133">
        <f t="shared" si="1"/>
        <v>0</v>
      </c>
    </row>
    <row r="29" spans="2:11" s="64" customFormat="1" ht="13.8">
      <c r="B29" s="244"/>
      <c r="C29" s="221" t="s">
        <v>766</v>
      </c>
      <c r="D29" s="103"/>
      <c r="E29" s="104"/>
      <c r="F29" s="72"/>
      <c r="G29" s="144"/>
      <c r="H29" s="316"/>
      <c r="I29" s="149"/>
      <c r="J29" s="134"/>
      <c r="K29" s="133"/>
    </row>
    <row r="30" spans="2:11" s="64" customFormat="1" ht="13.8">
      <c r="B30" s="244" t="s">
        <v>537</v>
      </c>
      <c r="C30" s="102" t="s">
        <v>782</v>
      </c>
      <c r="D30" s="103"/>
      <c r="E30" s="104">
        <v>1400</v>
      </c>
      <c r="F30" s="36"/>
      <c r="G30" s="206"/>
      <c r="H30" s="316">
        <v>1</v>
      </c>
      <c r="I30" s="149">
        <f t="shared" si="8"/>
        <v>0</v>
      </c>
      <c r="J30" s="134">
        <f t="shared" si="0"/>
        <v>0</v>
      </c>
      <c r="K30" s="133">
        <f t="shared" si="1"/>
        <v>0</v>
      </c>
    </row>
    <row r="31" spans="2:11" s="64" customFormat="1" ht="13.8">
      <c r="B31" s="244" t="s">
        <v>538</v>
      </c>
      <c r="C31" s="102" t="s">
        <v>782</v>
      </c>
      <c r="D31" s="103"/>
      <c r="E31" s="104">
        <v>2200</v>
      </c>
      <c r="F31" s="36"/>
      <c r="G31" s="207"/>
      <c r="H31" s="316"/>
      <c r="I31" s="149">
        <f aca="true" t="shared" si="9" ref="I31">J31+K31</f>
        <v>0</v>
      </c>
      <c r="J31" s="134">
        <f aca="true" t="shared" si="10" ref="J31">F31*H31</f>
        <v>0</v>
      </c>
      <c r="K31" s="133">
        <f aca="true" t="shared" si="11" ref="K31">G31*H31</f>
        <v>0</v>
      </c>
    </row>
    <row r="32" spans="2:11" s="64" customFormat="1" ht="13.8">
      <c r="B32" s="244" t="s">
        <v>539</v>
      </c>
      <c r="C32" s="102" t="s">
        <v>782</v>
      </c>
      <c r="D32" s="103"/>
      <c r="E32" s="104">
        <v>2500</v>
      </c>
      <c r="F32" s="36"/>
      <c r="G32" s="207"/>
      <c r="H32" s="316"/>
      <c r="I32" s="149">
        <f t="shared" si="8"/>
        <v>0</v>
      </c>
      <c r="J32" s="134">
        <f t="shared" si="0"/>
        <v>0</v>
      </c>
      <c r="K32" s="133">
        <f t="shared" si="1"/>
        <v>0</v>
      </c>
    </row>
    <row r="33" spans="2:11" s="64" customFormat="1" ht="13.8">
      <c r="B33" s="244" t="s">
        <v>540</v>
      </c>
      <c r="C33" s="102" t="s">
        <v>782</v>
      </c>
      <c r="D33" s="103"/>
      <c r="E33" s="104">
        <v>2800</v>
      </c>
      <c r="F33" s="36"/>
      <c r="G33" s="207"/>
      <c r="H33" s="316">
        <v>4</v>
      </c>
      <c r="I33" s="149">
        <f t="shared" si="8"/>
        <v>0</v>
      </c>
      <c r="J33" s="134">
        <f t="shared" si="0"/>
        <v>0</v>
      </c>
      <c r="K33" s="133">
        <f t="shared" si="1"/>
        <v>0</v>
      </c>
    </row>
    <row r="34" spans="2:11" s="64" customFormat="1" ht="13.8">
      <c r="B34" s="244" t="s">
        <v>541</v>
      </c>
      <c r="C34" s="102" t="s">
        <v>782</v>
      </c>
      <c r="D34" s="103"/>
      <c r="E34" s="104">
        <v>3750</v>
      </c>
      <c r="F34" s="36"/>
      <c r="G34" s="207"/>
      <c r="H34" s="316"/>
      <c r="I34" s="149">
        <f t="shared" si="8"/>
        <v>0</v>
      </c>
      <c r="J34" s="134">
        <f t="shared" si="0"/>
        <v>0</v>
      </c>
      <c r="K34" s="133">
        <f t="shared" si="1"/>
        <v>0</v>
      </c>
    </row>
    <row r="35" spans="2:11" s="64" customFormat="1" ht="13.8">
      <c r="B35" s="244" t="s">
        <v>542</v>
      </c>
      <c r="C35" s="128" t="s">
        <v>726</v>
      </c>
      <c r="D35" s="103"/>
      <c r="E35" s="104"/>
      <c r="F35" s="36"/>
      <c r="G35" s="207"/>
      <c r="H35" s="316">
        <v>5</v>
      </c>
      <c r="I35" s="149">
        <f t="shared" si="8"/>
        <v>0</v>
      </c>
      <c r="J35" s="134">
        <f t="shared" si="0"/>
        <v>0</v>
      </c>
      <c r="K35" s="133">
        <f t="shared" si="1"/>
        <v>0</v>
      </c>
    </row>
    <row r="36" spans="2:11" s="64" customFormat="1" ht="13.8">
      <c r="B36" s="244" t="s">
        <v>498</v>
      </c>
      <c r="C36" s="128" t="s">
        <v>727</v>
      </c>
      <c r="D36" s="105" t="s">
        <v>769</v>
      </c>
      <c r="E36" s="104">
        <v>1400</v>
      </c>
      <c r="F36" s="36"/>
      <c r="G36" s="207"/>
      <c r="H36" s="316">
        <v>1</v>
      </c>
      <c r="I36" s="149">
        <f t="shared" si="8"/>
        <v>0</v>
      </c>
      <c r="J36" s="134">
        <f t="shared" si="0"/>
        <v>0</v>
      </c>
      <c r="K36" s="133">
        <f t="shared" si="1"/>
        <v>0</v>
      </c>
    </row>
    <row r="37" spans="2:11" s="64" customFormat="1" ht="13.8">
      <c r="B37" s="244" t="s">
        <v>499</v>
      </c>
      <c r="C37" s="128" t="s">
        <v>727</v>
      </c>
      <c r="D37" s="105" t="s">
        <v>769</v>
      </c>
      <c r="E37" s="104">
        <v>2200</v>
      </c>
      <c r="F37" s="36"/>
      <c r="G37" s="207"/>
      <c r="H37" s="316"/>
      <c r="I37" s="149">
        <f aca="true" t="shared" si="12" ref="I37">J37+K37</f>
        <v>0</v>
      </c>
      <c r="J37" s="134">
        <f aca="true" t="shared" si="13" ref="J37">F37*H37</f>
        <v>0</v>
      </c>
      <c r="K37" s="133">
        <f aca="true" t="shared" si="14" ref="K37">G37*H37</f>
        <v>0</v>
      </c>
    </row>
    <row r="38" spans="2:11" s="64" customFormat="1" ht="13.8">
      <c r="B38" s="244" t="s">
        <v>500</v>
      </c>
      <c r="C38" s="128" t="s">
        <v>727</v>
      </c>
      <c r="D38" s="105" t="s">
        <v>769</v>
      </c>
      <c r="E38" s="104">
        <v>2500</v>
      </c>
      <c r="F38" s="36"/>
      <c r="G38" s="207"/>
      <c r="H38" s="316"/>
      <c r="I38" s="149">
        <f t="shared" si="8"/>
        <v>0</v>
      </c>
      <c r="J38" s="134">
        <f t="shared" si="0"/>
        <v>0</v>
      </c>
      <c r="K38" s="133">
        <f t="shared" si="1"/>
        <v>0</v>
      </c>
    </row>
    <row r="39" spans="2:11" s="64" customFormat="1" ht="13.8">
      <c r="B39" s="244" t="s">
        <v>501</v>
      </c>
      <c r="C39" s="128" t="s">
        <v>727</v>
      </c>
      <c r="D39" s="105" t="s">
        <v>769</v>
      </c>
      <c r="E39" s="104">
        <v>2800</v>
      </c>
      <c r="F39" s="36"/>
      <c r="G39" s="207"/>
      <c r="H39" s="316">
        <v>4</v>
      </c>
      <c r="I39" s="149">
        <f t="shared" si="8"/>
        <v>0</v>
      </c>
      <c r="J39" s="134">
        <f t="shared" si="0"/>
        <v>0</v>
      </c>
      <c r="K39" s="133">
        <f t="shared" si="1"/>
        <v>0</v>
      </c>
    </row>
    <row r="40" spans="2:11" s="64" customFormat="1" ht="13.8">
      <c r="B40" s="244" t="s">
        <v>502</v>
      </c>
      <c r="C40" s="128" t="s">
        <v>727</v>
      </c>
      <c r="D40" s="105" t="s">
        <v>769</v>
      </c>
      <c r="E40" s="104">
        <v>3750</v>
      </c>
      <c r="F40" s="36"/>
      <c r="G40" s="207"/>
      <c r="H40" s="316"/>
      <c r="I40" s="149">
        <f t="shared" si="8"/>
        <v>0</v>
      </c>
      <c r="J40" s="134">
        <f t="shared" si="0"/>
        <v>0</v>
      </c>
      <c r="K40" s="133">
        <f t="shared" si="1"/>
        <v>0</v>
      </c>
    </row>
    <row r="41" spans="2:11" s="64" customFormat="1" ht="13.8">
      <c r="B41" s="244"/>
      <c r="C41" s="221" t="s">
        <v>728</v>
      </c>
      <c r="D41" s="108"/>
      <c r="E41" s="109"/>
      <c r="F41" s="72"/>
      <c r="G41" s="144"/>
      <c r="H41" s="316"/>
      <c r="I41" s="149"/>
      <c r="J41" s="134"/>
      <c r="K41" s="133"/>
    </row>
    <row r="42" spans="2:11" s="64" customFormat="1" ht="13.8">
      <c r="B42" s="244" t="s">
        <v>503</v>
      </c>
      <c r="C42" s="102" t="s">
        <v>790</v>
      </c>
      <c r="D42" s="110" t="s">
        <v>730</v>
      </c>
      <c r="E42" s="111"/>
      <c r="F42" s="36"/>
      <c r="G42" s="206"/>
      <c r="H42" s="316">
        <v>3</v>
      </c>
      <c r="I42" s="149">
        <f aca="true" t="shared" si="15" ref="I42:I62">J42+K42</f>
        <v>0</v>
      </c>
      <c r="J42" s="134">
        <f aca="true" t="shared" si="16" ref="J42:J62">F42*H42</f>
        <v>0</v>
      </c>
      <c r="K42" s="133">
        <f aca="true" t="shared" si="17" ref="K42:K62">G42*H42</f>
        <v>0</v>
      </c>
    </row>
    <row r="43" spans="2:11" s="64" customFormat="1" ht="13.8">
      <c r="B43" s="244" t="s">
        <v>504</v>
      </c>
      <c r="C43" s="102" t="s">
        <v>783</v>
      </c>
      <c r="D43" s="110" t="s">
        <v>730</v>
      </c>
      <c r="E43" s="111"/>
      <c r="F43" s="36"/>
      <c r="G43" s="207"/>
      <c r="H43" s="316"/>
      <c r="I43" s="149">
        <f aca="true" t="shared" si="18" ref="I43">J43+K43</f>
        <v>0</v>
      </c>
      <c r="J43" s="134">
        <f aca="true" t="shared" si="19" ref="J43">F43*H43</f>
        <v>0</v>
      </c>
      <c r="K43" s="133">
        <f aca="true" t="shared" si="20" ref="K43">G43*H43</f>
        <v>0</v>
      </c>
    </row>
    <row r="44" spans="2:11" s="64" customFormat="1" ht="13.8">
      <c r="B44" s="244" t="s">
        <v>505</v>
      </c>
      <c r="C44" s="102" t="s">
        <v>784</v>
      </c>
      <c r="D44" s="110" t="s">
        <v>730</v>
      </c>
      <c r="E44" s="111"/>
      <c r="F44" s="36"/>
      <c r="G44" s="207"/>
      <c r="H44" s="316"/>
      <c r="I44" s="149">
        <f t="shared" si="15"/>
        <v>0</v>
      </c>
      <c r="J44" s="134">
        <f t="shared" si="16"/>
        <v>0</v>
      </c>
      <c r="K44" s="133">
        <f t="shared" si="17"/>
        <v>0</v>
      </c>
    </row>
    <row r="45" spans="2:11" s="64" customFormat="1" ht="13.8">
      <c r="B45" s="244" t="s">
        <v>506</v>
      </c>
      <c r="C45" s="102" t="s">
        <v>785</v>
      </c>
      <c r="D45" s="110" t="s">
        <v>730</v>
      </c>
      <c r="E45" s="111"/>
      <c r="F45" s="36"/>
      <c r="G45" s="207"/>
      <c r="H45" s="316">
        <v>12</v>
      </c>
      <c r="I45" s="149">
        <f t="shared" si="15"/>
        <v>0</v>
      </c>
      <c r="J45" s="134">
        <f t="shared" si="16"/>
        <v>0</v>
      </c>
      <c r="K45" s="133">
        <f t="shared" si="17"/>
        <v>0</v>
      </c>
    </row>
    <row r="46" spans="2:11" s="64" customFormat="1" ht="13.8">
      <c r="B46" s="244" t="s">
        <v>507</v>
      </c>
      <c r="C46" s="102" t="s">
        <v>786</v>
      </c>
      <c r="D46" s="110" t="s">
        <v>730</v>
      </c>
      <c r="E46" s="111"/>
      <c r="F46" s="36"/>
      <c r="G46" s="207"/>
      <c r="H46" s="316"/>
      <c r="I46" s="149">
        <f t="shared" si="15"/>
        <v>0</v>
      </c>
      <c r="J46" s="134">
        <f t="shared" si="16"/>
        <v>0</v>
      </c>
      <c r="K46" s="133">
        <f t="shared" si="17"/>
        <v>0</v>
      </c>
    </row>
    <row r="47" spans="2:11" s="64" customFormat="1" ht="15" customHeight="1">
      <c r="B47" s="244" t="s">
        <v>508</v>
      </c>
      <c r="C47" s="219" t="s">
        <v>787</v>
      </c>
      <c r="D47" s="444" t="s">
        <v>738</v>
      </c>
      <c r="E47" s="445"/>
      <c r="F47" s="36"/>
      <c r="G47" s="207"/>
      <c r="H47" s="316"/>
      <c r="I47" s="149">
        <f t="shared" si="15"/>
        <v>0</v>
      </c>
      <c r="J47" s="134">
        <f t="shared" si="16"/>
        <v>0</v>
      </c>
      <c r="K47" s="133">
        <f t="shared" si="17"/>
        <v>0</v>
      </c>
    </row>
    <row r="48" spans="2:11" s="64" customFormat="1" ht="13.8">
      <c r="B48" s="244" t="s">
        <v>509</v>
      </c>
      <c r="C48" s="219" t="s">
        <v>788</v>
      </c>
      <c r="D48" s="444" t="s">
        <v>738</v>
      </c>
      <c r="E48" s="445"/>
      <c r="F48" s="36"/>
      <c r="G48" s="207"/>
      <c r="H48" s="316"/>
      <c r="I48" s="149">
        <f aca="true" t="shared" si="21" ref="I48">J48+K48</f>
        <v>0</v>
      </c>
      <c r="J48" s="134">
        <f aca="true" t="shared" si="22" ref="J48">F48*H48</f>
        <v>0</v>
      </c>
      <c r="K48" s="133">
        <f aca="true" t="shared" si="23" ref="K48">G48*H48</f>
        <v>0</v>
      </c>
    </row>
    <row r="49" spans="2:11" s="64" customFormat="1" ht="13.2" customHeight="1">
      <c r="B49" s="244" t="s">
        <v>510</v>
      </c>
      <c r="C49" s="219" t="s">
        <v>736</v>
      </c>
      <c r="D49" s="444" t="s">
        <v>738</v>
      </c>
      <c r="E49" s="445"/>
      <c r="F49" s="36"/>
      <c r="G49" s="207"/>
      <c r="H49" s="316"/>
      <c r="I49" s="149">
        <f t="shared" si="15"/>
        <v>0</v>
      </c>
      <c r="J49" s="134">
        <f t="shared" si="16"/>
        <v>0</v>
      </c>
      <c r="K49" s="133">
        <f t="shared" si="17"/>
        <v>0</v>
      </c>
    </row>
    <row r="50" spans="2:11" s="64" customFormat="1" ht="13.2" customHeight="1">
      <c r="B50" s="244" t="s">
        <v>497</v>
      </c>
      <c r="C50" s="219" t="s">
        <v>789</v>
      </c>
      <c r="D50" s="444" t="s">
        <v>738</v>
      </c>
      <c r="E50" s="445"/>
      <c r="F50" s="36"/>
      <c r="G50" s="207"/>
      <c r="H50" s="316"/>
      <c r="I50" s="149">
        <f t="shared" si="15"/>
        <v>0</v>
      </c>
      <c r="J50" s="134">
        <f t="shared" si="16"/>
        <v>0</v>
      </c>
      <c r="K50" s="133">
        <f t="shared" si="17"/>
        <v>0</v>
      </c>
    </row>
    <row r="51" spans="2:11" s="64" customFormat="1" ht="13.2" customHeight="1">
      <c r="B51" s="244" t="s">
        <v>511</v>
      </c>
      <c r="C51" s="219" t="s">
        <v>737</v>
      </c>
      <c r="D51" s="444" t="s">
        <v>738</v>
      </c>
      <c r="E51" s="445"/>
      <c r="F51" s="36"/>
      <c r="G51" s="207"/>
      <c r="H51" s="316"/>
      <c r="I51" s="149">
        <f t="shared" si="15"/>
        <v>0</v>
      </c>
      <c r="J51" s="134">
        <f t="shared" si="16"/>
        <v>0</v>
      </c>
      <c r="K51" s="133">
        <f t="shared" si="17"/>
        <v>0</v>
      </c>
    </row>
    <row r="52" spans="2:11" s="64" customFormat="1" ht="13.8">
      <c r="B52" s="244" t="s">
        <v>512</v>
      </c>
      <c r="C52" s="219" t="s">
        <v>739</v>
      </c>
      <c r="D52" s="444" t="s">
        <v>236</v>
      </c>
      <c r="E52" s="445"/>
      <c r="F52" s="199"/>
      <c r="G52" s="207"/>
      <c r="H52" s="316"/>
      <c r="I52" s="149">
        <f t="shared" si="15"/>
        <v>0</v>
      </c>
      <c r="J52" s="134">
        <f t="shared" si="16"/>
        <v>0</v>
      </c>
      <c r="K52" s="133">
        <f t="shared" si="17"/>
        <v>0</v>
      </c>
    </row>
    <row r="53" spans="2:11" s="64" customFormat="1" ht="13.8">
      <c r="B53" s="244" t="s">
        <v>513</v>
      </c>
      <c r="C53" s="219" t="s">
        <v>739</v>
      </c>
      <c r="D53" s="444" t="s">
        <v>232</v>
      </c>
      <c r="E53" s="445"/>
      <c r="F53" s="199"/>
      <c r="G53" s="207"/>
      <c r="H53" s="316"/>
      <c r="I53" s="149">
        <f t="shared" si="15"/>
        <v>0</v>
      </c>
      <c r="J53" s="134">
        <f t="shared" si="16"/>
        <v>0</v>
      </c>
      <c r="K53" s="133">
        <f t="shared" si="17"/>
        <v>0</v>
      </c>
    </row>
    <row r="54" spans="2:11" s="64" customFormat="1" ht="13.8">
      <c r="B54" s="244" t="s">
        <v>514</v>
      </c>
      <c r="C54" s="219" t="s">
        <v>739</v>
      </c>
      <c r="D54" s="444" t="s">
        <v>235</v>
      </c>
      <c r="E54" s="445"/>
      <c r="F54" s="199"/>
      <c r="G54" s="207"/>
      <c r="H54" s="316"/>
      <c r="I54" s="149">
        <f t="shared" si="15"/>
        <v>0</v>
      </c>
      <c r="J54" s="134">
        <f t="shared" si="16"/>
        <v>0</v>
      </c>
      <c r="K54" s="133">
        <f t="shared" si="17"/>
        <v>0</v>
      </c>
    </row>
    <row r="55" spans="2:11" s="64" customFormat="1" ht="13.8">
      <c r="B55" s="244" t="s">
        <v>515</v>
      </c>
      <c r="C55" s="219" t="s">
        <v>739</v>
      </c>
      <c r="D55" s="444" t="s">
        <v>233</v>
      </c>
      <c r="E55" s="445"/>
      <c r="F55" s="199"/>
      <c r="G55" s="207"/>
      <c r="H55" s="316"/>
      <c r="I55" s="149">
        <f t="shared" si="15"/>
        <v>0</v>
      </c>
      <c r="J55" s="134">
        <f t="shared" si="16"/>
        <v>0</v>
      </c>
      <c r="K55" s="133">
        <f t="shared" si="17"/>
        <v>0</v>
      </c>
    </row>
    <row r="56" spans="2:11" s="64" customFormat="1" ht="13.2" customHeight="1">
      <c r="B56" s="244" t="s">
        <v>516</v>
      </c>
      <c r="C56" s="219" t="s">
        <v>744</v>
      </c>
      <c r="D56" s="444" t="s">
        <v>760</v>
      </c>
      <c r="E56" s="445"/>
      <c r="F56" s="36"/>
      <c r="G56" s="207"/>
      <c r="H56" s="316"/>
      <c r="I56" s="149">
        <f t="shared" si="15"/>
        <v>0</v>
      </c>
      <c r="J56" s="134">
        <f t="shared" si="16"/>
        <v>0</v>
      </c>
      <c r="K56" s="133">
        <f t="shared" si="17"/>
        <v>0</v>
      </c>
    </row>
    <row r="57" spans="2:11" s="64" customFormat="1" ht="13.2" customHeight="1">
      <c r="B57" s="244" t="s">
        <v>517</v>
      </c>
      <c r="C57" s="219" t="s">
        <v>791</v>
      </c>
      <c r="D57" s="444" t="s">
        <v>760</v>
      </c>
      <c r="E57" s="445"/>
      <c r="F57" s="36"/>
      <c r="G57" s="207"/>
      <c r="H57" s="316">
        <v>15</v>
      </c>
      <c r="I57" s="149">
        <f t="shared" si="15"/>
        <v>0</v>
      </c>
      <c r="J57" s="134">
        <f t="shared" si="16"/>
        <v>0</v>
      </c>
      <c r="K57" s="133">
        <f t="shared" si="17"/>
        <v>0</v>
      </c>
    </row>
    <row r="58" spans="2:11" s="64" customFormat="1" ht="13.8">
      <c r="B58" s="244" t="s">
        <v>518</v>
      </c>
      <c r="C58" s="219" t="s">
        <v>792</v>
      </c>
      <c r="D58" s="103"/>
      <c r="E58" s="104">
        <v>1400</v>
      </c>
      <c r="F58" s="36"/>
      <c r="G58" s="207"/>
      <c r="H58" s="316">
        <v>1</v>
      </c>
      <c r="I58" s="149">
        <f t="shared" si="15"/>
        <v>0</v>
      </c>
      <c r="J58" s="134">
        <f t="shared" si="16"/>
        <v>0</v>
      </c>
      <c r="K58" s="133">
        <f t="shared" si="17"/>
        <v>0</v>
      </c>
    </row>
    <row r="59" spans="2:11" s="64" customFormat="1" ht="13.8">
      <c r="B59" s="244" t="s">
        <v>519</v>
      </c>
      <c r="C59" s="219" t="s">
        <v>792</v>
      </c>
      <c r="D59" s="103"/>
      <c r="E59" s="104">
        <v>2200</v>
      </c>
      <c r="F59" s="36"/>
      <c r="G59" s="207"/>
      <c r="H59" s="316"/>
      <c r="I59" s="149">
        <f aca="true" t="shared" si="24" ref="I59">J59+K59</f>
        <v>0</v>
      </c>
      <c r="J59" s="134">
        <f aca="true" t="shared" si="25" ref="J59">F59*H59</f>
        <v>0</v>
      </c>
      <c r="K59" s="133">
        <f aca="true" t="shared" si="26" ref="K59">G59*H59</f>
        <v>0</v>
      </c>
    </row>
    <row r="60" spans="2:11" s="64" customFormat="1" ht="13.8">
      <c r="B60" s="244" t="s">
        <v>520</v>
      </c>
      <c r="C60" s="219" t="s">
        <v>792</v>
      </c>
      <c r="D60" s="103"/>
      <c r="E60" s="104">
        <v>2500</v>
      </c>
      <c r="F60" s="36"/>
      <c r="G60" s="207"/>
      <c r="H60" s="316"/>
      <c r="I60" s="149">
        <f t="shared" si="15"/>
        <v>0</v>
      </c>
      <c r="J60" s="134">
        <f t="shared" si="16"/>
        <v>0</v>
      </c>
      <c r="K60" s="133">
        <f t="shared" si="17"/>
        <v>0</v>
      </c>
    </row>
    <row r="61" spans="2:11" s="64" customFormat="1" ht="13.8">
      <c r="B61" s="244" t="s">
        <v>624</v>
      </c>
      <c r="C61" s="219" t="s">
        <v>792</v>
      </c>
      <c r="D61" s="103"/>
      <c r="E61" s="104">
        <v>2800</v>
      </c>
      <c r="F61" s="36"/>
      <c r="G61" s="207"/>
      <c r="H61" s="316">
        <v>4</v>
      </c>
      <c r="I61" s="149">
        <f t="shared" si="15"/>
        <v>0</v>
      </c>
      <c r="J61" s="134">
        <f t="shared" si="16"/>
        <v>0</v>
      </c>
      <c r="K61" s="133">
        <f t="shared" si="17"/>
        <v>0</v>
      </c>
    </row>
    <row r="62" spans="2:11" s="64" customFormat="1" ht="13.8">
      <c r="B62" s="244" t="s">
        <v>625</v>
      </c>
      <c r="C62" s="219" t="s">
        <v>619</v>
      </c>
      <c r="D62" s="103"/>
      <c r="E62" s="104">
        <v>3750</v>
      </c>
      <c r="F62" s="36"/>
      <c r="G62" s="207"/>
      <c r="H62" s="316"/>
      <c r="I62" s="149">
        <f t="shared" si="15"/>
        <v>0</v>
      </c>
      <c r="J62" s="134">
        <f t="shared" si="16"/>
        <v>0</v>
      </c>
      <c r="K62" s="133">
        <f t="shared" si="17"/>
        <v>0</v>
      </c>
    </row>
    <row r="63" spans="2:11" s="64" customFormat="1" ht="13.2" customHeight="1">
      <c r="B63" s="245"/>
      <c r="C63" s="106" t="s">
        <v>750</v>
      </c>
      <c r="D63" s="327" t="s">
        <v>751</v>
      </c>
      <c r="E63" s="327" t="s">
        <v>701</v>
      </c>
      <c r="F63" s="72"/>
      <c r="G63" s="144"/>
      <c r="H63" s="316"/>
      <c r="I63" s="149"/>
      <c r="J63" s="134"/>
      <c r="K63" s="133"/>
    </row>
    <row r="64" spans="2:11" s="64" customFormat="1" ht="13.8">
      <c r="B64" s="244" t="s">
        <v>626</v>
      </c>
      <c r="C64" s="220" t="s">
        <v>752</v>
      </c>
      <c r="D64" s="230"/>
      <c r="E64" s="326"/>
      <c r="F64" s="36"/>
      <c r="G64" s="207"/>
      <c r="H64" s="316">
        <v>5</v>
      </c>
      <c r="I64" s="149">
        <f aca="true" t="shared" si="27" ref="I64:I73">J64+K64</f>
        <v>0</v>
      </c>
      <c r="J64" s="134">
        <f aca="true" t="shared" si="28" ref="J64:J73">F64*H64</f>
        <v>0</v>
      </c>
      <c r="K64" s="133">
        <f aca="true" t="shared" si="29" ref="K64:K73">G64*H64</f>
        <v>0</v>
      </c>
    </row>
    <row r="65" spans="2:11" s="64" customFormat="1" ht="13.2" customHeight="1">
      <c r="B65" s="244" t="s">
        <v>627</v>
      </c>
      <c r="C65" s="121" t="s">
        <v>753</v>
      </c>
      <c r="D65" s="230"/>
      <c r="E65" s="326"/>
      <c r="F65" s="36"/>
      <c r="G65" s="207"/>
      <c r="H65" s="316">
        <v>5</v>
      </c>
      <c r="I65" s="149">
        <f t="shared" si="27"/>
        <v>0</v>
      </c>
      <c r="J65" s="134">
        <f t="shared" si="28"/>
        <v>0</v>
      </c>
      <c r="K65" s="133">
        <f t="shared" si="29"/>
        <v>0</v>
      </c>
    </row>
    <row r="66" spans="2:11" s="64" customFormat="1" ht="13.8">
      <c r="B66" s="244" t="s">
        <v>628</v>
      </c>
      <c r="C66" s="220" t="s">
        <v>754</v>
      </c>
      <c r="D66" s="230"/>
      <c r="E66" s="326"/>
      <c r="F66" s="36"/>
      <c r="G66" s="142"/>
      <c r="H66" s="316">
        <v>5</v>
      </c>
      <c r="I66" s="149">
        <f t="shared" si="27"/>
        <v>0</v>
      </c>
      <c r="J66" s="134">
        <f t="shared" si="28"/>
        <v>0</v>
      </c>
      <c r="K66" s="133">
        <f t="shared" si="29"/>
        <v>0</v>
      </c>
    </row>
    <row r="67" spans="2:11" s="64" customFormat="1" ht="13.8">
      <c r="B67" s="244" t="s">
        <v>629</v>
      </c>
      <c r="C67" s="220" t="s">
        <v>840</v>
      </c>
      <c r="D67" s="230"/>
      <c r="E67" s="326"/>
      <c r="F67" s="36"/>
      <c r="G67" s="207"/>
      <c r="H67" s="316">
        <v>15</v>
      </c>
      <c r="I67" s="149">
        <f t="shared" si="27"/>
        <v>0</v>
      </c>
      <c r="J67" s="134">
        <f t="shared" si="28"/>
        <v>0</v>
      </c>
      <c r="K67" s="133">
        <f t="shared" si="29"/>
        <v>0</v>
      </c>
    </row>
    <row r="68" spans="2:11" s="64" customFormat="1" ht="13.8">
      <c r="B68" s="244" t="s">
        <v>630</v>
      </c>
      <c r="C68" s="220" t="s">
        <v>1050</v>
      </c>
      <c r="D68" s="230"/>
      <c r="E68" s="326"/>
      <c r="F68" s="36"/>
      <c r="G68" s="207"/>
      <c r="H68" s="316">
        <v>5</v>
      </c>
      <c r="I68" s="149">
        <f t="shared" si="27"/>
        <v>0</v>
      </c>
      <c r="J68" s="134">
        <f t="shared" si="28"/>
        <v>0</v>
      </c>
      <c r="K68" s="133">
        <f t="shared" si="29"/>
        <v>0</v>
      </c>
    </row>
    <row r="69" spans="2:11" s="64" customFormat="1" ht="13.8">
      <c r="B69" s="244" t="s">
        <v>631</v>
      </c>
      <c r="C69" s="220" t="s">
        <v>755</v>
      </c>
      <c r="D69" s="230"/>
      <c r="E69" s="326"/>
      <c r="F69" s="36"/>
      <c r="G69" s="207"/>
      <c r="H69" s="316"/>
      <c r="I69" s="149">
        <f t="shared" si="27"/>
        <v>0</v>
      </c>
      <c r="J69" s="134">
        <f t="shared" si="28"/>
        <v>0</v>
      </c>
      <c r="K69" s="133">
        <f t="shared" si="29"/>
        <v>0</v>
      </c>
    </row>
    <row r="70" spans="2:11" s="64" customFormat="1" ht="13.8">
      <c r="B70" s="244" t="s">
        <v>632</v>
      </c>
      <c r="C70" s="121" t="s">
        <v>756</v>
      </c>
      <c r="D70" s="329"/>
      <c r="E70" s="329"/>
      <c r="F70" s="36"/>
      <c r="G70" s="142"/>
      <c r="H70" s="316">
        <v>5</v>
      </c>
      <c r="I70" s="149">
        <f t="shared" si="27"/>
        <v>0</v>
      </c>
      <c r="J70" s="134">
        <f t="shared" si="28"/>
        <v>0</v>
      </c>
      <c r="K70" s="133">
        <f t="shared" si="29"/>
        <v>0</v>
      </c>
    </row>
    <row r="71" spans="2:11" s="64" customFormat="1" ht="13.8">
      <c r="B71" s="244" t="s">
        <v>633</v>
      </c>
      <c r="C71" s="220" t="s">
        <v>757</v>
      </c>
      <c r="D71" s="108"/>
      <c r="E71" s="109"/>
      <c r="F71" s="36"/>
      <c r="G71" s="142"/>
      <c r="H71" s="316">
        <v>5</v>
      </c>
      <c r="I71" s="149">
        <f t="shared" si="27"/>
        <v>0</v>
      </c>
      <c r="J71" s="134">
        <f t="shared" si="28"/>
        <v>0</v>
      </c>
      <c r="K71" s="133">
        <f t="shared" si="29"/>
        <v>0</v>
      </c>
    </row>
    <row r="72" spans="2:11" s="64" customFormat="1" ht="13.8">
      <c r="B72" s="244" t="s">
        <v>634</v>
      </c>
      <c r="C72" s="102" t="s">
        <v>758</v>
      </c>
      <c r="D72" s="108"/>
      <c r="E72" s="109"/>
      <c r="F72" s="36"/>
      <c r="G72" s="142"/>
      <c r="H72" s="316">
        <v>4</v>
      </c>
      <c r="I72" s="149">
        <f t="shared" si="27"/>
        <v>0</v>
      </c>
      <c r="J72" s="134">
        <f t="shared" si="28"/>
        <v>0</v>
      </c>
      <c r="K72" s="133">
        <f t="shared" si="29"/>
        <v>0</v>
      </c>
    </row>
    <row r="73" spans="2:11" s="64" customFormat="1" ht="13.8">
      <c r="B73" s="244" t="s">
        <v>635</v>
      </c>
      <c r="C73" s="453" t="s">
        <v>822</v>
      </c>
      <c r="D73" s="454"/>
      <c r="E73" s="455"/>
      <c r="F73" s="36"/>
      <c r="G73" s="142"/>
      <c r="H73" s="316">
        <v>5</v>
      </c>
      <c r="I73" s="149">
        <f t="shared" si="27"/>
        <v>0</v>
      </c>
      <c r="J73" s="134">
        <f t="shared" si="28"/>
        <v>0</v>
      </c>
      <c r="K73" s="133">
        <f t="shared" si="29"/>
        <v>0</v>
      </c>
    </row>
    <row r="74" spans="2:11" s="64" customFormat="1" ht="13.8">
      <c r="B74" s="245"/>
      <c r="C74" s="106" t="s">
        <v>747</v>
      </c>
      <c r="D74" s="129"/>
      <c r="E74" s="130" t="s">
        <v>749</v>
      </c>
      <c r="F74" s="72"/>
      <c r="G74" s="144"/>
      <c r="H74" s="316"/>
      <c r="I74" s="149"/>
      <c r="J74" s="134"/>
      <c r="K74" s="133"/>
    </row>
    <row r="75" spans="2:11" s="64" customFormat="1" ht="13.8">
      <c r="B75" s="244" t="s">
        <v>636</v>
      </c>
      <c r="C75" s="121" t="s">
        <v>747</v>
      </c>
      <c r="D75" s="129" t="s">
        <v>748</v>
      </c>
      <c r="E75" s="104">
        <v>1400</v>
      </c>
      <c r="F75" s="36"/>
      <c r="G75" s="142"/>
      <c r="H75" s="316"/>
      <c r="I75" s="149">
        <f aca="true" t="shared" si="30" ref="I75:I79">J75+K75</f>
        <v>0</v>
      </c>
      <c r="J75" s="134">
        <f aca="true" t="shared" si="31" ref="J75:J79">F75*H75</f>
        <v>0</v>
      </c>
      <c r="K75" s="133">
        <f aca="true" t="shared" si="32" ref="K75:K79">G75*H75</f>
        <v>0</v>
      </c>
    </row>
    <row r="76" spans="2:11" s="64" customFormat="1" ht="13.8">
      <c r="B76" s="244" t="s">
        <v>637</v>
      </c>
      <c r="C76" s="121" t="s">
        <v>747</v>
      </c>
      <c r="D76" s="129" t="s">
        <v>748</v>
      </c>
      <c r="E76" s="104">
        <v>2200</v>
      </c>
      <c r="F76" s="36"/>
      <c r="G76" s="142"/>
      <c r="H76" s="316"/>
      <c r="I76" s="149">
        <f aca="true" t="shared" si="33" ref="I76">J76+K76</f>
        <v>0</v>
      </c>
      <c r="J76" s="134">
        <f aca="true" t="shared" si="34" ref="J76">F76*H76</f>
        <v>0</v>
      </c>
      <c r="K76" s="133">
        <f aca="true" t="shared" si="35" ref="K76">G76*H76</f>
        <v>0</v>
      </c>
    </row>
    <row r="77" spans="2:11" s="64" customFormat="1" ht="13.8">
      <c r="B77" s="244" t="s">
        <v>638</v>
      </c>
      <c r="C77" s="121" t="s">
        <v>747</v>
      </c>
      <c r="D77" s="129" t="s">
        <v>748</v>
      </c>
      <c r="E77" s="104">
        <v>2500</v>
      </c>
      <c r="F77" s="36"/>
      <c r="G77" s="142"/>
      <c r="H77" s="316"/>
      <c r="I77" s="149">
        <f t="shared" si="30"/>
        <v>0</v>
      </c>
      <c r="J77" s="134">
        <f t="shared" si="31"/>
        <v>0</v>
      </c>
      <c r="K77" s="133">
        <f t="shared" si="32"/>
        <v>0</v>
      </c>
    </row>
    <row r="78" spans="2:11" s="64" customFormat="1" ht="13.8">
      <c r="B78" s="244" t="s">
        <v>640</v>
      </c>
      <c r="C78" s="121" t="s">
        <v>747</v>
      </c>
      <c r="D78" s="129" t="s">
        <v>748</v>
      </c>
      <c r="E78" s="104">
        <v>2800</v>
      </c>
      <c r="F78" s="36"/>
      <c r="G78" s="142"/>
      <c r="H78" s="316"/>
      <c r="I78" s="149">
        <f t="shared" si="30"/>
        <v>0</v>
      </c>
      <c r="J78" s="134">
        <f t="shared" si="31"/>
        <v>0</v>
      </c>
      <c r="K78" s="133">
        <f t="shared" si="32"/>
        <v>0</v>
      </c>
    </row>
    <row r="79" spans="2:11" s="64" customFormat="1" ht="13.8">
      <c r="B79" s="244" t="s">
        <v>641</v>
      </c>
      <c r="C79" s="121" t="s">
        <v>747</v>
      </c>
      <c r="D79" s="129" t="s">
        <v>748</v>
      </c>
      <c r="E79" s="104">
        <v>3750</v>
      </c>
      <c r="F79" s="36"/>
      <c r="G79" s="142"/>
      <c r="H79" s="316"/>
      <c r="I79" s="149">
        <f t="shared" si="30"/>
        <v>0</v>
      </c>
      <c r="J79" s="134">
        <f t="shared" si="31"/>
        <v>0</v>
      </c>
      <c r="K79" s="133">
        <f t="shared" si="32"/>
        <v>0</v>
      </c>
    </row>
    <row r="80" spans="2:11" s="64" customFormat="1" ht="15" thickBot="1">
      <c r="B80" s="246"/>
      <c r="C80" s="66"/>
      <c r="D80" s="112"/>
      <c r="E80" s="113"/>
      <c r="F80" s="73"/>
      <c r="G80" s="146"/>
      <c r="H80" s="126"/>
      <c r="I80" s="150"/>
      <c r="J80" s="136"/>
      <c r="K80" s="135"/>
    </row>
    <row r="81" spans="2:9" ht="15" thickBot="1">
      <c r="B81" s="38"/>
      <c r="C81" s="39"/>
      <c r="D81" s="40"/>
      <c r="E81" s="39"/>
      <c r="F81" s="41"/>
      <c r="G81" s="42"/>
      <c r="H81" s="43"/>
      <c r="I81" s="44"/>
    </row>
    <row r="82" spans="2:11" ht="18.6" thickBot="1">
      <c r="B82" s="450" t="s">
        <v>670</v>
      </c>
      <c r="C82" s="451"/>
      <c r="D82" s="451"/>
      <c r="E82" s="451"/>
      <c r="F82" s="451"/>
      <c r="G82" s="452"/>
      <c r="H82" s="204">
        <f>SUM(H11:H80)</f>
        <v>115</v>
      </c>
      <c r="I82" s="171">
        <f>SUM(I11:I80)</f>
        <v>0</v>
      </c>
      <c r="J82" s="231">
        <f>SUM(J11:J80)</f>
        <v>0</v>
      </c>
      <c r="K82" s="232">
        <f>SUM(K11:K80)</f>
        <v>0</v>
      </c>
    </row>
    <row r="83" ht="15">
      <c r="B83" s="45"/>
    </row>
    <row r="84" ht="15">
      <c r="B84" s="45"/>
    </row>
    <row r="85" ht="15">
      <c r="B85" s="45"/>
    </row>
    <row r="86" ht="15">
      <c r="B86" s="45"/>
    </row>
    <row r="87" ht="15">
      <c r="B87" s="45"/>
    </row>
    <row r="88" ht="15">
      <c r="B88" s="45"/>
    </row>
    <row r="89" ht="15">
      <c r="B89" s="45"/>
    </row>
    <row r="90" ht="15">
      <c r="B90" s="45"/>
    </row>
    <row r="91" ht="15">
      <c r="B91" s="45"/>
    </row>
  </sheetData>
  <protectedRanges>
    <protectedRange sqref="G11:H11 G41 G63 G29 G19 G80:H80" name="Bereich2_4_2"/>
    <protectedRange sqref="F41 F63 F80 F11:F29" name="Bereich2_1_3_1"/>
    <protectedRange sqref="G20:G28 G30:G40" name="Bereich2_4_1_1"/>
    <protectedRange sqref="F34:F40" name="Bereich2_1_3"/>
    <protectedRange sqref="F56:F57 F46:F51" name="Bereich2_1_3_2"/>
    <protectedRange sqref="G42:G62" name="Bereich2_4_1_2"/>
    <protectedRange sqref="F52:F55" name="Bereich2_3"/>
    <protectedRange sqref="F30:F33" name="Bereich2_1_3_3"/>
    <protectedRange sqref="F42:F45" name="Bereich2_1_3_4"/>
    <protectedRange sqref="F64:F73" name="Bereich2_1_3_5"/>
    <protectedRange sqref="G12:G18" name="Bereich2_4_5"/>
    <protectedRange sqref="G70:G71 G66 G73" name="Bereich2_4_6"/>
    <protectedRange sqref="G64:G65 G67:G69" name="Bereich2_4_1_4"/>
    <protectedRange sqref="G72" name="Bereich2_4_7"/>
    <protectedRange sqref="F58:F62" name="Bereich2_1_3_6"/>
    <protectedRange sqref="G74" name="Bereich2_4_2_1"/>
    <protectedRange sqref="F74:F79" name="Bereich2_1_3_1_1"/>
    <protectedRange sqref="G75:G79" name="Bereich2_4_5_1"/>
    <protectedRange sqref="E63" name="Bereich2_1_3_2_2"/>
    <protectedRange sqref="H75:H79" name="Bereich2_4_2_3"/>
    <protectedRange sqref="H74" name="Bereich2_4_2_1_1"/>
    <protectedRange sqref="H58:H63 H12:H51" name="Bereich2_4_2_2_1"/>
    <protectedRange sqref="H52:H57" name="Bereich2_4_1_3_1"/>
    <protectedRange sqref="H64:H73" name="Bereich2_4_3_1_1"/>
  </protectedRanges>
  <mergeCells count="32">
    <mergeCell ref="B5:K5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  <mergeCell ref="B6:K6"/>
    <mergeCell ref="B7:K7"/>
    <mergeCell ref="B8:K8"/>
    <mergeCell ref="B9:B10"/>
    <mergeCell ref="C9:C10"/>
    <mergeCell ref="D9:D10"/>
    <mergeCell ref="H9:H10"/>
    <mergeCell ref="J9:K9"/>
    <mergeCell ref="D53:E53"/>
    <mergeCell ref="B82:G82"/>
    <mergeCell ref="D47:E47"/>
    <mergeCell ref="D49:E49"/>
    <mergeCell ref="D50:E50"/>
    <mergeCell ref="D51:E51"/>
    <mergeCell ref="D52:E52"/>
    <mergeCell ref="D54:E54"/>
    <mergeCell ref="D55:E55"/>
    <mergeCell ref="D56:E56"/>
    <mergeCell ref="D57:E57"/>
    <mergeCell ref="C73:E73"/>
    <mergeCell ref="D48:E48"/>
  </mergeCells>
  <conditionalFormatting sqref="C72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Hejny, Ladislav</dc:creator>
  <cp:keywords/>
  <dc:description/>
  <cp:lastModifiedBy>Stanislav Novák</cp:lastModifiedBy>
  <cp:lastPrinted>2019-07-19T21:14:28Z</cp:lastPrinted>
  <dcterms:created xsi:type="dcterms:W3CDTF">2018-06-11T13:27:27Z</dcterms:created>
  <dcterms:modified xsi:type="dcterms:W3CDTF">2023-07-22T17:08:12Z</dcterms:modified>
  <cp:category/>
  <cp:version/>
  <cp:contentType/>
  <cp:contentStatus/>
</cp:coreProperties>
</file>