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<sst xmlns="http://schemas.openxmlformats.org/spreadsheetml/2006/main" count="433" uniqueCount="299">
  <si>
    <t>Stavební rozpočet</t>
  </si>
  <si>
    <t>Název stavby:</t>
  </si>
  <si>
    <t>Druh stavby a účel: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</si>
  <si>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</si>
  <si>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</si>
  <si>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</si>
  <si>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</si>
  <si>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</si>
  <si>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</si>
  <si>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</si>
  <si>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</si>
  <si>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</si>
  <si>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</si>
  <si>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</si>
  <si>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</si>
  <si>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</si>
  <si>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</si>
  <si>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</si>
  <si>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</si>
  <si>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</si>
  <si>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</si>
  <si>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</si>
  <si>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</si>
  <si>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</si>
  <si>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</si>
  <si>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</si>
  <si>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</si>
  <si>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</si>
  <si>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</si>
  <si>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</si>
  <si>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</si>
  <si>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</si>
  <si>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</si>
  <si>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</si>
  <si>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</si>
  <si>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</si>
  <si>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</si>
  <si>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</si>
  <si>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</si>
  <si>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</si>
  <si>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</si>
  <si>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</si>
  <si>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</si>
  <si>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</si>
  <si>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</si>
  <si>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</si>
  <si>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</si>
  <si>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</si>
  <si>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</si>
  <si>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</si>
  <si>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</si>
  <si>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</si>
  <si>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</si>
  <si>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</si>
  <si>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</si>
  <si>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</si>
  <si>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</si>
  <si>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</si>
  <si>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</si>
  <si>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</si>
  <si>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</si>
  <si>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</si>
  <si>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</si>
  <si>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</si>
  <si>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</si>
  <si>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</si>
  <si>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</si>
  <si>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</si>
  <si>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</si>
  <si>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</si>
  <si>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</si>
  <si>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</si>
  <si>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</si>
  <si>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</si>
  <si>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</si>
  <si>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</si>
  <si>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</si>
  <si>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</si>
  <si>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</si>
  <si>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</si>
  <si>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</si>
  <si>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Kód</t>
  </si>
  <si>
    <t>90</t>
  </si>
  <si>
    <t>901      R00</t>
  </si>
  <si>
    <t>900      RT4</t>
  </si>
  <si>
    <t>905      R01</t>
  </si>
  <si>
    <t>904      R01</t>
  </si>
  <si>
    <t>911      R00</t>
  </si>
  <si>
    <t>M13VD</t>
  </si>
  <si>
    <t>13VD</t>
  </si>
  <si>
    <t>M14VD</t>
  </si>
  <si>
    <t>14VD</t>
  </si>
  <si>
    <t>M21</t>
  </si>
  <si>
    <t>210190003R00</t>
  </si>
  <si>
    <t>210192722R00</t>
  </si>
  <si>
    <t>210270801R00</t>
  </si>
  <si>
    <t>210100001R00</t>
  </si>
  <si>
    <t>210100258R00</t>
  </si>
  <si>
    <t>210010301R00</t>
  </si>
  <si>
    <t>210201054R00</t>
  </si>
  <si>
    <t>210111031R00</t>
  </si>
  <si>
    <t>210810056R00</t>
  </si>
  <si>
    <t>210810046R00</t>
  </si>
  <si>
    <t>210810045R00</t>
  </si>
  <si>
    <t>210100252R00</t>
  </si>
  <si>
    <t>210950203R00</t>
  </si>
  <si>
    <t>210100260R00</t>
  </si>
  <si>
    <t>210201046R00</t>
  </si>
  <si>
    <t>210110043R00</t>
  </si>
  <si>
    <t>210120021R00</t>
  </si>
  <si>
    <t>210120101R00</t>
  </si>
  <si>
    <t>210120402R00</t>
  </si>
  <si>
    <t>210120452R00</t>
  </si>
  <si>
    <t>210120451R00</t>
  </si>
  <si>
    <t>210130001R00</t>
  </si>
  <si>
    <t>210020741R00</t>
  </si>
  <si>
    <t>210020604R00</t>
  </si>
  <si>
    <t>210010102R00</t>
  </si>
  <si>
    <t>210010351R00</t>
  </si>
  <si>
    <t>210810058R00</t>
  </si>
  <si>
    <t>210020731R00</t>
  </si>
  <si>
    <t>210190002R00</t>
  </si>
  <si>
    <t>34814410</t>
  </si>
  <si>
    <t>34571518</t>
  </si>
  <si>
    <t>34561616</t>
  </si>
  <si>
    <t>34800524.V</t>
  </si>
  <si>
    <t>34551485</t>
  </si>
  <si>
    <t>34111094</t>
  </si>
  <si>
    <t>34111036</t>
  </si>
  <si>
    <t>34572308</t>
  </si>
  <si>
    <t>34535405</t>
  </si>
  <si>
    <t>34536492</t>
  </si>
  <si>
    <t>34536710</t>
  </si>
  <si>
    <t>35822107</t>
  </si>
  <si>
    <t>35822109</t>
  </si>
  <si>
    <t>35822305</t>
  </si>
  <si>
    <t>34111032</t>
  </si>
  <si>
    <t>34111110</t>
  </si>
  <si>
    <t>34571431</t>
  </si>
  <si>
    <t>35889013.A</t>
  </si>
  <si>
    <t>35821101</t>
  </si>
  <si>
    <t>345709990007</t>
  </si>
  <si>
    <t>345717040000</t>
  </si>
  <si>
    <t>60623430</t>
  </si>
  <si>
    <t>Rekonstrukce osvětlení v hale</t>
  </si>
  <si>
    <t>Gymnázium Mikuláše  Koperníka , 17. listopadu 526, 743 11 Bílovec</t>
  </si>
  <si>
    <t>Zkrácený popis</t>
  </si>
  <si>
    <t>Hodinové zúčtovací sazby (HZS)</t>
  </si>
  <si>
    <t>Hzs-prohlídka stavby</t>
  </si>
  <si>
    <t>Hzs - nepředvídatelné práce neoceněné ceníky- přepojování stáv. instalace,vyhledávání okruhů, apod.</t>
  </si>
  <si>
    <t>Hzs-revize provoz.souboru a st.obj. - elektroinstalace</t>
  </si>
  <si>
    <t>Hzs-zkousky v ramci montaz.praci</t>
  </si>
  <si>
    <t>Zpracování PD skutečného provedení</t>
  </si>
  <si>
    <t>Hzs - demontážní práce  neoceněné včetně zajištění likvidace  a odvozu na skládku dem. materiálu</t>
  </si>
  <si>
    <t>Hzs-úklid</t>
  </si>
  <si>
    <t>Hzs - použití  plošiny /lešení</t>
  </si>
  <si>
    <t>Podíl přidružených výkonů</t>
  </si>
  <si>
    <t>PPV- zednické  práce( průrazy, sekání rýh, nik, kapes,  zaomítání drážek, prostupů,....) -5% z M21</t>
  </si>
  <si>
    <t>Přirážka za podružný materiál</t>
  </si>
  <si>
    <t>Přirážka za podružný materiál (5% z ostatní materiál)</t>
  </si>
  <si>
    <t>Elektromontáže</t>
  </si>
  <si>
    <t>Demontáž  celoplechových rozvodnic do váhy 100 kg</t>
  </si>
  <si>
    <t>Štítek označovací - lepený ( zásuvky, přístroje v rozvaděči, vypínače,  ...)</t>
  </si>
  <si>
    <t>Štítek kabelový označ</t>
  </si>
  <si>
    <t>Ukončení vodičů v rozvaděči + zapojení do 2,5 mm2</t>
  </si>
  <si>
    <t>Ukončení celoplast. kabelů zákl./pás.do 5x4 mm2</t>
  </si>
  <si>
    <t>Krabice přístrojová pod omítku</t>
  </si>
  <si>
    <t>B-NO- nouzové svítidlo  LED 2W</t>
  </si>
  <si>
    <t>Zásuvka 230V/16A, nástěnná  s víčkem, IP 44, na hořlavý podklad</t>
  </si>
  <si>
    <t>Kabel CYKY-m 750 V 5 x 2,5 mm2 pevně uložený</t>
  </si>
  <si>
    <t>Kabel CYKY-m 750 V 3 x 2,5 mm2 pevně uložený</t>
  </si>
  <si>
    <t>Kabel CYKY-m 750 V 3 x 1,5 mm2 pevně uložený</t>
  </si>
  <si>
    <t>Demontáž ukončení celoplast. kabelů zákl./pás.do 4x25 mm2</t>
  </si>
  <si>
    <t>Příplatek na zatahování kabelů váhy do 4 kg ve ztížených prostorách</t>
  </si>
  <si>
    <t>Ukončení celoplast. kabelů zákl./pás.do 7x4 mm2</t>
  </si>
  <si>
    <t>Demontáž ukončení celoplast. kabelů zákl./pás.do 5x4 mm2</t>
  </si>
  <si>
    <t>Demontáž  -zásuvka 230V/16A, nástěnná</t>
  </si>
  <si>
    <t>Demontáž -svítidlo zářivkové  4x58W s mřížkou stropní</t>
  </si>
  <si>
    <t>A- svítidlo LED 115 stropní</t>
  </si>
  <si>
    <t>A+NO - svítidlo LED s nouzovým modulem  115W, stropní</t>
  </si>
  <si>
    <t>Spínač zapuštěný seriový</t>
  </si>
  <si>
    <t>Demontáž -spínač zapuštěný seriový</t>
  </si>
  <si>
    <t>Demontáž - pojistkový spodek</t>
  </si>
  <si>
    <t>Demontáž -patrona pojistková do 60A</t>
  </si>
  <si>
    <t>Jistič vzduch.1pólový do 25 A  ( doplnění do rozvaděče)</t>
  </si>
  <si>
    <t>Proud. chránič 4-pol. 40A, 30mA ( doplnění do rozvaděče)</t>
  </si>
  <si>
    <t>Proud. chránič s nadproud. ochranou 2-pol. 16A, 30mA ( doplnění do rozvaděče)</t>
  </si>
  <si>
    <t>Stykač vestavný  do 40 A 1pól ( doplnění do rozvaděče)</t>
  </si>
  <si>
    <t>Zákryt z plechu  do rozvaděče  včetně vyřezání otvorů pro přístroje - výroba(vč. materiálu) a montáž</t>
  </si>
  <si>
    <t>Oprava podhledů ( oceloplechové) - zatmelení, očištění proti korozi,  nátěr ( barva stávajících podhledů) do š. 600mm včetně materiálu</t>
  </si>
  <si>
    <t>Výroba a montáž podhledu  včetně materiálu  (oceloplechové)  o rozměru  cca 600x600 mm</t>
  </si>
  <si>
    <t>Zpětná montáž podhledu š.600x600 mm</t>
  </si>
  <si>
    <t>Demontáž  podhledu š.600x600 mm</t>
  </si>
  <si>
    <t>Lišta z PH bez krabic,ulož. pevně,L 40 protahovací</t>
  </si>
  <si>
    <t>Rozvodka krabicová  nástěnná do 4 mm2</t>
  </si>
  <si>
    <t>Kabel CYKY-m 750 V 7 x 1,5 mm2 pevně uložený</t>
  </si>
  <si>
    <t>Demontáž dřevěného obložení stěn</t>
  </si>
  <si>
    <t>Montáž dřevěného obložení stěn</t>
  </si>
  <si>
    <t>Úprava rozvaděče "R-TĚL" vč. dodávky materiálu nespecifikovaného -viz.v.č. E04</t>
  </si>
  <si>
    <t>Úpravy rozvaděče  ( cca o rozm. 300x300)  v místě osazení zásuvky ( nářaďovna ) - nátěr, uzamykání</t>
  </si>
  <si>
    <t>Úprava stávajícího obložení v místě vypínačů vč. případného materiálu</t>
  </si>
  <si>
    <t>Ostatní materiál</t>
  </si>
  <si>
    <t>A-svítidlo LED 115W, IP20, sport., s vyztuženou mřížkou - spec. viz. PD  vč. rec. poplatků za světlo i zdroj</t>
  </si>
  <si>
    <t>Krabice přístrojová pod omítku, 3- násobná</t>
  </si>
  <si>
    <t>Štítek lepený</t>
  </si>
  <si>
    <t>Štítek označovací  na kabel</t>
  </si>
  <si>
    <t>B-NO-svítidlo nouzové  LED 2W, - specifikace viz. PD, svítící při výpadku 1 hod., s piktogramem, vč.  svět. zdroje a rec. poplatků za světlo a zdroj</t>
  </si>
  <si>
    <t>Zásuvka nástěnná 230V/16A, 1-násobná, s víčkem, na hořlavý podklad, |P 44,</t>
  </si>
  <si>
    <t>Kabel silový s Cu jádrem 750 V CYKY 5 x 2,5 mm2+5% pr.</t>
  </si>
  <si>
    <t>Kabel silový s Cu jádrem 750 V CYKY 3 x 2,5 mm2+5% pr.</t>
  </si>
  <si>
    <t>A+NO-svítidlo LED  s nouzovým moduelem 115W, IP20, sport., s vyztuženou mřížkou - spec. viz. PD  vč. rec. poplatků za světlo i zdroj</t>
  </si>
  <si>
    <t>Pásky stahovací SP 280 x 4,5</t>
  </si>
  <si>
    <t>Strojek přepínače sériového, řaz.5</t>
  </si>
  <si>
    <t>Kryt spínače dělený pro sp. č.5, b. bílá</t>
  </si>
  <si>
    <t>Rámeček pro spínače a zásuvky  3- násobný , bílý</t>
  </si>
  <si>
    <t>Jistič  1pólový charakter. B 6A, 10kA</t>
  </si>
  <si>
    <t>Jistič  1pólový charakter. B  10A, 10kA</t>
  </si>
  <si>
    <t>Proudový chránič s nadproud. ochranou 16A,char. B, 30mA, 10kA</t>
  </si>
  <si>
    <t>Kabel silový s Cu jádrem 750 V CYKY 3 C x 1,5 mm2 +5% pr.</t>
  </si>
  <si>
    <t>Kabel silový s Cu jádrem 750 V CYKY 7 x 1,5 mm2 +5% pr.</t>
  </si>
  <si>
    <t>Krabice  rozvodná nástěnná vč. svorkovnice</t>
  </si>
  <si>
    <t>Chránič proudový 40A/4-pol/300mA/AC , 10kA</t>
  </si>
  <si>
    <t>Stykač 230V, 20A, 1 zap. kontakt</t>
  </si>
  <si>
    <t>Lišta vkládací  25 x 20 mm +5% pr.</t>
  </si>
  <si>
    <t>Kabelová příchytka (sonap) pro kabel CYKY 5x2,5</t>
  </si>
  <si>
    <t>Dřevěné obložení stěn ( obdoba stávajícího obkložení tělocvičny)</t>
  </si>
  <si>
    <t>Doba výstavby:</t>
  </si>
  <si>
    <t>Začátek výstavby:</t>
  </si>
  <si>
    <t>Konec výstavby:</t>
  </si>
  <si>
    <t>Zpracováno dne:</t>
  </si>
  <si>
    <t>M.j.</t>
  </si>
  <si>
    <t>hod</t>
  </si>
  <si>
    <t>kus</t>
  </si>
  <si>
    <t>m</t>
  </si>
  <si>
    <t>m2</t>
  </si>
  <si>
    <t>1C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</si>
  <si>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</si>
  <si>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</si>
  <si>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</si>
  <si>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</si>
  <si>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</si>
  <si>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</si>
  <si>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</si>
  <si>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</si>
  <si>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</si>
  <si>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</si>
  <si>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</si>
  <si>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</si>
  <si>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</si>
  <si>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</si>
  <si>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</si>
  <si>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</si>
  <si>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</si>
  <si>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</si>
  <si>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</si>
  <si>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</si>
  <si>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</si>
  <si>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</si>
  <si>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</si>
  <si>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</si>
  <si>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</si>
  <si>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</si>
  <si>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</si>
  <si>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</si>
  <si>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</si>
  <si>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</si>
  <si>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</si>
  <si>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</si>
  <si>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</si>
  <si>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</si>
  <si>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</si>
  <si>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</si>
  <si>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</si>
  <si>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</si>
  <si>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</si>
  <si>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</si>
  <si>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</si>
  <si>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</si>
  <si>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</si>
  <si>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</si>
  <si>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</si>
  <si>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</si>
  <si>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</si>
  <si>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</si>
  <si>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</si>
  <si>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</si>
  <si>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</si>
  <si>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</si>
  <si>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</si>
  <si>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Základ 15%</t>
  </si>
  <si>
    <t>Základ 21%</t>
  </si>
  <si>
    <t>DPH 15%</t>
  </si>
  <si>
    <t>DPH 21%</t>
  </si>
  <si>
    <t xml:space="preserve">CENOVÁ SOUSTAVA VLASTNÍ. </t>
  </si>
  <si>
    <t xml:space="preserve">Poznámka : </t>
  </si>
  <si>
    <t>Pokud PD na danou stavbu ( výkresy, technická zpráva, výkaz výměr,..) obsahují odkazy na obchodní firmy,názvy nebo specifikace některých konkrétních přístrojů</t>
  </si>
  <si>
    <t>a výrobků je to pouze přibližná kvalitativní a technická specifikace a zadavateli umožnuje použití i jiných kvalitativně a technických obdobných řešení.</t>
  </si>
  <si>
    <t>Návrh umělého osvětlení byl projednán a odsouhlašen KHS. Zadavatel umožňuje po projednání a odsouhlašení použití jiných svítidel se stejnými</t>
  </si>
  <si>
    <t>nebo lepšími parametry.  Zhotovitel je ale povinen na svoje náklady zajistit návrh umělého osvětlení, který musí projednat a schválit KHS.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</si>
</sst>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33" borderId="2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right" vertical="center"/>
      <protection/>
    </xf>
    <xf numFmtId="0" fontId="7" fillId="33" borderId="30" xfId="0" applyNumberFormat="1" applyFont="1" applyFill="1" applyBorder="1" applyAlignment="1" applyProtection="1">
      <alignment horizontal="righ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8" fillId="0" borderId="25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4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45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7" fillId="33" borderId="48" xfId="0" applyNumberFormat="1" applyFont="1" applyFill="1" applyBorder="1" applyAlignment="1" applyProtection="1">
      <alignment horizontal="left" vertical="center"/>
      <protection/>
    </xf>
    <xf numFmtId="0" fontId="7" fillId="33" borderId="28" xfId="0" applyNumberFormat="1" applyFont="1" applyFill="1" applyBorder="1" applyAlignment="1" applyProtection="1">
      <alignment horizontal="left" vertical="center"/>
      <protection/>
    </xf>
    <xf numFmtId="49" fontId="7" fillId="33" borderId="48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14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F4" sqref="F4:G5"/>
    </sheetView>
  </sheetViews>
  <sheetFormatPr defaultColWidth="11.421875" defaultRowHeight="12.75"/>
  <cols>
    <col min="1" max="1" width="3.7109375" style="0" customWidth="1"/>
    <col min="2" max="2" width="13.28125" style="0" customWidth="1"/>
    <col min="3" max="3" width="34.140625" style="50" customWidth="1"/>
    <col min="4" max="4" width="4.28125" style="0" customWidth="1"/>
    <col min="5" max="5" width="10.8515625" style="0" customWidth="1"/>
    <col min="6" max="6" width="12.00390625" style="0" customWidth="1"/>
    <col min="7" max="8" width="13.140625" style="0" customWidth="1"/>
    <col min="9" max="9" width="13.28125" style="0" customWidth="1"/>
    <col min="10" max="11" width="11.7109375" style="0" customWidth="1"/>
  </cols>
  <sheetData>
    <row r="1" spans="1:11" ht="21.7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>
      <c r="A2" s="71" t="s">
        <v>1</v>
      </c>
      <c r="B2" s="64"/>
      <c r="C2" s="75" t="s">
        <v>144</v>
      </c>
      <c r="D2" s="60" t="s">
        <v>226</v>
      </c>
      <c r="E2" s="64"/>
      <c r="F2" s="60"/>
      <c r="G2" s="64"/>
      <c r="H2" s="60" t="s">
        <v>242</v>
      </c>
      <c r="I2" s="60"/>
      <c r="J2" s="64"/>
      <c r="K2" s="65"/>
    </row>
    <row r="3" spans="1:11" ht="12.75">
      <c r="A3" s="72"/>
      <c r="B3" s="61"/>
      <c r="C3" s="76"/>
      <c r="D3" s="61"/>
      <c r="E3" s="61"/>
      <c r="F3" s="61"/>
      <c r="G3" s="61"/>
      <c r="H3" s="61"/>
      <c r="I3" s="61"/>
      <c r="J3" s="61"/>
      <c r="K3" s="66"/>
    </row>
    <row r="4" spans="1:11" ht="12.75">
      <c r="A4" s="73" t="s">
        <v>2</v>
      </c>
      <c r="B4" s="61"/>
      <c r="C4" s="77"/>
      <c r="D4" s="62" t="s">
        <v>227</v>
      </c>
      <c r="E4" s="61"/>
      <c r="F4" s="68"/>
      <c r="G4" s="61"/>
      <c r="H4" s="62" t="s">
        <v>243</v>
      </c>
      <c r="I4" s="62"/>
      <c r="J4" s="61"/>
      <c r="K4" s="66"/>
    </row>
    <row r="5" spans="1:11" ht="12.75">
      <c r="A5" s="72"/>
      <c r="B5" s="61"/>
      <c r="C5" s="78"/>
      <c r="D5" s="61"/>
      <c r="E5" s="61"/>
      <c r="F5" s="61"/>
      <c r="G5" s="61"/>
      <c r="H5" s="61"/>
      <c r="I5" s="61"/>
      <c r="J5" s="61"/>
      <c r="K5" s="66"/>
    </row>
    <row r="6" spans="1:11" ht="12.75">
      <c r="A6" s="73" t="s">
        <v>3</v>
      </c>
      <c r="B6" s="61"/>
      <c r="C6" s="77" t="s">
        <v>145</v>
      </c>
      <c r="D6" s="62" t="s">
        <v>228</v>
      </c>
      <c r="E6" s="61"/>
      <c r="F6" s="61"/>
      <c r="G6" s="61"/>
      <c r="H6" s="62" t="s">
        <v>244</v>
      </c>
      <c r="I6" s="62"/>
      <c r="J6" s="61"/>
      <c r="K6" s="66"/>
    </row>
    <row r="7" spans="1:11" ht="12.75">
      <c r="A7" s="72"/>
      <c r="B7" s="61"/>
      <c r="C7" s="78"/>
      <c r="D7" s="61"/>
      <c r="E7" s="61"/>
      <c r="F7" s="61"/>
      <c r="G7" s="61"/>
      <c r="H7" s="61"/>
      <c r="I7" s="61"/>
      <c r="J7" s="61"/>
      <c r="K7" s="66"/>
    </row>
    <row r="8" spans="1:11" ht="12.75">
      <c r="A8" s="73" t="s">
        <v>4</v>
      </c>
      <c r="B8" s="61"/>
      <c r="C8" s="77"/>
      <c r="D8" s="62" t="s">
        <v>229</v>
      </c>
      <c r="E8" s="61"/>
      <c r="F8" s="68">
        <v>42842</v>
      </c>
      <c r="G8" s="61"/>
      <c r="H8" s="62" t="s">
        <v>245</v>
      </c>
      <c r="I8" s="62"/>
      <c r="J8" s="61"/>
      <c r="K8" s="66"/>
    </row>
    <row r="9" spans="1:11" ht="12.75">
      <c r="A9" s="74"/>
      <c r="B9" s="63"/>
      <c r="C9" s="79"/>
      <c r="D9" s="63"/>
      <c r="E9" s="63"/>
      <c r="F9" s="63"/>
      <c r="G9" s="63"/>
      <c r="H9" s="63"/>
      <c r="I9" s="63"/>
      <c r="J9" s="63"/>
      <c r="K9" s="67"/>
    </row>
    <row r="10" spans="1:11" ht="12.75">
      <c r="A10" s="1" t="s">
        <v>5</v>
      </c>
      <c r="B10" s="8" t="s">
        <v>5</v>
      </c>
      <c r="C10" s="46" t="s">
        <v>5</v>
      </c>
      <c r="D10" s="8" t="s">
        <v>5</v>
      </c>
      <c r="E10" s="8" t="s">
        <v>5</v>
      </c>
      <c r="F10" s="15" t="s">
        <v>237</v>
      </c>
      <c r="G10" s="55" t="s">
        <v>239</v>
      </c>
      <c r="H10" s="56"/>
      <c r="I10" s="57"/>
      <c r="J10" s="55" t="s">
        <v>248</v>
      </c>
      <c r="K10" s="57"/>
    </row>
    <row r="11" spans="1:11" ht="12.75">
      <c r="A11" s="2" t="s">
        <v>6</v>
      </c>
      <c r="B11" s="9" t="s">
        <v>81</v>
      </c>
      <c r="C11" s="47" t="s">
        <v>146</v>
      </c>
      <c r="D11" s="9" t="s">
        <v>230</v>
      </c>
      <c r="E11" s="12" t="s">
        <v>236</v>
      </c>
      <c r="F11" s="16" t="s">
        <v>238</v>
      </c>
      <c r="G11" s="18" t="s">
        <v>240</v>
      </c>
      <c r="H11" s="19" t="s">
        <v>246</v>
      </c>
      <c r="I11" s="20" t="s">
        <v>247</v>
      </c>
      <c r="J11" s="18" t="s">
        <v>237</v>
      </c>
      <c r="K11" s="20" t="s">
        <v>247</v>
      </c>
    </row>
    <row r="12" spans="1:11" ht="12.75">
      <c r="A12" s="3"/>
      <c r="B12" s="10" t="s">
        <v>82</v>
      </c>
      <c r="C12" s="58" t="s">
        <v>147</v>
      </c>
      <c r="D12" s="59"/>
      <c r="E12" s="59"/>
      <c r="F12" s="59"/>
      <c r="G12" s="23">
        <f>SUM(G13:G20)</f>
        <v>0</v>
      </c>
      <c r="H12" s="23">
        <f>SUM(H13:H20)</f>
        <v>0</v>
      </c>
      <c r="I12" s="23">
        <f aca="true" t="shared" si="0" ref="I12:I43">G12+H12</f>
        <v>0</v>
      </c>
      <c r="J12" s="21"/>
      <c r="K12" s="23">
        <f>SUM(K13:K20)</f>
        <v>0</v>
      </c>
    </row>
    <row r="13" spans="1:11" ht="12.75">
      <c r="A13" s="4" t="s">
        <v>7</v>
      </c>
      <c r="B13" s="4" t="s">
        <v>83</v>
      </c>
      <c r="C13" s="45" t="s">
        <v>148</v>
      </c>
      <c r="D13" s="4" t="s">
        <v>231</v>
      </c>
      <c r="E13" s="13">
        <v>5</v>
      </c>
      <c r="G13" s="13">
        <f aca="true" t="shared" si="1" ref="G13:G20">E13*F13*0</f>
        <v>0</v>
      </c>
      <c r="H13" s="13">
        <f aca="true" t="shared" si="2" ref="H13:H20">E13*F13*(1-0)</f>
        <v>0</v>
      </c>
      <c r="I13" s="13">
        <f t="shared" si="0"/>
        <v>0</v>
      </c>
      <c r="J13" s="13">
        <v>0</v>
      </c>
      <c r="K13" s="13">
        <f aca="true" t="shared" si="3" ref="K13:K20">E13*J13</f>
        <v>0</v>
      </c>
    </row>
    <row r="14" spans="1:11" ht="38.25">
      <c r="A14" s="4" t="s">
        <v>8</v>
      </c>
      <c r="B14" s="4" t="s">
        <v>84</v>
      </c>
      <c r="C14" s="45" t="s">
        <v>149</v>
      </c>
      <c r="D14" s="4" t="s">
        <v>231</v>
      </c>
      <c r="E14" s="13">
        <v>36</v>
      </c>
      <c r="G14" s="13">
        <f t="shared" si="1"/>
        <v>0</v>
      </c>
      <c r="H14" s="13">
        <f t="shared" si="2"/>
        <v>0</v>
      </c>
      <c r="I14" s="13">
        <f t="shared" si="0"/>
        <v>0</v>
      </c>
      <c r="J14" s="13">
        <v>0</v>
      </c>
      <c r="K14" s="13">
        <f t="shared" si="3"/>
        <v>0</v>
      </c>
    </row>
    <row r="15" spans="1:11" ht="25.5">
      <c r="A15" s="4" t="s">
        <v>9</v>
      </c>
      <c r="B15" s="4" t="s">
        <v>85</v>
      </c>
      <c r="C15" s="45" t="s">
        <v>150</v>
      </c>
      <c r="D15" s="4" t="s">
        <v>231</v>
      </c>
      <c r="E15" s="13">
        <v>24</v>
      </c>
      <c r="G15" s="13">
        <f t="shared" si="1"/>
        <v>0</v>
      </c>
      <c r="H15" s="13">
        <f t="shared" si="2"/>
        <v>0</v>
      </c>
      <c r="I15" s="13">
        <f t="shared" si="0"/>
        <v>0</v>
      </c>
      <c r="J15" s="13">
        <v>0</v>
      </c>
      <c r="K15" s="13">
        <f t="shared" si="3"/>
        <v>0</v>
      </c>
    </row>
    <row r="16" spans="1:11" ht="12.75">
      <c r="A16" s="4" t="s">
        <v>10</v>
      </c>
      <c r="B16" s="4" t="s">
        <v>86</v>
      </c>
      <c r="C16" s="45" t="s">
        <v>151</v>
      </c>
      <c r="D16" s="4" t="s">
        <v>231</v>
      </c>
      <c r="E16" s="13">
        <v>8</v>
      </c>
      <c r="G16" s="13">
        <f t="shared" si="1"/>
        <v>0</v>
      </c>
      <c r="H16" s="13">
        <f t="shared" si="2"/>
        <v>0</v>
      </c>
      <c r="I16" s="13">
        <f t="shared" si="0"/>
        <v>0</v>
      </c>
      <c r="J16" s="13">
        <v>0</v>
      </c>
      <c r="K16" s="13">
        <f t="shared" si="3"/>
        <v>0</v>
      </c>
    </row>
    <row r="17" spans="1:11" ht="12.75">
      <c r="A17" s="4" t="s">
        <v>11</v>
      </c>
      <c r="B17" s="4" t="s">
        <v>85</v>
      </c>
      <c r="C17" s="45" t="s">
        <v>152</v>
      </c>
      <c r="D17" s="4" t="s">
        <v>231</v>
      </c>
      <c r="E17" s="13">
        <v>16</v>
      </c>
      <c r="G17" s="13">
        <f t="shared" si="1"/>
        <v>0</v>
      </c>
      <c r="H17" s="13">
        <f t="shared" si="2"/>
        <v>0</v>
      </c>
      <c r="I17" s="13">
        <f t="shared" si="0"/>
        <v>0</v>
      </c>
      <c r="J17" s="13">
        <v>0</v>
      </c>
      <c r="K17" s="13">
        <f t="shared" si="3"/>
        <v>0</v>
      </c>
    </row>
    <row r="18" spans="1:11" ht="38.25">
      <c r="A18" s="4" t="s">
        <v>12</v>
      </c>
      <c r="B18" s="4" t="s">
        <v>84</v>
      </c>
      <c r="C18" s="45" t="s">
        <v>153</v>
      </c>
      <c r="D18" s="4" t="s">
        <v>231</v>
      </c>
      <c r="E18" s="13">
        <v>20</v>
      </c>
      <c r="G18" s="13">
        <f t="shared" si="1"/>
        <v>0</v>
      </c>
      <c r="H18" s="13">
        <f t="shared" si="2"/>
        <v>0</v>
      </c>
      <c r="I18" s="13">
        <f t="shared" si="0"/>
        <v>0</v>
      </c>
      <c r="J18" s="13">
        <v>0</v>
      </c>
      <c r="K18" s="13">
        <f t="shared" si="3"/>
        <v>0</v>
      </c>
    </row>
    <row r="19" spans="1:11" ht="12.75">
      <c r="A19" s="4" t="s">
        <v>13</v>
      </c>
      <c r="B19" s="4" t="s">
        <v>83</v>
      </c>
      <c r="C19" s="45" t="s">
        <v>154</v>
      </c>
      <c r="D19" s="4" t="s">
        <v>231</v>
      </c>
      <c r="E19" s="13">
        <v>20</v>
      </c>
      <c r="G19" s="13">
        <f t="shared" si="1"/>
        <v>0</v>
      </c>
      <c r="H19" s="13">
        <f t="shared" si="2"/>
        <v>0</v>
      </c>
      <c r="I19" s="13">
        <f t="shared" si="0"/>
        <v>0</v>
      </c>
      <c r="J19" s="13">
        <v>0</v>
      </c>
      <c r="K19" s="13">
        <f t="shared" si="3"/>
        <v>0</v>
      </c>
    </row>
    <row r="20" spans="1:11" ht="12.75">
      <c r="A20" s="4" t="s">
        <v>14</v>
      </c>
      <c r="B20" s="4" t="s">
        <v>87</v>
      </c>
      <c r="C20" s="45" t="s">
        <v>155</v>
      </c>
      <c r="D20" s="4" t="s">
        <v>231</v>
      </c>
      <c r="E20" s="13">
        <v>40</v>
      </c>
      <c r="G20" s="13">
        <f t="shared" si="1"/>
        <v>0</v>
      </c>
      <c r="H20" s="13">
        <f t="shared" si="2"/>
        <v>0</v>
      </c>
      <c r="I20" s="13">
        <f t="shared" si="0"/>
        <v>0</v>
      </c>
      <c r="J20" s="13">
        <v>0</v>
      </c>
      <c r="K20" s="13">
        <f t="shared" si="3"/>
        <v>0</v>
      </c>
    </row>
    <row r="21" spans="1:11" ht="12.75">
      <c r="A21" s="5"/>
      <c r="B21" s="11" t="s">
        <v>88</v>
      </c>
      <c r="C21" s="51" t="s">
        <v>156</v>
      </c>
      <c r="D21" s="52"/>
      <c r="E21" s="52"/>
      <c r="F21" s="52"/>
      <c r="G21" s="24">
        <f>SUM(G22:G22)</f>
        <v>0</v>
      </c>
      <c r="H21" s="24">
        <f>SUM(H22:H22)</f>
        <v>0</v>
      </c>
      <c r="I21" s="24">
        <f t="shared" si="0"/>
        <v>0</v>
      </c>
      <c r="J21" s="22"/>
      <c r="K21" s="24">
        <f>SUM(K22:K22)</f>
        <v>0</v>
      </c>
    </row>
    <row r="22" spans="1:11" ht="38.25">
      <c r="A22" s="4" t="s">
        <v>15</v>
      </c>
      <c r="B22" s="4" t="s">
        <v>89</v>
      </c>
      <c r="C22" s="45" t="s">
        <v>157</v>
      </c>
      <c r="D22" s="4"/>
      <c r="E22" s="13">
        <v>0.05</v>
      </c>
      <c r="G22" s="13">
        <f>E22*F22*0</f>
        <v>0</v>
      </c>
      <c r="H22" s="13">
        <f>E22*F22*(1-0)</f>
        <v>0</v>
      </c>
      <c r="I22" s="13">
        <f t="shared" si="0"/>
        <v>0</v>
      </c>
      <c r="J22" s="13">
        <v>0</v>
      </c>
      <c r="K22" s="13">
        <f>E22*J22</f>
        <v>0</v>
      </c>
    </row>
    <row r="23" spans="1:11" ht="12.75">
      <c r="A23" s="5"/>
      <c r="B23" s="11" t="s">
        <v>90</v>
      </c>
      <c r="C23" s="51" t="s">
        <v>158</v>
      </c>
      <c r="D23" s="52"/>
      <c r="E23" s="52"/>
      <c r="F23" s="52"/>
      <c r="G23" s="24">
        <f>SUM(G24:G24)</f>
        <v>0</v>
      </c>
      <c r="H23" s="24">
        <f>SUM(H24:H24)</f>
        <v>0</v>
      </c>
      <c r="I23" s="24">
        <f t="shared" si="0"/>
        <v>0</v>
      </c>
      <c r="J23" s="22"/>
      <c r="K23" s="24">
        <f>SUM(K24:K24)</f>
        <v>0</v>
      </c>
    </row>
    <row r="24" spans="1:11" ht="25.5">
      <c r="A24" s="4" t="s">
        <v>16</v>
      </c>
      <c r="B24" s="4" t="s">
        <v>91</v>
      </c>
      <c r="C24" s="45" t="s">
        <v>159</v>
      </c>
      <c r="D24" s="4"/>
      <c r="E24" s="13">
        <v>0.05</v>
      </c>
      <c r="G24" s="13">
        <f>E24*F24*1</f>
        <v>0</v>
      </c>
      <c r="H24" s="13">
        <f>E24*F24*(1-1)</f>
        <v>0</v>
      </c>
      <c r="I24" s="13">
        <f t="shared" si="0"/>
        <v>0</v>
      </c>
      <c r="J24" s="13">
        <v>0</v>
      </c>
      <c r="K24" s="13">
        <f>E24*J24</f>
        <v>0</v>
      </c>
    </row>
    <row r="25" spans="1:11" ht="12.75">
      <c r="A25" s="5"/>
      <c r="B25" s="11" t="s">
        <v>92</v>
      </c>
      <c r="C25" s="51" t="s">
        <v>160</v>
      </c>
      <c r="D25" s="52"/>
      <c r="E25" s="52"/>
      <c r="F25" s="52"/>
      <c r="G25" s="24">
        <f>SUM(G26:G65)</f>
        <v>0</v>
      </c>
      <c r="H25" s="24">
        <f>SUM(H26:H65)</f>
        <v>0</v>
      </c>
      <c r="I25" s="24">
        <f t="shared" si="0"/>
        <v>0</v>
      </c>
      <c r="J25" s="22"/>
      <c r="K25" s="24">
        <f>SUM(K26:K65)</f>
        <v>0</v>
      </c>
    </row>
    <row r="26" spans="1:11" ht="25.5">
      <c r="A26" s="4" t="s">
        <v>17</v>
      </c>
      <c r="B26" s="4" t="s">
        <v>93</v>
      </c>
      <c r="C26" s="45" t="s">
        <v>161</v>
      </c>
      <c r="D26" s="4" t="s">
        <v>232</v>
      </c>
      <c r="E26" s="13">
        <v>1</v>
      </c>
      <c r="G26" s="13">
        <f aca="true" t="shared" si="4" ref="G26:G65">E26*F26*0</f>
        <v>0</v>
      </c>
      <c r="H26" s="13">
        <f aca="true" t="shared" si="5" ref="H26:H65">E26*F26*(1-0)</f>
        <v>0</v>
      </c>
      <c r="I26" s="13">
        <f t="shared" si="0"/>
        <v>0</v>
      </c>
      <c r="J26" s="13">
        <v>0</v>
      </c>
      <c r="K26" s="13">
        <f aca="true" t="shared" si="6" ref="K26:K65">E26*J26</f>
        <v>0</v>
      </c>
    </row>
    <row r="27" spans="1:11" ht="25.5">
      <c r="A27" s="4" t="s">
        <v>18</v>
      </c>
      <c r="B27" s="4" t="s">
        <v>94</v>
      </c>
      <c r="C27" s="45" t="s">
        <v>162</v>
      </c>
      <c r="D27" s="4" t="s">
        <v>232</v>
      </c>
      <c r="E27" s="13">
        <v>24</v>
      </c>
      <c r="G27" s="13">
        <f t="shared" si="4"/>
        <v>0</v>
      </c>
      <c r="H27" s="13">
        <f t="shared" si="5"/>
        <v>0</v>
      </c>
      <c r="I27" s="13">
        <f t="shared" si="0"/>
        <v>0</v>
      </c>
      <c r="J27" s="13">
        <v>0</v>
      </c>
      <c r="K27" s="13">
        <f t="shared" si="6"/>
        <v>0</v>
      </c>
    </row>
    <row r="28" spans="1:11" ht="12.75">
      <c r="A28" s="4" t="s">
        <v>19</v>
      </c>
      <c r="B28" s="4" t="s">
        <v>95</v>
      </c>
      <c r="C28" s="45" t="s">
        <v>163</v>
      </c>
      <c r="D28" s="4" t="s">
        <v>232</v>
      </c>
      <c r="E28" s="13">
        <v>6</v>
      </c>
      <c r="G28" s="13">
        <f t="shared" si="4"/>
        <v>0</v>
      </c>
      <c r="H28" s="13">
        <f t="shared" si="5"/>
        <v>0</v>
      </c>
      <c r="I28" s="13">
        <f t="shared" si="0"/>
        <v>0</v>
      </c>
      <c r="J28" s="13">
        <v>0</v>
      </c>
      <c r="K28" s="13">
        <f t="shared" si="6"/>
        <v>0</v>
      </c>
    </row>
    <row r="29" spans="1:11" ht="25.5">
      <c r="A29" s="4" t="s">
        <v>20</v>
      </c>
      <c r="B29" s="4" t="s">
        <v>96</v>
      </c>
      <c r="C29" s="45" t="s">
        <v>164</v>
      </c>
      <c r="D29" s="4" t="s">
        <v>232</v>
      </c>
      <c r="E29" s="13">
        <v>28</v>
      </c>
      <c r="G29" s="13">
        <f t="shared" si="4"/>
        <v>0</v>
      </c>
      <c r="H29" s="13">
        <f t="shared" si="5"/>
        <v>0</v>
      </c>
      <c r="I29" s="13">
        <f t="shared" si="0"/>
        <v>0</v>
      </c>
      <c r="J29" s="13">
        <v>0</v>
      </c>
      <c r="K29" s="13">
        <f t="shared" si="6"/>
        <v>0</v>
      </c>
    </row>
    <row r="30" spans="1:11" ht="25.5">
      <c r="A30" s="4" t="s">
        <v>21</v>
      </c>
      <c r="B30" s="4" t="s">
        <v>97</v>
      </c>
      <c r="C30" s="45" t="s">
        <v>165</v>
      </c>
      <c r="D30" s="4" t="s">
        <v>232</v>
      </c>
      <c r="E30" s="13">
        <v>5</v>
      </c>
      <c r="G30" s="13">
        <f t="shared" si="4"/>
        <v>0</v>
      </c>
      <c r="H30" s="13">
        <f t="shared" si="5"/>
        <v>0</v>
      </c>
      <c r="I30" s="13">
        <f t="shared" si="0"/>
        <v>0</v>
      </c>
      <c r="J30" s="13">
        <v>0</v>
      </c>
      <c r="K30" s="13">
        <f t="shared" si="6"/>
        <v>0</v>
      </c>
    </row>
    <row r="31" spans="1:11" ht="12.75">
      <c r="A31" s="4" t="s">
        <v>22</v>
      </c>
      <c r="B31" s="4" t="s">
        <v>98</v>
      </c>
      <c r="C31" s="45" t="s">
        <v>166</v>
      </c>
      <c r="D31" s="4" t="s">
        <v>232</v>
      </c>
      <c r="E31" s="13">
        <v>3</v>
      </c>
      <c r="G31" s="13">
        <f t="shared" si="4"/>
        <v>0</v>
      </c>
      <c r="H31" s="13">
        <f t="shared" si="5"/>
        <v>0</v>
      </c>
      <c r="I31" s="13">
        <f t="shared" si="0"/>
        <v>0</v>
      </c>
      <c r="J31" s="13">
        <v>0</v>
      </c>
      <c r="K31" s="13">
        <f t="shared" si="6"/>
        <v>0</v>
      </c>
    </row>
    <row r="32" spans="1:11" ht="12.75">
      <c r="A32" s="4" t="s">
        <v>23</v>
      </c>
      <c r="B32" s="4" t="s">
        <v>99</v>
      </c>
      <c r="C32" s="45" t="s">
        <v>167</v>
      </c>
      <c r="D32" s="4" t="s">
        <v>232</v>
      </c>
      <c r="E32" s="13">
        <v>2</v>
      </c>
      <c r="G32" s="13">
        <f t="shared" si="4"/>
        <v>0</v>
      </c>
      <c r="H32" s="13">
        <f t="shared" si="5"/>
        <v>0</v>
      </c>
      <c r="I32" s="13">
        <f t="shared" si="0"/>
        <v>0</v>
      </c>
      <c r="J32" s="13">
        <v>0</v>
      </c>
      <c r="K32" s="13">
        <f t="shared" si="6"/>
        <v>0</v>
      </c>
    </row>
    <row r="33" spans="1:11" ht="25.5">
      <c r="A33" s="4" t="s">
        <v>24</v>
      </c>
      <c r="B33" s="4" t="s">
        <v>100</v>
      </c>
      <c r="C33" s="45" t="s">
        <v>168</v>
      </c>
      <c r="D33" s="4" t="s">
        <v>232</v>
      </c>
      <c r="E33" s="13">
        <v>3</v>
      </c>
      <c r="G33" s="13">
        <f t="shared" si="4"/>
        <v>0</v>
      </c>
      <c r="H33" s="13">
        <f t="shared" si="5"/>
        <v>0</v>
      </c>
      <c r="I33" s="13">
        <f t="shared" si="0"/>
        <v>0</v>
      </c>
      <c r="J33" s="13">
        <v>0</v>
      </c>
      <c r="K33" s="13">
        <f t="shared" si="6"/>
        <v>0</v>
      </c>
    </row>
    <row r="34" spans="1:11" ht="25.5">
      <c r="A34" s="4" t="s">
        <v>25</v>
      </c>
      <c r="B34" s="4" t="s">
        <v>101</v>
      </c>
      <c r="C34" s="45" t="s">
        <v>169</v>
      </c>
      <c r="D34" s="4" t="s">
        <v>233</v>
      </c>
      <c r="E34" s="13">
        <v>340</v>
      </c>
      <c r="G34" s="13">
        <f t="shared" si="4"/>
        <v>0</v>
      </c>
      <c r="H34" s="13">
        <f t="shared" si="5"/>
        <v>0</v>
      </c>
      <c r="I34" s="13">
        <f t="shared" si="0"/>
        <v>0</v>
      </c>
      <c r="J34" s="13">
        <v>0</v>
      </c>
      <c r="K34" s="13">
        <f t="shared" si="6"/>
        <v>0</v>
      </c>
    </row>
    <row r="35" spans="1:11" ht="25.5">
      <c r="A35" s="4" t="s">
        <v>26</v>
      </c>
      <c r="B35" s="4" t="s">
        <v>102</v>
      </c>
      <c r="C35" s="45" t="s">
        <v>170</v>
      </c>
      <c r="D35" s="4" t="s">
        <v>233</v>
      </c>
      <c r="E35" s="13">
        <v>40</v>
      </c>
      <c r="G35" s="13">
        <f t="shared" si="4"/>
        <v>0</v>
      </c>
      <c r="H35" s="13">
        <f t="shared" si="5"/>
        <v>0</v>
      </c>
      <c r="I35" s="13">
        <f t="shared" si="0"/>
        <v>0</v>
      </c>
      <c r="J35" s="13">
        <v>0</v>
      </c>
      <c r="K35" s="13">
        <f t="shared" si="6"/>
        <v>0</v>
      </c>
    </row>
    <row r="36" spans="1:11" ht="25.5">
      <c r="A36" s="4" t="s">
        <v>27</v>
      </c>
      <c r="B36" s="4" t="s">
        <v>103</v>
      </c>
      <c r="C36" s="45" t="s">
        <v>171</v>
      </c>
      <c r="D36" s="4" t="s">
        <v>233</v>
      </c>
      <c r="E36" s="13">
        <v>35</v>
      </c>
      <c r="G36" s="13">
        <f t="shared" si="4"/>
        <v>0</v>
      </c>
      <c r="H36" s="13">
        <f t="shared" si="5"/>
        <v>0</v>
      </c>
      <c r="I36" s="13">
        <f t="shared" si="0"/>
        <v>0</v>
      </c>
      <c r="J36" s="13">
        <v>0</v>
      </c>
      <c r="K36" s="13">
        <f t="shared" si="6"/>
        <v>0</v>
      </c>
    </row>
    <row r="37" spans="1:11" ht="25.5">
      <c r="A37" s="4" t="s">
        <v>28</v>
      </c>
      <c r="B37" s="4" t="s">
        <v>104</v>
      </c>
      <c r="C37" s="45" t="s">
        <v>172</v>
      </c>
      <c r="D37" s="4" t="s">
        <v>232</v>
      </c>
      <c r="E37" s="13">
        <v>2</v>
      </c>
      <c r="G37" s="13">
        <f t="shared" si="4"/>
        <v>0</v>
      </c>
      <c r="H37" s="13">
        <f t="shared" si="5"/>
        <v>0</v>
      </c>
      <c r="I37" s="13">
        <f t="shared" si="0"/>
        <v>0</v>
      </c>
      <c r="J37" s="13">
        <v>0</v>
      </c>
      <c r="K37" s="13">
        <f t="shared" si="6"/>
        <v>0</v>
      </c>
    </row>
    <row r="38" spans="1:11" ht="25.5">
      <c r="A38" s="4" t="s">
        <v>29</v>
      </c>
      <c r="B38" s="4" t="s">
        <v>105</v>
      </c>
      <c r="C38" s="45" t="s">
        <v>173</v>
      </c>
      <c r="D38" s="4" t="s">
        <v>233</v>
      </c>
      <c r="E38" s="13">
        <v>300</v>
      </c>
      <c r="G38" s="13">
        <f t="shared" si="4"/>
        <v>0</v>
      </c>
      <c r="H38" s="13">
        <f t="shared" si="5"/>
        <v>0</v>
      </c>
      <c r="I38" s="13">
        <f t="shared" si="0"/>
        <v>0</v>
      </c>
      <c r="J38" s="13">
        <v>0</v>
      </c>
      <c r="K38" s="13">
        <f t="shared" si="6"/>
        <v>0</v>
      </c>
    </row>
    <row r="39" spans="1:11" ht="25.5">
      <c r="A39" s="4" t="s">
        <v>30</v>
      </c>
      <c r="B39" s="4" t="s">
        <v>106</v>
      </c>
      <c r="C39" s="45" t="s">
        <v>174</v>
      </c>
      <c r="D39" s="4" t="s">
        <v>232</v>
      </c>
      <c r="E39" s="13">
        <v>1</v>
      </c>
      <c r="G39" s="13">
        <f t="shared" si="4"/>
        <v>0</v>
      </c>
      <c r="H39" s="13">
        <f t="shared" si="5"/>
        <v>0</v>
      </c>
      <c r="I39" s="13">
        <f t="shared" si="0"/>
        <v>0</v>
      </c>
      <c r="J39" s="13">
        <v>0</v>
      </c>
      <c r="K39" s="13">
        <f t="shared" si="6"/>
        <v>0</v>
      </c>
    </row>
    <row r="40" spans="1:11" ht="25.5">
      <c r="A40" s="4" t="s">
        <v>31</v>
      </c>
      <c r="B40" s="4" t="s">
        <v>97</v>
      </c>
      <c r="C40" s="45" t="s">
        <v>175</v>
      </c>
      <c r="D40" s="4" t="s">
        <v>232</v>
      </c>
      <c r="E40" s="13">
        <v>7</v>
      </c>
      <c r="G40" s="13">
        <f t="shared" si="4"/>
        <v>0</v>
      </c>
      <c r="H40" s="13">
        <f t="shared" si="5"/>
        <v>0</v>
      </c>
      <c r="I40" s="13">
        <f t="shared" si="0"/>
        <v>0</v>
      </c>
      <c r="J40" s="13">
        <v>0</v>
      </c>
      <c r="K40" s="13">
        <f t="shared" si="6"/>
        <v>0</v>
      </c>
    </row>
    <row r="41" spans="1:11" ht="25.5">
      <c r="A41" s="4" t="s">
        <v>32</v>
      </c>
      <c r="B41" s="4" t="s">
        <v>100</v>
      </c>
      <c r="C41" s="45" t="s">
        <v>176</v>
      </c>
      <c r="D41" s="4" t="s">
        <v>232</v>
      </c>
      <c r="E41" s="13">
        <v>2</v>
      </c>
      <c r="G41" s="13">
        <f t="shared" si="4"/>
        <v>0</v>
      </c>
      <c r="H41" s="13">
        <f t="shared" si="5"/>
        <v>0</v>
      </c>
      <c r="I41" s="13">
        <f t="shared" si="0"/>
        <v>0</v>
      </c>
      <c r="J41" s="13">
        <v>0</v>
      </c>
      <c r="K41" s="13">
        <f t="shared" si="6"/>
        <v>0</v>
      </c>
    </row>
    <row r="42" spans="1:11" ht="25.5">
      <c r="A42" s="4" t="s">
        <v>33</v>
      </c>
      <c r="B42" s="4" t="s">
        <v>107</v>
      </c>
      <c r="C42" s="45" t="s">
        <v>177</v>
      </c>
      <c r="D42" s="4" t="s">
        <v>232</v>
      </c>
      <c r="E42" s="13">
        <v>30</v>
      </c>
      <c r="G42" s="13">
        <f t="shared" si="4"/>
        <v>0</v>
      </c>
      <c r="H42" s="13">
        <f t="shared" si="5"/>
        <v>0</v>
      </c>
      <c r="I42" s="13">
        <f t="shared" si="0"/>
        <v>0</v>
      </c>
      <c r="J42" s="13">
        <v>0</v>
      </c>
      <c r="K42" s="13">
        <f t="shared" si="6"/>
        <v>0</v>
      </c>
    </row>
    <row r="43" spans="1:11" ht="12.75">
      <c r="A43" s="4" t="s">
        <v>34</v>
      </c>
      <c r="B43" s="4" t="s">
        <v>107</v>
      </c>
      <c r="C43" s="45" t="s">
        <v>178</v>
      </c>
      <c r="D43" s="4" t="s">
        <v>232</v>
      </c>
      <c r="E43" s="13">
        <v>26</v>
      </c>
      <c r="G43" s="13">
        <f t="shared" si="4"/>
        <v>0</v>
      </c>
      <c r="H43" s="13">
        <f t="shared" si="5"/>
        <v>0</v>
      </c>
      <c r="I43" s="13">
        <f t="shared" si="0"/>
        <v>0</v>
      </c>
      <c r="J43" s="13">
        <v>0</v>
      </c>
      <c r="K43" s="13">
        <f t="shared" si="6"/>
        <v>0</v>
      </c>
    </row>
    <row r="44" spans="1:11" ht="25.5">
      <c r="A44" s="4" t="s">
        <v>35</v>
      </c>
      <c r="B44" s="4" t="s">
        <v>107</v>
      </c>
      <c r="C44" s="45" t="s">
        <v>179</v>
      </c>
      <c r="D44" s="4" t="s">
        <v>232</v>
      </c>
      <c r="E44" s="13">
        <v>4</v>
      </c>
      <c r="G44" s="13">
        <f t="shared" si="4"/>
        <v>0</v>
      </c>
      <c r="H44" s="13">
        <f t="shared" si="5"/>
        <v>0</v>
      </c>
      <c r="I44" s="13">
        <f aca="true" t="shared" si="7" ref="I44:I75">G44+H44</f>
        <v>0</v>
      </c>
      <c r="J44" s="13">
        <v>0</v>
      </c>
      <c r="K44" s="13">
        <f t="shared" si="6"/>
        <v>0</v>
      </c>
    </row>
    <row r="45" spans="1:11" ht="12.75">
      <c r="A45" s="4" t="s">
        <v>36</v>
      </c>
      <c r="B45" s="4" t="s">
        <v>108</v>
      </c>
      <c r="C45" s="45" t="s">
        <v>180</v>
      </c>
      <c r="D45" s="4" t="s">
        <v>232</v>
      </c>
      <c r="E45" s="13">
        <v>3</v>
      </c>
      <c r="G45" s="13">
        <f t="shared" si="4"/>
        <v>0</v>
      </c>
      <c r="H45" s="13">
        <f t="shared" si="5"/>
        <v>0</v>
      </c>
      <c r="I45" s="13">
        <f t="shared" si="7"/>
        <v>0</v>
      </c>
      <c r="J45" s="13">
        <v>0</v>
      </c>
      <c r="K45" s="13">
        <f t="shared" si="6"/>
        <v>0</v>
      </c>
    </row>
    <row r="46" spans="1:11" ht="12.75">
      <c r="A46" s="4" t="s">
        <v>37</v>
      </c>
      <c r="B46" s="4" t="s">
        <v>108</v>
      </c>
      <c r="C46" s="45" t="s">
        <v>181</v>
      </c>
      <c r="D46" s="4" t="s">
        <v>232</v>
      </c>
      <c r="E46" s="13">
        <v>2</v>
      </c>
      <c r="G46" s="13">
        <f t="shared" si="4"/>
        <v>0</v>
      </c>
      <c r="H46" s="13">
        <f t="shared" si="5"/>
        <v>0</v>
      </c>
      <c r="I46" s="13">
        <f t="shared" si="7"/>
        <v>0</v>
      </c>
      <c r="J46" s="13">
        <v>0</v>
      </c>
      <c r="K46" s="13">
        <f t="shared" si="6"/>
        <v>0</v>
      </c>
    </row>
    <row r="47" spans="1:11" ht="12.75">
      <c r="A47" s="4" t="s">
        <v>38</v>
      </c>
      <c r="B47" s="4" t="s">
        <v>109</v>
      </c>
      <c r="C47" s="45" t="s">
        <v>182</v>
      </c>
      <c r="D47" s="4" t="s">
        <v>232</v>
      </c>
      <c r="E47" s="13">
        <v>11</v>
      </c>
      <c r="G47" s="13">
        <f t="shared" si="4"/>
        <v>0</v>
      </c>
      <c r="H47" s="13">
        <f t="shared" si="5"/>
        <v>0</v>
      </c>
      <c r="I47" s="13">
        <f t="shared" si="7"/>
        <v>0</v>
      </c>
      <c r="J47" s="13">
        <v>0</v>
      </c>
      <c r="K47" s="13">
        <f t="shared" si="6"/>
        <v>0</v>
      </c>
    </row>
    <row r="48" spans="1:11" ht="12.75">
      <c r="A48" s="4" t="s">
        <v>39</v>
      </c>
      <c r="B48" s="4" t="s">
        <v>110</v>
      </c>
      <c r="C48" s="45" t="s">
        <v>183</v>
      </c>
      <c r="D48" s="4" t="s">
        <v>232</v>
      </c>
      <c r="E48" s="13">
        <v>11</v>
      </c>
      <c r="G48" s="13">
        <f t="shared" si="4"/>
        <v>0</v>
      </c>
      <c r="H48" s="13">
        <f t="shared" si="5"/>
        <v>0</v>
      </c>
      <c r="I48" s="13">
        <f t="shared" si="7"/>
        <v>0</v>
      </c>
      <c r="J48" s="13">
        <v>0</v>
      </c>
      <c r="K48" s="13">
        <f t="shared" si="6"/>
        <v>0</v>
      </c>
    </row>
    <row r="49" spans="1:11" ht="25.5">
      <c r="A49" s="4" t="s">
        <v>40</v>
      </c>
      <c r="B49" s="4" t="s">
        <v>111</v>
      </c>
      <c r="C49" s="45" t="s">
        <v>184</v>
      </c>
      <c r="D49" s="4" t="s">
        <v>232</v>
      </c>
      <c r="E49" s="13">
        <v>10</v>
      </c>
      <c r="G49" s="13">
        <f t="shared" si="4"/>
        <v>0</v>
      </c>
      <c r="H49" s="13">
        <f t="shared" si="5"/>
        <v>0</v>
      </c>
      <c r="I49" s="13">
        <f t="shared" si="7"/>
        <v>0</v>
      </c>
      <c r="J49" s="13">
        <v>0</v>
      </c>
      <c r="K49" s="13">
        <f t="shared" si="6"/>
        <v>0</v>
      </c>
    </row>
    <row r="50" spans="1:11" ht="25.5">
      <c r="A50" s="4" t="s">
        <v>41</v>
      </c>
      <c r="B50" s="4" t="s">
        <v>112</v>
      </c>
      <c r="C50" s="45" t="s">
        <v>185</v>
      </c>
      <c r="D50" s="4" t="s">
        <v>232</v>
      </c>
      <c r="E50" s="13">
        <v>1</v>
      </c>
      <c r="G50" s="13">
        <f t="shared" si="4"/>
        <v>0</v>
      </c>
      <c r="H50" s="13">
        <f t="shared" si="5"/>
        <v>0</v>
      </c>
      <c r="I50" s="13">
        <f t="shared" si="7"/>
        <v>0</v>
      </c>
      <c r="J50" s="13">
        <v>0</v>
      </c>
      <c r="K50" s="13">
        <f t="shared" si="6"/>
        <v>0</v>
      </c>
    </row>
    <row r="51" spans="1:11" ht="38.25">
      <c r="A51" s="4" t="s">
        <v>42</v>
      </c>
      <c r="B51" s="4" t="s">
        <v>113</v>
      </c>
      <c r="C51" s="45" t="s">
        <v>186</v>
      </c>
      <c r="D51" s="4" t="s">
        <v>232</v>
      </c>
      <c r="E51" s="13">
        <v>1</v>
      </c>
      <c r="G51" s="13">
        <f t="shared" si="4"/>
        <v>0</v>
      </c>
      <c r="H51" s="13">
        <f t="shared" si="5"/>
        <v>0</v>
      </c>
      <c r="I51" s="13">
        <f t="shared" si="7"/>
        <v>0</v>
      </c>
      <c r="J51" s="13">
        <v>0</v>
      </c>
      <c r="K51" s="13">
        <f t="shared" si="6"/>
        <v>0</v>
      </c>
    </row>
    <row r="52" spans="1:11" ht="25.5">
      <c r="A52" s="4" t="s">
        <v>43</v>
      </c>
      <c r="B52" s="4" t="s">
        <v>114</v>
      </c>
      <c r="C52" s="45" t="s">
        <v>187</v>
      </c>
      <c r="D52" s="4" t="s">
        <v>232</v>
      </c>
      <c r="E52" s="13">
        <v>6</v>
      </c>
      <c r="G52" s="13">
        <f t="shared" si="4"/>
        <v>0</v>
      </c>
      <c r="H52" s="13">
        <f t="shared" si="5"/>
        <v>0</v>
      </c>
      <c r="I52" s="13">
        <f t="shared" si="7"/>
        <v>0</v>
      </c>
      <c r="J52" s="13">
        <v>0</v>
      </c>
      <c r="K52" s="13">
        <f t="shared" si="6"/>
        <v>0</v>
      </c>
    </row>
    <row r="53" spans="1:11" ht="38.25">
      <c r="A53" s="4" t="s">
        <v>44</v>
      </c>
      <c r="B53" s="4" t="s">
        <v>115</v>
      </c>
      <c r="C53" s="45" t="s">
        <v>188</v>
      </c>
      <c r="D53" s="4" t="s">
        <v>234</v>
      </c>
      <c r="E53" s="13">
        <v>0.6</v>
      </c>
      <c r="G53" s="13">
        <f t="shared" si="4"/>
        <v>0</v>
      </c>
      <c r="H53" s="13">
        <f t="shared" si="5"/>
        <v>0</v>
      </c>
      <c r="I53" s="13">
        <f t="shared" si="7"/>
        <v>0</v>
      </c>
      <c r="J53" s="13">
        <v>0</v>
      </c>
      <c r="K53" s="13">
        <f t="shared" si="6"/>
        <v>0</v>
      </c>
    </row>
    <row r="54" spans="1:11" ht="51">
      <c r="A54" s="4" t="s">
        <v>45</v>
      </c>
      <c r="B54" s="4" t="s">
        <v>116</v>
      </c>
      <c r="C54" s="45" t="s">
        <v>189</v>
      </c>
      <c r="D54" s="4" t="s">
        <v>233</v>
      </c>
      <c r="E54" s="13">
        <v>270</v>
      </c>
      <c r="G54" s="13">
        <f t="shared" si="4"/>
        <v>0</v>
      </c>
      <c r="H54" s="13">
        <f t="shared" si="5"/>
        <v>0</v>
      </c>
      <c r="I54" s="13">
        <f t="shared" si="7"/>
        <v>0</v>
      </c>
      <c r="J54" s="13">
        <v>0</v>
      </c>
      <c r="K54" s="13">
        <f t="shared" si="6"/>
        <v>0</v>
      </c>
    </row>
    <row r="55" spans="1:11" ht="38.25">
      <c r="A55" s="4" t="s">
        <v>46</v>
      </c>
      <c r="B55" s="4" t="s">
        <v>115</v>
      </c>
      <c r="C55" s="45" t="s">
        <v>190</v>
      </c>
      <c r="D55" s="4" t="s">
        <v>234</v>
      </c>
      <c r="E55" s="13">
        <v>162</v>
      </c>
      <c r="G55" s="13">
        <f t="shared" si="4"/>
        <v>0</v>
      </c>
      <c r="H55" s="13">
        <f t="shared" si="5"/>
        <v>0</v>
      </c>
      <c r="I55" s="13">
        <f t="shared" si="7"/>
        <v>0</v>
      </c>
      <c r="J55" s="13">
        <v>0</v>
      </c>
      <c r="K55" s="13">
        <f t="shared" si="6"/>
        <v>0</v>
      </c>
    </row>
    <row r="56" spans="1:11" ht="25.5">
      <c r="A56" s="4" t="s">
        <v>47</v>
      </c>
      <c r="B56" s="4" t="s">
        <v>116</v>
      </c>
      <c r="C56" s="45" t="s">
        <v>191</v>
      </c>
      <c r="D56" s="4" t="s">
        <v>233</v>
      </c>
      <c r="E56" s="13">
        <v>60</v>
      </c>
      <c r="G56" s="13">
        <f t="shared" si="4"/>
        <v>0</v>
      </c>
      <c r="H56" s="13">
        <f t="shared" si="5"/>
        <v>0</v>
      </c>
      <c r="I56" s="13">
        <f t="shared" si="7"/>
        <v>0</v>
      </c>
      <c r="J56" s="13">
        <v>0</v>
      </c>
      <c r="K56" s="13">
        <f t="shared" si="6"/>
        <v>0</v>
      </c>
    </row>
    <row r="57" spans="1:11" ht="12.75">
      <c r="A57" s="4" t="s">
        <v>48</v>
      </c>
      <c r="B57" s="4" t="s">
        <v>116</v>
      </c>
      <c r="C57" s="45" t="s">
        <v>192</v>
      </c>
      <c r="D57" s="4" t="s">
        <v>233</v>
      </c>
      <c r="E57" s="13">
        <v>60</v>
      </c>
      <c r="G57" s="13">
        <f t="shared" si="4"/>
        <v>0</v>
      </c>
      <c r="H57" s="13">
        <f t="shared" si="5"/>
        <v>0</v>
      </c>
      <c r="I57" s="13">
        <f t="shared" si="7"/>
        <v>0</v>
      </c>
      <c r="J57" s="13">
        <v>0</v>
      </c>
      <c r="K57" s="13">
        <f t="shared" si="6"/>
        <v>0</v>
      </c>
    </row>
    <row r="58" spans="1:11" ht="25.5">
      <c r="A58" s="4" t="s">
        <v>49</v>
      </c>
      <c r="B58" s="4" t="s">
        <v>117</v>
      </c>
      <c r="C58" s="45" t="s">
        <v>193</v>
      </c>
      <c r="D58" s="4" t="s">
        <v>233</v>
      </c>
      <c r="E58" s="13">
        <v>7.5</v>
      </c>
      <c r="G58" s="13">
        <f t="shared" si="4"/>
        <v>0</v>
      </c>
      <c r="H58" s="13">
        <f t="shared" si="5"/>
        <v>0</v>
      </c>
      <c r="I58" s="13">
        <f t="shared" si="7"/>
        <v>0</v>
      </c>
      <c r="J58" s="13">
        <v>0</v>
      </c>
      <c r="K58" s="13">
        <f t="shared" si="6"/>
        <v>0</v>
      </c>
    </row>
    <row r="59" spans="1:11" ht="25.5">
      <c r="A59" s="4" t="s">
        <v>50</v>
      </c>
      <c r="B59" s="4" t="s">
        <v>118</v>
      </c>
      <c r="C59" s="45" t="s">
        <v>194</v>
      </c>
      <c r="D59" s="4" t="s">
        <v>232</v>
      </c>
      <c r="E59" s="13">
        <v>5</v>
      </c>
      <c r="G59" s="13">
        <f t="shared" si="4"/>
        <v>0</v>
      </c>
      <c r="H59" s="13">
        <f t="shared" si="5"/>
        <v>0</v>
      </c>
      <c r="I59" s="13">
        <f t="shared" si="7"/>
        <v>0</v>
      </c>
      <c r="J59" s="13">
        <v>0</v>
      </c>
      <c r="K59" s="13">
        <f t="shared" si="6"/>
        <v>0</v>
      </c>
    </row>
    <row r="60" spans="1:11" ht="25.5">
      <c r="A60" s="4" t="s">
        <v>51</v>
      </c>
      <c r="B60" s="4" t="s">
        <v>119</v>
      </c>
      <c r="C60" s="45" t="s">
        <v>195</v>
      </c>
      <c r="D60" s="4" t="s">
        <v>233</v>
      </c>
      <c r="E60" s="13">
        <v>18</v>
      </c>
      <c r="G60" s="13">
        <f t="shared" si="4"/>
        <v>0</v>
      </c>
      <c r="H60" s="13">
        <f t="shared" si="5"/>
        <v>0</v>
      </c>
      <c r="I60" s="13">
        <f t="shared" si="7"/>
        <v>0</v>
      </c>
      <c r="J60" s="13">
        <v>0</v>
      </c>
      <c r="K60" s="13">
        <f t="shared" si="6"/>
        <v>0</v>
      </c>
    </row>
    <row r="61" spans="1:11" ht="12.75">
      <c r="A61" s="4" t="s">
        <v>52</v>
      </c>
      <c r="B61" s="4" t="s">
        <v>120</v>
      </c>
      <c r="C61" s="45" t="s">
        <v>196</v>
      </c>
      <c r="D61" s="4" t="s">
        <v>234</v>
      </c>
      <c r="E61" s="13">
        <v>35</v>
      </c>
      <c r="G61" s="13">
        <f t="shared" si="4"/>
        <v>0</v>
      </c>
      <c r="H61" s="13">
        <f t="shared" si="5"/>
        <v>0</v>
      </c>
      <c r="I61" s="13">
        <f t="shared" si="7"/>
        <v>0</v>
      </c>
      <c r="J61" s="13">
        <v>0</v>
      </c>
      <c r="K61" s="13">
        <f t="shared" si="6"/>
        <v>0</v>
      </c>
    </row>
    <row r="62" spans="1:11" ht="12.75">
      <c r="A62" s="4" t="s">
        <v>53</v>
      </c>
      <c r="B62" s="4" t="s">
        <v>120</v>
      </c>
      <c r="C62" s="45" t="s">
        <v>197</v>
      </c>
      <c r="D62" s="4" t="s">
        <v>234</v>
      </c>
      <c r="E62" s="13">
        <v>40</v>
      </c>
      <c r="G62" s="13">
        <f t="shared" si="4"/>
        <v>0</v>
      </c>
      <c r="H62" s="13">
        <f t="shared" si="5"/>
        <v>0</v>
      </c>
      <c r="I62" s="13">
        <f t="shared" si="7"/>
        <v>0</v>
      </c>
      <c r="J62" s="13">
        <v>0</v>
      </c>
      <c r="K62" s="13">
        <f t="shared" si="6"/>
        <v>0</v>
      </c>
    </row>
    <row r="63" spans="1:11" ht="38.25">
      <c r="A63" s="4" t="s">
        <v>54</v>
      </c>
      <c r="B63" s="4" t="s">
        <v>93</v>
      </c>
      <c r="C63" s="45" t="s">
        <v>198</v>
      </c>
      <c r="D63" s="4" t="s">
        <v>232</v>
      </c>
      <c r="E63" s="13">
        <v>1</v>
      </c>
      <c r="G63" s="13">
        <f t="shared" si="4"/>
        <v>0</v>
      </c>
      <c r="H63" s="13">
        <f t="shared" si="5"/>
        <v>0</v>
      </c>
      <c r="I63" s="13">
        <f t="shared" si="7"/>
        <v>0</v>
      </c>
      <c r="J63" s="13">
        <v>0</v>
      </c>
      <c r="K63" s="13">
        <f t="shared" si="6"/>
        <v>0</v>
      </c>
    </row>
    <row r="64" spans="1:11" ht="38.25">
      <c r="A64" s="4" t="s">
        <v>55</v>
      </c>
      <c r="B64" s="4" t="s">
        <v>121</v>
      </c>
      <c r="C64" s="45" t="s">
        <v>199</v>
      </c>
      <c r="D64" s="4" t="s">
        <v>232</v>
      </c>
      <c r="E64" s="13">
        <v>1</v>
      </c>
      <c r="G64" s="13">
        <f t="shared" si="4"/>
        <v>0</v>
      </c>
      <c r="H64" s="13">
        <f t="shared" si="5"/>
        <v>0</v>
      </c>
      <c r="I64" s="13">
        <f t="shared" si="7"/>
        <v>0</v>
      </c>
      <c r="J64" s="13">
        <v>0</v>
      </c>
      <c r="K64" s="13">
        <f t="shared" si="6"/>
        <v>0</v>
      </c>
    </row>
    <row r="65" spans="1:11" ht="25.5">
      <c r="A65" s="4" t="s">
        <v>56</v>
      </c>
      <c r="B65" s="4" t="s">
        <v>120</v>
      </c>
      <c r="C65" s="45" t="s">
        <v>200</v>
      </c>
      <c r="D65" s="4" t="s">
        <v>234</v>
      </c>
      <c r="E65" s="13">
        <v>1</v>
      </c>
      <c r="G65" s="13">
        <f t="shared" si="4"/>
        <v>0</v>
      </c>
      <c r="H65" s="13">
        <f t="shared" si="5"/>
        <v>0</v>
      </c>
      <c r="I65" s="13">
        <f t="shared" si="7"/>
        <v>0</v>
      </c>
      <c r="J65" s="13">
        <v>0</v>
      </c>
      <c r="K65" s="13">
        <f t="shared" si="6"/>
        <v>0</v>
      </c>
    </row>
    <row r="66" spans="1:11" ht="12.75">
      <c r="A66" s="5"/>
      <c r="B66" s="11"/>
      <c r="C66" s="51" t="s">
        <v>201</v>
      </c>
      <c r="D66" s="52"/>
      <c r="E66" s="52"/>
      <c r="F66" s="52"/>
      <c r="G66" s="24">
        <f>SUM(G67:G90)</f>
        <v>0</v>
      </c>
      <c r="H66" s="24">
        <f>SUM(H67:H90)</f>
        <v>0</v>
      </c>
      <c r="I66" s="24">
        <f t="shared" si="7"/>
        <v>0</v>
      </c>
      <c r="J66" s="22"/>
      <c r="K66" s="24">
        <f>SUM(K67:K90)</f>
        <v>0.7830699999999999</v>
      </c>
    </row>
    <row r="67" spans="1:11" ht="38.25">
      <c r="A67" s="4" t="s">
        <v>57</v>
      </c>
      <c r="B67" s="4" t="s">
        <v>122</v>
      </c>
      <c r="C67" s="45" t="s">
        <v>202</v>
      </c>
      <c r="D67" s="4" t="s">
        <v>232</v>
      </c>
      <c r="E67" s="13">
        <v>26</v>
      </c>
      <c r="G67" s="13">
        <f aca="true" t="shared" si="8" ref="G67:G90">E67*F67*1</f>
        <v>0</v>
      </c>
      <c r="H67" s="13">
        <f aca="true" t="shared" si="9" ref="H67:H90">E67*F67*(1-1)</f>
        <v>0</v>
      </c>
      <c r="I67" s="13">
        <f t="shared" si="7"/>
        <v>0</v>
      </c>
      <c r="J67" s="13">
        <v>0.0062</v>
      </c>
      <c r="K67" s="13">
        <f aca="true" t="shared" si="10" ref="K67:K90">E67*J67</f>
        <v>0.16119999999999998</v>
      </c>
    </row>
    <row r="68" spans="1:11" ht="25.5">
      <c r="A68" s="4" t="s">
        <v>58</v>
      </c>
      <c r="B68" s="4" t="s">
        <v>123</v>
      </c>
      <c r="C68" s="45" t="s">
        <v>203</v>
      </c>
      <c r="D68" s="4" t="s">
        <v>232</v>
      </c>
      <c r="E68" s="13">
        <v>1</v>
      </c>
      <c r="G68" s="13">
        <f t="shared" si="8"/>
        <v>0</v>
      </c>
      <c r="H68" s="13">
        <f t="shared" si="9"/>
        <v>0</v>
      </c>
      <c r="I68" s="13">
        <f t="shared" si="7"/>
        <v>0</v>
      </c>
      <c r="J68" s="13">
        <v>3E-05</v>
      </c>
      <c r="K68" s="13">
        <f t="shared" si="10"/>
        <v>3E-05</v>
      </c>
    </row>
    <row r="69" spans="1:11" ht="12.75">
      <c r="A69" s="4" t="s">
        <v>59</v>
      </c>
      <c r="B69" s="4" t="s">
        <v>124</v>
      </c>
      <c r="C69" s="45" t="s">
        <v>204</v>
      </c>
      <c r="D69" s="4" t="s">
        <v>232</v>
      </c>
      <c r="E69" s="13">
        <v>24</v>
      </c>
      <c r="G69" s="13">
        <f t="shared" si="8"/>
        <v>0</v>
      </c>
      <c r="H69" s="13">
        <f t="shared" si="9"/>
        <v>0</v>
      </c>
      <c r="I69" s="13">
        <f t="shared" si="7"/>
        <v>0</v>
      </c>
      <c r="J69" s="13">
        <v>1E-05</v>
      </c>
      <c r="K69" s="13">
        <f t="shared" si="10"/>
        <v>0.00024000000000000003</v>
      </c>
    </row>
    <row r="70" spans="1:11" ht="12.75">
      <c r="A70" s="4" t="s">
        <v>60</v>
      </c>
      <c r="B70" s="4" t="s">
        <v>124</v>
      </c>
      <c r="C70" s="45" t="s">
        <v>205</v>
      </c>
      <c r="D70" s="4" t="s">
        <v>232</v>
      </c>
      <c r="E70" s="13">
        <v>6</v>
      </c>
      <c r="G70" s="13">
        <f t="shared" si="8"/>
        <v>0</v>
      </c>
      <c r="H70" s="13">
        <f t="shared" si="9"/>
        <v>0</v>
      </c>
      <c r="I70" s="13">
        <f t="shared" si="7"/>
        <v>0</v>
      </c>
      <c r="J70" s="13">
        <v>1E-05</v>
      </c>
      <c r="K70" s="13">
        <f t="shared" si="10"/>
        <v>6.000000000000001E-05</v>
      </c>
    </row>
    <row r="71" spans="1:11" ht="51">
      <c r="A71" s="4" t="s">
        <v>61</v>
      </c>
      <c r="B71" s="4" t="s">
        <v>125</v>
      </c>
      <c r="C71" s="45" t="s">
        <v>206</v>
      </c>
      <c r="D71" s="4" t="s">
        <v>232</v>
      </c>
      <c r="E71" s="13">
        <v>2</v>
      </c>
      <c r="G71" s="13">
        <f t="shared" si="8"/>
        <v>0</v>
      </c>
      <c r="H71" s="13">
        <f t="shared" si="9"/>
        <v>0</v>
      </c>
      <c r="I71" s="13">
        <f t="shared" si="7"/>
        <v>0</v>
      </c>
      <c r="J71" s="13">
        <v>0.00145</v>
      </c>
      <c r="K71" s="13">
        <f t="shared" si="10"/>
        <v>0.0029</v>
      </c>
    </row>
    <row r="72" spans="1:11" ht="38.25">
      <c r="A72" s="4" t="s">
        <v>62</v>
      </c>
      <c r="B72" s="4" t="s">
        <v>126</v>
      </c>
      <c r="C72" s="45" t="s">
        <v>207</v>
      </c>
      <c r="D72" s="4" t="s">
        <v>232</v>
      </c>
      <c r="E72" s="13">
        <v>3</v>
      </c>
      <c r="G72" s="13">
        <f t="shared" si="8"/>
        <v>0</v>
      </c>
      <c r="H72" s="13">
        <f t="shared" si="9"/>
        <v>0</v>
      </c>
      <c r="I72" s="13">
        <f t="shared" si="7"/>
        <v>0</v>
      </c>
      <c r="J72" s="13">
        <v>0.00022</v>
      </c>
      <c r="K72" s="13">
        <f t="shared" si="10"/>
        <v>0.00066</v>
      </c>
    </row>
    <row r="73" spans="1:11" ht="25.5">
      <c r="A73" s="4" t="s">
        <v>63</v>
      </c>
      <c r="B73" s="4" t="s">
        <v>127</v>
      </c>
      <c r="C73" s="45" t="s">
        <v>208</v>
      </c>
      <c r="D73" s="4" t="s">
        <v>233</v>
      </c>
      <c r="E73" s="13">
        <v>357</v>
      </c>
      <c r="G73" s="13">
        <f t="shared" si="8"/>
        <v>0</v>
      </c>
      <c r="H73" s="13">
        <f t="shared" si="9"/>
        <v>0</v>
      </c>
      <c r="I73" s="13">
        <f t="shared" si="7"/>
        <v>0</v>
      </c>
      <c r="J73" s="13">
        <v>0.0003</v>
      </c>
      <c r="K73" s="13">
        <f t="shared" si="10"/>
        <v>0.10709999999999999</v>
      </c>
    </row>
    <row r="74" spans="1:11" ht="25.5">
      <c r="A74" s="4" t="s">
        <v>64</v>
      </c>
      <c r="B74" s="4" t="s">
        <v>128</v>
      </c>
      <c r="C74" s="45" t="s">
        <v>209</v>
      </c>
      <c r="D74" s="4" t="s">
        <v>233</v>
      </c>
      <c r="E74" s="13">
        <v>42</v>
      </c>
      <c r="G74" s="13">
        <f t="shared" si="8"/>
        <v>0</v>
      </c>
      <c r="H74" s="13">
        <f t="shared" si="9"/>
        <v>0</v>
      </c>
      <c r="I74" s="13">
        <f t="shared" si="7"/>
        <v>0</v>
      </c>
      <c r="J74" s="13">
        <v>0.0002</v>
      </c>
      <c r="K74" s="13">
        <f t="shared" si="10"/>
        <v>0.008400000000000001</v>
      </c>
    </row>
    <row r="75" spans="1:11" ht="51">
      <c r="A75" s="4" t="s">
        <v>65</v>
      </c>
      <c r="B75" s="4" t="s">
        <v>122</v>
      </c>
      <c r="C75" s="45" t="s">
        <v>210</v>
      </c>
      <c r="D75" s="4" t="s">
        <v>232</v>
      </c>
      <c r="E75" s="13">
        <v>4</v>
      </c>
      <c r="G75" s="13">
        <f t="shared" si="8"/>
        <v>0</v>
      </c>
      <c r="H75" s="13">
        <f t="shared" si="9"/>
        <v>0</v>
      </c>
      <c r="I75" s="13">
        <f t="shared" si="7"/>
        <v>0</v>
      </c>
      <c r="J75" s="13">
        <v>0.0062</v>
      </c>
      <c r="K75" s="13">
        <f t="shared" si="10"/>
        <v>0.0248</v>
      </c>
    </row>
    <row r="76" spans="1:11" ht="12.75">
      <c r="A76" s="4" t="s">
        <v>66</v>
      </c>
      <c r="B76" s="4" t="s">
        <v>129</v>
      </c>
      <c r="C76" s="45" t="s">
        <v>211</v>
      </c>
      <c r="D76" s="4" t="s">
        <v>235</v>
      </c>
      <c r="E76" s="13">
        <v>3</v>
      </c>
      <c r="G76" s="13">
        <f t="shared" si="8"/>
        <v>0</v>
      </c>
      <c r="H76" s="13">
        <f t="shared" si="9"/>
        <v>0</v>
      </c>
      <c r="I76" s="13">
        <f aca="true" t="shared" si="11" ref="I76:I90">G76+H76</f>
        <v>0</v>
      </c>
      <c r="J76" s="13">
        <v>0</v>
      </c>
      <c r="K76" s="13">
        <f t="shared" si="10"/>
        <v>0</v>
      </c>
    </row>
    <row r="77" spans="1:11" ht="12.75">
      <c r="A77" s="4" t="s">
        <v>67</v>
      </c>
      <c r="B77" s="4" t="s">
        <v>130</v>
      </c>
      <c r="C77" s="45" t="s">
        <v>212</v>
      </c>
      <c r="D77" s="4" t="s">
        <v>232</v>
      </c>
      <c r="E77" s="13">
        <v>3</v>
      </c>
      <c r="G77" s="13">
        <f t="shared" si="8"/>
        <v>0</v>
      </c>
      <c r="H77" s="13">
        <f t="shared" si="9"/>
        <v>0</v>
      </c>
      <c r="I77" s="13">
        <f t="shared" si="11"/>
        <v>0</v>
      </c>
      <c r="J77" s="13">
        <v>5E-05</v>
      </c>
      <c r="K77" s="13">
        <f t="shared" si="10"/>
        <v>0.00015000000000000001</v>
      </c>
    </row>
    <row r="78" spans="1:11" ht="12.75">
      <c r="A78" s="4" t="s">
        <v>68</v>
      </c>
      <c r="B78" s="4" t="s">
        <v>131</v>
      </c>
      <c r="C78" s="45" t="s">
        <v>213</v>
      </c>
      <c r="D78" s="4" t="s">
        <v>232</v>
      </c>
      <c r="E78" s="13">
        <v>3</v>
      </c>
      <c r="G78" s="13">
        <f t="shared" si="8"/>
        <v>0</v>
      </c>
      <c r="H78" s="13">
        <f t="shared" si="9"/>
        <v>0</v>
      </c>
      <c r="I78" s="13">
        <f t="shared" si="11"/>
        <v>0</v>
      </c>
      <c r="J78" s="13">
        <v>4E-05</v>
      </c>
      <c r="K78" s="13">
        <f t="shared" si="10"/>
        <v>0.00012000000000000002</v>
      </c>
    </row>
    <row r="79" spans="1:11" ht="25.5">
      <c r="A79" s="4" t="s">
        <v>69</v>
      </c>
      <c r="B79" s="4" t="s">
        <v>132</v>
      </c>
      <c r="C79" s="45" t="s">
        <v>214</v>
      </c>
      <c r="D79" s="4" t="s">
        <v>232</v>
      </c>
      <c r="E79" s="13">
        <v>1</v>
      </c>
      <c r="G79" s="13">
        <f t="shared" si="8"/>
        <v>0</v>
      </c>
      <c r="H79" s="13">
        <f t="shared" si="9"/>
        <v>0</v>
      </c>
      <c r="I79" s="13">
        <f t="shared" si="11"/>
        <v>0</v>
      </c>
      <c r="J79" s="13">
        <v>0</v>
      </c>
      <c r="K79" s="13">
        <f t="shared" si="10"/>
        <v>0</v>
      </c>
    </row>
    <row r="80" spans="1:11" ht="12.75">
      <c r="A80" s="4" t="s">
        <v>70</v>
      </c>
      <c r="B80" s="4" t="s">
        <v>133</v>
      </c>
      <c r="C80" s="45" t="s">
        <v>215</v>
      </c>
      <c r="D80" s="4" t="s">
        <v>232</v>
      </c>
      <c r="E80" s="13">
        <v>5</v>
      </c>
      <c r="G80" s="13">
        <f t="shared" si="8"/>
        <v>0</v>
      </c>
      <c r="H80" s="13">
        <f t="shared" si="9"/>
        <v>0</v>
      </c>
      <c r="I80" s="13">
        <f t="shared" si="11"/>
        <v>0</v>
      </c>
      <c r="J80" s="13">
        <v>0.00015</v>
      </c>
      <c r="K80" s="13">
        <f t="shared" si="10"/>
        <v>0.0007499999999999999</v>
      </c>
    </row>
    <row r="81" spans="1:11" ht="12.75">
      <c r="A81" s="4" t="s">
        <v>71</v>
      </c>
      <c r="B81" s="4" t="s">
        <v>134</v>
      </c>
      <c r="C81" s="45" t="s">
        <v>216</v>
      </c>
      <c r="D81" s="4" t="s">
        <v>232</v>
      </c>
      <c r="E81" s="13">
        <v>5</v>
      </c>
      <c r="G81" s="13">
        <f t="shared" si="8"/>
        <v>0</v>
      </c>
      <c r="H81" s="13">
        <f t="shared" si="9"/>
        <v>0</v>
      </c>
      <c r="I81" s="13">
        <f t="shared" si="11"/>
        <v>0</v>
      </c>
      <c r="J81" s="13">
        <v>0.00015</v>
      </c>
      <c r="K81" s="13">
        <f t="shared" si="10"/>
        <v>0.0007499999999999999</v>
      </c>
    </row>
    <row r="82" spans="1:11" ht="25.5">
      <c r="A82" s="4" t="s">
        <v>72</v>
      </c>
      <c r="B82" s="4" t="s">
        <v>135</v>
      </c>
      <c r="C82" s="45" t="s">
        <v>217</v>
      </c>
      <c r="D82" s="4" t="s">
        <v>232</v>
      </c>
      <c r="E82" s="13">
        <v>1</v>
      </c>
      <c r="G82" s="13">
        <f t="shared" si="8"/>
        <v>0</v>
      </c>
      <c r="H82" s="13">
        <f t="shared" si="9"/>
        <v>0</v>
      </c>
      <c r="I82" s="13">
        <f t="shared" si="11"/>
        <v>0</v>
      </c>
      <c r="J82" s="13">
        <v>0.00029</v>
      </c>
      <c r="K82" s="13">
        <f t="shared" si="10"/>
        <v>0.00029</v>
      </c>
    </row>
    <row r="83" spans="1:11" ht="25.5">
      <c r="A83" s="4" t="s">
        <v>73</v>
      </c>
      <c r="B83" s="4" t="s">
        <v>136</v>
      </c>
      <c r="C83" s="45" t="s">
        <v>218</v>
      </c>
      <c r="D83" s="4" t="s">
        <v>233</v>
      </c>
      <c r="E83" s="13">
        <v>37</v>
      </c>
      <c r="G83" s="13">
        <f t="shared" si="8"/>
        <v>0</v>
      </c>
      <c r="H83" s="13">
        <f t="shared" si="9"/>
        <v>0</v>
      </c>
      <c r="I83" s="13">
        <f t="shared" si="11"/>
        <v>0</v>
      </c>
      <c r="J83" s="13">
        <v>0.00016</v>
      </c>
      <c r="K83" s="13">
        <f t="shared" si="10"/>
        <v>0.005920000000000001</v>
      </c>
    </row>
    <row r="84" spans="1:11" ht="25.5">
      <c r="A84" s="4" t="s">
        <v>74</v>
      </c>
      <c r="B84" s="4" t="s">
        <v>137</v>
      </c>
      <c r="C84" s="45" t="s">
        <v>219</v>
      </c>
      <c r="D84" s="4" t="s">
        <v>233</v>
      </c>
      <c r="E84" s="13">
        <v>19</v>
      </c>
      <c r="G84" s="13">
        <f t="shared" si="8"/>
        <v>0</v>
      </c>
      <c r="H84" s="13">
        <f t="shared" si="9"/>
        <v>0</v>
      </c>
      <c r="I84" s="13">
        <f t="shared" si="11"/>
        <v>0</v>
      </c>
      <c r="J84" s="13">
        <v>0.00026</v>
      </c>
      <c r="K84" s="13">
        <f t="shared" si="10"/>
        <v>0.00494</v>
      </c>
    </row>
    <row r="85" spans="1:11" ht="25.5">
      <c r="A85" s="4" t="s">
        <v>75</v>
      </c>
      <c r="B85" s="4" t="s">
        <v>138</v>
      </c>
      <c r="C85" s="45" t="s">
        <v>220</v>
      </c>
      <c r="D85" s="4" t="s">
        <v>232</v>
      </c>
      <c r="E85" s="13">
        <v>5</v>
      </c>
      <c r="G85" s="13">
        <f t="shared" si="8"/>
        <v>0</v>
      </c>
      <c r="H85" s="13">
        <f t="shared" si="9"/>
        <v>0</v>
      </c>
      <c r="I85" s="13">
        <f t="shared" si="11"/>
        <v>0</v>
      </c>
      <c r="J85" s="13">
        <v>0</v>
      </c>
      <c r="K85" s="13">
        <f t="shared" si="10"/>
        <v>0</v>
      </c>
    </row>
    <row r="86" spans="1:11" ht="25.5">
      <c r="A86" s="4" t="s">
        <v>76</v>
      </c>
      <c r="B86" s="4" t="s">
        <v>139</v>
      </c>
      <c r="C86" s="45" t="s">
        <v>221</v>
      </c>
      <c r="D86" s="4" t="s">
        <v>232</v>
      </c>
      <c r="E86" s="13">
        <v>1</v>
      </c>
      <c r="G86" s="13">
        <f t="shared" si="8"/>
        <v>0</v>
      </c>
      <c r="H86" s="13">
        <f t="shared" si="9"/>
        <v>0</v>
      </c>
      <c r="I86" s="13">
        <f t="shared" si="11"/>
        <v>0</v>
      </c>
      <c r="J86" s="13">
        <v>0.00046</v>
      </c>
      <c r="K86" s="13">
        <f t="shared" si="10"/>
        <v>0.00046</v>
      </c>
    </row>
    <row r="87" spans="1:11" ht="12.75">
      <c r="A87" s="4" t="s">
        <v>77</v>
      </c>
      <c r="B87" s="4" t="s">
        <v>140</v>
      </c>
      <c r="C87" s="45" t="s">
        <v>222</v>
      </c>
      <c r="D87" s="4" t="s">
        <v>232</v>
      </c>
      <c r="E87" s="13">
        <v>6</v>
      </c>
      <c r="G87" s="13">
        <f t="shared" si="8"/>
        <v>0</v>
      </c>
      <c r="H87" s="13">
        <f t="shared" si="9"/>
        <v>0</v>
      </c>
      <c r="I87" s="13">
        <f t="shared" si="11"/>
        <v>0</v>
      </c>
      <c r="J87" s="13">
        <v>0.0003</v>
      </c>
      <c r="K87" s="13">
        <f t="shared" si="10"/>
        <v>0.0018</v>
      </c>
    </row>
    <row r="88" spans="1:11" ht="12.75">
      <c r="A88" s="4" t="s">
        <v>78</v>
      </c>
      <c r="B88" s="4" t="s">
        <v>141</v>
      </c>
      <c r="C88" s="45" t="s">
        <v>223</v>
      </c>
      <c r="D88" s="4" t="s">
        <v>233</v>
      </c>
      <c r="E88" s="13">
        <v>8</v>
      </c>
      <c r="G88" s="13">
        <f t="shared" si="8"/>
        <v>0</v>
      </c>
      <c r="H88" s="13">
        <f t="shared" si="9"/>
        <v>0</v>
      </c>
      <c r="I88" s="13">
        <f t="shared" si="11"/>
        <v>0</v>
      </c>
      <c r="J88" s="13">
        <v>0</v>
      </c>
      <c r="K88" s="13">
        <f t="shared" si="10"/>
        <v>0</v>
      </c>
    </row>
    <row r="89" spans="1:11" ht="25.5">
      <c r="A89" s="4" t="s">
        <v>79</v>
      </c>
      <c r="B89" s="4" t="s">
        <v>142</v>
      </c>
      <c r="C89" s="45" t="s">
        <v>224</v>
      </c>
      <c r="D89" s="4" t="s">
        <v>232</v>
      </c>
      <c r="E89" s="13">
        <v>170</v>
      </c>
      <c r="G89" s="13">
        <f t="shared" si="8"/>
        <v>0</v>
      </c>
      <c r="H89" s="13">
        <f t="shared" si="9"/>
        <v>0</v>
      </c>
      <c r="I89" s="13">
        <f t="shared" si="11"/>
        <v>0</v>
      </c>
      <c r="J89" s="13">
        <v>0</v>
      </c>
      <c r="K89" s="13">
        <f t="shared" si="10"/>
        <v>0</v>
      </c>
    </row>
    <row r="90" spans="1:11" ht="25.5">
      <c r="A90" s="6" t="s">
        <v>80</v>
      </c>
      <c r="B90" s="6" t="s">
        <v>143</v>
      </c>
      <c r="C90" s="48" t="s">
        <v>225</v>
      </c>
      <c r="D90" s="6" t="s">
        <v>234</v>
      </c>
      <c r="E90" s="14">
        <v>37</v>
      </c>
      <c r="F90" s="17"/>
      <c r="G90" s="14">
        <f t="shared" si="8"/>
        <v>0</v>
      </c>
      <c r="H90" s="14">
        <f t="shared" si="9"/>
        <v>0</v>
      </c>
      <c r="I90" s="14">
        <f t="shared" si="11"/>
        <v>0</v>
      </c>
      <c r="J90" s="14">
        <v>0.0125</v>
      </c>
      <c r="K90" s="14">
        <f t="shared" si="10"/>
        <v>0.4625</v>
      </c>
    </row>
    <row r="91" spans="1:11" ht="12.75">
      <c r="A91" s="7"/>
      <c r="B91" s="7"/>
      <c r="C91" s="49"/>
      <c r="D91" s="7"/>
      <c r="E91" s="7"/>
      <c r="F91" s="7"/>
      <c r="G91" s="53" t="s">
        <v>241</v>
      </c>
      <c r="H91" s="54"/>
      <c r="I91" s="25">
        <f>I12+I21+I23+I25+I66</f>
        <v>0</v>
      </c>
      <c r="J91" s="7"/>
      <c r="K91" s="7"/>
    </row>
  </sheetData>
  <sheetProtection/>
  <mergeCells count="33">
    <mergeCell ref="A1:K1"/>
    <mergeCell ref="A2:B3"/>
    <mergeCell ref="A4:B5"/>
    <mergeCell ref="A6:B7"/>
    <mergeCell ref="A8:B9"/>
    <mergeCell ref="C2:C3"/>
    <mergeCell ref="C4:C5"/>
    <mergeCell ref="C6:C7"/>
    <mergeCell ref="C8:C9"/>
    <mergeCell ref="D2:E3"/>
    <mergeCell ref="D4:E5"/>
    <mergeCell ref="D6:E7"/>
    <mergeCell ref="D8:E9"/>
    <mergeCell ref="F2:G3"/>
    <mergeCell ref="F4:G5"/>
    <mergeCell ref="F6:G7"/>
    <mergeCell ref="F8:G9"/>
    <mergeCell ref="H2:H3"/>
    <mergeCell ref="H4:H5"/>
    <mergeCell ref="H6:H7"/>
    <mergeCell ref="H8:H9"/>
    <mergeCell ref="I2:K3"/>
    <mergeCell ref="I4:K5"/>
    <mergeCell ref="I6:K7"/>
    <mergeCell ref="I8:K9"/>
    <mergeCell ref="C66:F66"/>
    <mergeCell ref="G91:H91"/>
    <mergeCell ref="G10:I10"/>
    <mergeCell ref="J10:K10"/>
    <mergeCell ref="C12:F12"/>
    <mergeCell ref="C21:F21"/>
    <mergeCell ref="C23:F23"/>
    <mergeCell ref="C25:F2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1" sqref="G1:G16384"/>
    </sheetView>
  </sheetViews>
  <sheetFormatPr defaultColWidth="11.421875" defaultRowHeight="12.75"/>
  <cols>
    <col min="1" max="1" width="16.57421875" style="0" customWidth="1"/>
    <col min="2" max="2" width="41.7109375" style="0" customWidth="1"/>
    <col min="3" max="3" width="22.140625" style="0" customWidth="1"/>
    <col min="4" max="4" width="21.00390625" style="0" customWidth="1"/>
    <col min="5" max="5" width="20.8515625" style="0" customWidth="1"/>
    <col min="6" max="6" width="19.7109375" style="0" customWidth="1"/>
  </cols>
  <sheetData>
    <row r="1" spans="1:6" ht="21.75" customHeight="1">
      <c r="A1" s="69" t="s">
        <v>249</v>
      </c>
      <c r="B1" s="70"/>
      <c r="C1" s="70"/>
      <c r="D1" s="70"/>
      <c r="E1" s="70"/>
      <c r="F1" s="70"/>
    </row>
    <row r="2" spans="1:6" ht="12.75">
      <c r="A2" s="71" t="s">
        <v>1</v>
      </c>
      <c r="B2" s="53" t="s">
        <v>144</v>
      </c>
      <c r="C2" s="54"/>
      <c r="D2" s="60" t="s">
        <v>242</v>
      </c>
      <c r="E2" s="60"/>
      <c r="F2" s="65"/>
    </row>
    <row r="3" spans="1:6" ht="12.75">
      <c r="A3" s="72"/>
      <c r="B3" s="80"/>
      <c r="C3" s="80"/>
      <c r="D3" s="61"/>
      <c r="E3" s="61"/>
      <c r="F3" s="66"/>
    </row>
    <row r="4" spans="1:6" ht="12.75">
      <c r="A4" s="73" t="s">
        <v>2</v>
      </c>
      <c r="B4" s="62"/>
      <c r="C4" s="61"/>
      <c r="D4" s="62" t="s">
        <v>243</v>
      </c>
      <c r="E4" s="62"/>
      <c r="F4" s="66"/>
    </row>
    <row r="5" spans="1:6" ht="12.75">
      <c r="A5" s="72"/>
      <c r="B5" s="61"/>
      <c r="C5" s="61"/>
      <c r="D5" s="61"/>
      <c r="E5" s="61"/>
      <c r="F5" s="66"/>
    </row>
    <row r="6" spans="1:6" ht="12.75">
      <c r="A6" s="73" t="s">
        <v>3</v>
      </c>
      <c r="B6" s="62" t="s">
        <v>145</v>
      </c>
      <c r="C6" s="61"/>
      <c r="D6" s="62" t="s">
        <v>244</v>
      </c>
      <c r="E6" s="62"/>
      <c r="F6" s="66"/>
    </row>
    <row r="7" spans="1:6" ht="12.75">
      <c r="A7" s="72"/>
      <c r="B7" s="61"/>
      <c r="C7" s="61"/>
      <c r="D7" s="61"/>
      <c r="E7" s="61"/>
      <c r="F7" s="66"/>
    </row>
    <row r="8" spans="1:6" ht="12.75">
      <c r="A8" s="73" t="s">
        <v>245</v>
      </c>
      <c r="B8" s="62"/>
      <c r="C8" s="61"/>
      <c r="D8" s="62" t="s">
        <v>229</v>
      </c>
      <c r="E8" s="68">
        <v>42842</v>
      </c>
      <c r="F8" s="66"/>
    </row>
    <row r="9" spans="1:6" ht="12.75">
      <c r="A9" s="74"/>
      <c r="B9" s="63"/>
      <c r="C9" s="63"/>
      <c r="D9" s="63"/>
      <c r="E9" s="63"/>
      <c r="F9" s="67"/>
    </row>
    <row r="10" spans="1:6" ht="12.75">
      <c r="A10" s="26" t="s">
        <v>81</v>
      </c>
      <c r="B10" s="28" t="s">
        <v>146</v>
      </c>
      <c r="C10" s="29" t="s">
        <v>250</v>
      </c>
      <c r="D10" s="29" t="s">
        <v>251</v>
      </c>
      <c r="E10" s="29" t="s">
        <v>252</v>
      </c>
      <c r="F10" s="32" t="s">
        <v>253</v>
      </c>
    </row>
    <row r="11" spans="1:6" ht="12.75">
      <c r="A11" s="27" t="s">
        <v>82</v>
      </c>
      <c r="B11" s="27" t="s">
        <v>147</v>
      </c>
      <c r="C11" s="30"/>
      <c r="D11" s="30"/>
      <c r="E11" s="33">
        <f>C11+D11</f>
        <v>0</v>
      </c>
      <c r="F11" s="33">
        <v>0</v>
      </c>
    </row>
    <row r="12" spans="1:6" ht="12.75">
      <c r="A12" s="4" t="s">
        <v>88</v>
      </c>
      <c r="B12" s="4" t="s">
        <v>156</v>
      </c>
      <c r="E12" s="13">
        <f>C12+D12</f>
        <v>0</v>
      </c>
      <c r="F12" s="13">
        <v>0</v>
      </c>
    </row>
    <row r="13" spans="1:6" ht="12.75">
      <c r="A13" s="4" t="s">
        <v>90</v>
      </c>
      <c r="B13" s="4" t="s">
        <v>158</v>
      </c>
      <c r="E13" s="13">
        <f>C13+D13</f>
        <v>0</v>
      </c>
      <c r="F13" s="13">
        <v>0</v>
      </c>
    </row>
    <row r="14" spans="1:6" ht="12.75">
      <c r="A14" s="4" t="s">
        <v>92</v>
      </c>
      <c r="B14" s="4" t="s">
        <v>160</v>
      </c>
      <c r="E14" s="13">
        <f>C14+D14</f>
        <v>0</v>
      </c>
      <c r="F14" s="13">
        <v>0</v>
      </c>
    </row>
    <row r="15" spans="1:6" ht="12.75">
      <c r="A15" s="4"/>
      <c r="B15" s="4" t="s">
        <v>201</v>
      </c>
      <c r="E15" s="13">
        <f>C15+D15</f>
        <v>0</v>
      </c>
      <c r="F15" s="13">
        <v>0.78307</v>
      </c>
    </row>
    <row r="17" spans="4:5" ht="12.75">
      <c r="D17" s="31" t="s">
        <v>241</v>
      </c>
      <c r="E17" s="34">
        <f>SUM(E11:E15)</f>
        <v>0</v>
      </c>
    </row>
  </sheetData>
  <sheetProtection/>
  <mergeCells count="17"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  <mergeCell ref="D4:D5"/>
    <mergeCell ref="D6:D7"/>
    <mergeCell ref="D8:D9"/>
    <mergeCell ref="E2:F3"/>
    <mergeCell ref="E4:F5"/>
    <mergeCell ref="E6:F7"/>
    <mergeCell ref="E8:F9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42" sqref="C42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5" customHeight="1">
      <c r="A1" s="106" t="s">
        <v>254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71" t="s">
        <v>1</v>
      </c>
      <c r="B2" s="64"/>
      <c r="C2" s="75" t="s">
        <v>144</v>
      </c>
      <c r="D2" s="109"/>
      <c r="E2" s="60" t="s">
        <v>242</v>
      </c>
      <c r="F2" s="60"/>
      <c r="G2" s="64"/>
      <c r="H2" s="60" t="s">
        <v>285</v>
      </c>
      <c r="I2" s="99"/>
    </row>
    <row r="3" spans="1:9" ht="12.75">
      <c r="A3" s="72"/>
      <c r="B3" s="61"/>
      <c r="C3" s="76"/>
      <c r="D3" s="76"/>
      <c r="E3" s="61"/>
      <c r="F3" s="61"/>
      <c r="G3" s="61"/>
      <c r="H3" s="61"/>
      <c r="I3" s="66"/>
    </row>
    <row r="4" spans="1:9" ht="12.75">
      <c r="A4" s="73" t="s">
        <v>2</v>
      </c>
      <c r="B4" s="61"/>
      <c r="C4" s="77"/>
      <c r="D4" s="78"/>
      <c r="E4" s="62" t="s">
        <v>243</v>
      </c>
      <c r="F4" s="62"/>
      <c r="G4" s="61"/>
      <c r="H4" s="62" t="s">
        <v>285</v>
      </c>
      <c r="I4" s="100"/>
    </row>
    <row r="5" spans="1:9" ht="12.75">
      <c r="A5" s="72"/>
      <c r="B5" s="61"/>
      <c r="C5" s="78"/>
      <c r="D5" s="78"/>
      <c r="E5" s="61"/>
      <c r="F5" s="61"/>
      <c r="G5" s="61"/>
      <c r="H5" s="61"/>
      <c r="I5" s="66"/>
    </row>
    <row r="6" spans="1:9" ht="12.75">
      <c r="A6" s="73" t="s">
        <v>3</v>
      </c>
      <c r="B6" s="61"/>
      <c r="C6" s="77" t="s">
        <v>145</v>
      </c>
      <c r="D6" s="78"/>
      <c r="E6" s="62" t="s">
        <v>244</v>
      </c>
      <c r="F6" s="62"/>
      <c r="G6" s="61"/>
      <c r="H6" s="62" t="s">
        <v>285</v>
      </c>
      <c r="I6" s="100"/>
    </row>
    <row r="7" spans="1:9" ht="12.75">
      <c r="A7" s="72"/>
      <c r="B7" s="61"/>
      <c r="C7" s="78"/>
      <c r="D7" s="78"/>
      <c r="E7" s="61"/>
      <c r="F7" s="61"/>
      <c r="G7" s="61"/>
      <c r="H7" s="61"/>
      <c r="I7" s="66"/>
    </row>
    <row r="8" spans="1:9" ht="12.75">
      <c r="A8" s="73" t="s">
        <v>227</v>
      </c>
      <c r="B8" s="61"/>
      <c r="C8" s="68"/>
      <c r="D8" s="61"/>
      <c r="E8" s="62" t="s">
        <v>228</v>
      </c>
      <c r="F8" s="61"/>
      <c r="G8" s="61"/>
      <c r="H8" s="62" t="s">
        <v>286</v>
      </c>
      <c r="I8" s="100" t="s">
        <v>80</v>
      </c>
    </row>
    <row r="9" spans="1:9" ht="12.75">
      <c r="A9" s="72"/>
      <c r="B9" s="61"/>
      <c r="C9" s="61"/>
      <c r="D9" s="61"/>
      <c r="E9" s="61"/>
      <c r="F9" s="61"/>
      <c r="G9" s="61"/>
      <c r="H9" s="61"/>
      <c r="I9" s="66"/>
    </row>
    <row r="10" spans="1:9" ht="12.75">
      <c r="A10" s="73" t="s">
        <v>4</v>
      </c>
      <c r="B10" s="61"/>
      <c r="C10" s="62"/>
      <c r="D10" s="61"/>
      <c r="E10" s="62" t="s">
        <v>245</v>
      </c>
      <c r="F10" s="62"/>
      <c r="G10" s="61"/>
      <c r="H10" s="62" t="s">
        <v>287</v>
      </c>
      <c r="I10" s="101">
        <v>42842</v>
      </c>
    </row>
    <row r="11" spans="1:9" ht="12.75">
      <c r="A11" s="108"/>
      <c r="B11" s="105"/>
      <c r="C11" s="105"/>
      <c r="D11" s="105"/>
      <c r="E11" s="105"/>
      <c r="F11" s="105"/>
      <c r="G11" s="105"/>
      <c r="H11" s="105"/>
      <c r="I11" s="102"/>
    </row>
    <row r="12" spans="1:9" ht="23.25" customHeight="1">
      <c r="A12" s="103" t="s">
        <v>255</v>
      </c>
      <c r="B12" s="104"/>
      <c r="C12" s="104"/>
      <c r="D12" s="104"/>
      <c r="E12" s="104"/>
      <c r="F12" s="104"/>
      <c r="G12" s="104"/>
      <c r="H12" s="104"/>
      <c r="I12" s="104"/>
    </row>
    <row r="13" spans="1:9" ht="26.25" customHeight="1">
      <c r="A13" s="35" t="s">
        <v>256</v>
      </c>
      <c r="B13" s="97" t="s">
        <v>265</v>
      </c>
      <c r="C13" s="98"/>
      <c r="D13" s="35" t="s">
        <v>267</v>
      </c>
      <c r="E13" s="97" t="s">
        <v>273</v>
      </c>
      <c r="F13" s="98"/>
      <c r="G13" s="35" t="s">
        <v>274</v>
      </c>
      <c r="H13" s="97" t="s">
        <v>288</v>
      </c>
      <c r="I13" s="98"/>
    </row>
    <row r="14" spans="1:9" ht="15" customHeight="1">
      <c r="A14" s="36" t="s">
        <v>257</v>
      </c>
      <c r="B14" s="40" t="s">
        <v>266</v>
      </c>
      <c r="C14" s="41"/>
      <c r="D14" s="93" t="s">
        <v>268</v>
      </c>
      <c r="E14" s="94"/>
      <c r="F14" s="41"/>
      <c r="G14" s="93" t="s">
        <v>275</v>
      </c>
      <c r="H14" s="94"/>
      <c r="I14" s="41"/>
    </row>
    <row r="15" spans="1:9" ht="15" customHeight="1">
      <c r="A15" s="37"/>
      <c r="B15" s="40" t="s">
        <v>246</v>
      </c>
      <c r="C15" s="41"/>
      <c r="D15" s="93" t="s">
        <v>269</v>
      </c>
      <c r="E15" s="94"/>
      <c r="F15" s="41"/>
      <c r="G15" s="93" t="s">
        <v>276</v>
      </c>
      <c r="H15" s="94"/>
      <c r="I15" s="41"/>
    </row>
    <row r="16" spans="1:9" ht="15" customHeight="1">
      <c r="A16" s="36" t="s">
        <v>258</v>
      </c>
      <c r="B16" s="40" t="s">
        <v>266</v>
      </c>
      <c r="C16" s="41"/>
      <c r="D16" s="93" t="s">
        <v>270</v>
      </c>
      <c r="E16" s="94"/>
      <c r="F16" s="41"/>
      <c r="G16" s="93" t="s">
        <v>277</v>
      </c>
      <c r="H16" s="94"/>
      <c r="I16" s="41"/>
    </row>
    <row r="17" spans="1:9" ht="15" customHeight="1">
      <c r="A17" s="37"/>
      <c r="B17" s="40" t="s">
        <v>246</v>
      </c>
      <c r="C17" s="41"/>
      <c r="D17" s="93"/>
      <c r="E17" s="94"/>
      <c r="F17" s="44"/>
      <c r="G17" s="93" t="s">
        <v>278</v>
      </c>
      <c r="H17" s="94"/>
      <c r="I17" s="41"/>
    </row>
    <row r="18" spans="1:9" ht="15" customHeight="1">
      <c r="A18" s="36" t="s">
        <v>259</v>
      </c>
      <c r="B18" s="40" t="s">
        <v>266</v>
      </c>
      <c r="C18" s="41"/>
      <c r="D18" s="93"/>
      <c r="E18" s="94"/>
      <c r="F18" s="44"/>
      <c r="G18" s="93" t="s">
        <v>279</v>
      </c>
      <c r="H18" s="94"/>
      <c r="I18" s="41"/>
    </row>
    <row r="19" spans="1:9" ht="15" customHeight="1">
      <c r="A19" s="37"/>
      <c r="B19" s="40" t="s">
        <v>246</v>
      </c>
      <c r="C19" s="41"/>
      <c r="D19" s="93"/>
      <c r="E19" s="94"/>
      <c r="F19" s="44"/>
      <c r="G19" s="93" t="s">
        <v>280</v>
      </c>
      <c r="H19" s="94"/>
      <c r="I19" s="41"/>
    </row>
    <row r="20" spans="1:9" ht="15" customHeight="1">
      <c r="A20" s="95" t="s">
        <v>201</v>
      </c>
      <c r="B20" s="96"/>
      <c r="C20" s="41"/>
      <c r="D20" s="93"/>
      <c r="E20" s="94"/>
      <c r="F20" s="44"/>
      <c r="G20" s="93"/>
      <c r="H20" s="94"/>
      <c r="I20" s="44"/>
    </row>
    <row r="21" spans="1:9" ht="15" customHeight="1">
      <c r="A21" s="95" t="s">
        <v>260</v>
      </c>
      <c r="B21" s="96"/>
      <c r="C21" s="41"/>
      <c r="D21" s="93"/>
      <c r="E21" s="94"/>
      <c r="F21" s="44"/>
      <c r="G21" s="93"/>
      <c r="H21" s="94"/>
      <c r="I21" s="44"/>
    </row>
    <row r="22" spans="1:9" ht="39.75" customHeight="1">
      <c r="A22" s="95" t="s">
        <v>261</v>
      </c>
      <c r="B22" s="96"/>
      <c r="C22" s="41"/>
      <c r="D22" s="95" t="s">
        <v>271</v>
      </c>
      <c r="E22" s="96"/>
      <c r="F22" s="41"/>
      <c r="G22" s="95" t="s">
        <v>281</v>
      </c>
      <c r="H22" s="96"/>
      <c r="I22" s="41"/>
    </row>
    <row r="23" spans="1:9" ht="12.75">
      <c r="A23" s="38"/>
      <c r="B23" s="38"/>
      <c r="C23" s="38"/>
      <c r="D23" s="7"/>
      <c r="E23" s="7"/>
      <c r="F23" s="7"/>
      <c r="G23" s="7"/>
      <c r="H23" s="7"/>
      <c r="I23" s="7"/>
    </row>
    <row r="24" spans="1:9" ht="15" customHeight="1">
      <c r="A24" s="92" t="s">
        <v>262</v>
      </c>
      <c r="B24" s="91"/>
      <c r="C24" s="42"/>
      <c r="D24" s="43"/>
      <c r="E24" s="17"/>
      <c r="F24" s="17"/>
      <c r="G24" s="17"/>
      <c r="H24" s="17"/>
      <c r="I24" s="17"/>
    </row>
    <row r="25" spans="1:9" ht="15" customHeight="1">
      <c r="A25" s="90" t="s">
        <v>289</v>
      </c>
      <c r="B25" s="91"/>
      <c r="C25" s="42"/>
      <c r="D25" s="90" t="s">
        <v>291</v>
      </c>
      <c r="E25" s="91"/>
      <c r="F25" s="42"/>
      <c r="G25" s="92" t="s">
        <v>282</v>
      </c>
      <c r="H25" s="91"/>
      <c r="I25" s="42"/>
    </row>
    <row r="26" spans="1:9" ht="15" customHeight="1">
      <c r="A26" s="90" t="s">
        <v>290</v>
      </c>
      <c r="B26" s="91"/>
      <c r="C26" s="42"/>
      <c r="D26" s="90" t="s">
        <v>292</v>
      </c>
      <c r="E26" s="91"/>
      <c r="F26" s="42"/>
      <c r="G26" s="92" t="s">
        <v>283</v>
      </c>
      <c r="H26" s="91"/>
      <c r="I26" s="42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4.25" customHeight="1">
      <c r="A28" s="87" t="s">
        <v>263</v>
      </c>
      <c r="B28" s="88"/>
      <c r="C28" s="89"/>
      <c r="D28" s="87" t="s">
        <v>272</v>
      </c>
      <c r="E28" s="88"/>
      <c r="F28" s="89"/>
      <c r="G28" s="87" t="s">
        <v>284</v>
      </c>
      <c r="H28" s="88"/>
      <c r="I28" s="89"/>
    </row>
    <row r="29" spans="1:9" ht="14.25" customHeight="1">
      <c r="A29" s="81"/>
      <c r="B29" s="82"/>
      <c r="C29" s="83"/>
      <c r="D29" s="81"/>
      <c r="E29" s="82"/>
      <c r="F29" s="83"/>
      <c r="G29" s="81"/>
      <c r="H29" s="82"/>
      <c r="I29" s="83"/>
    </row>
    <row r="30" spans="1:9" ht="14.25" customHeight="1">
      <c r="A30" s="81"/>
      <c r="B30" s="82"/>
      <c r="C30" s="83"/>
      <c r="D30" s="81"/>
      <c r="E30" s="82"/>
      <c r="F30" s="83"/>
      <c r="G30" s="81"/>
      <c r="H30" s="82"/>
      <c r="I30" s="83"/>
    </row>
    <row r="31" spans="1:9" ht="14.25" customHeight="1">
      <c r="A31" s="81"/>
      <c r="B31" s="82"/>
      <c r="C31" s="83"/>
      <c r="D31" s="81"/>
      <c r="E31" s="82"/>
      <c r="F31" s="83"/>
      <c r="G31" s="81"/>
      <c r="H31" s="82"/>
      <c r="I31" s="83"/>
    </row>
    <row r="32" spans="1:9" ht="14.25" customHeight="1">
      <c r="A32" s="84" t="s">
        <v>264</v>
      </c>
      <c r="B32" s="85"/>
      <c r="C32" s="86"/>
      <c r="D32" s="84" t="s">
        <v>264</v>
      </c>
      <c r="E32" s="85"/>
      <c r="F32" s="86"/>
      <c r="G32" s="84" t="s">
        <v>264</v>
      </c>
      <c r="H32" s="85"/>
      <c r="I32" s="86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ht="15.75">
      <c r="A34" s="110" t="s">
        <v>293</v>
      </c>
    </row>
    <row r="36" spans="1:2" ht="12.75">
      <c r="A36" t="s">
        <v>294</v>
      </c>
      <c r="B36" t="s">
        <v>295</v>
      </c>
    </row>
    <row r="37" ht="12.75">
      <c r="B37" t="s">
        <v>296</v>
      </c>
    </row>
    <row r="38" ht="12.75">
      <c r="B38" t="s">
        <v>297</v>
      </c>
    </row>
    <row r="39" ht="12.75">
      <c r="B39" t="s">
        <v>298</v>
      </c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4:B24"/>
    <mergeCell ref="A25:B25"/>
    <mergeCell ref="D25:E25"/>
    <mergeCell ref="D26:E26"/>
    <mergeCell ref="G25:H25"/>
    <mergeCell ref="G26:H26"/>
    <mergeCell ref="A28:C28"/>
    <mergeCell ref="G28:I28"/>
    <mergeCell ref="D28:F28"/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A30:C30"/>
    <mergeCell ref="A31:C31"/>
    <mergeCell ref="A32:C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Mamka</dc:creator>
  <cp:keywords/>
  <dc:description/>
  <cp:lastModifiedBy>Mamka</cp:lastModifiedBy>
  <cp:lastPrinted>2017-05-03T20:20:19Z</cp:lastPrinted>
  <dcterms:created xsi:type="dcterms:W3CDTF">2017-05-03T19:47:14Z</dcterms:created>
  <dcterms:modified xsi:type="dcterms:W3CDTF">2017-05-03T20:20:25Z</dcterms:modified>
  <cp:category/>
  <cp:version/>
  <cp:contentType/>
  <cp:contentStatus/>
</cp:coreProperties>
</file>