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4_Křtiny\REALIZACNÍ DOKUMENTACE\Profese\Rozpocet\"/>
    </mc:Choice>
  </mc:AlternateContent>
  <xr:revisionPtr revIDLastSave="0" documentId="8_{EF3DD18C-8EB8-4B4E-9E30-EA0B7917888E}" xr6:coauthVersionLast="47" xr6:coauthVersionMax="47" xr10:uidLastSave="{00000000-0000-0000-0000-000000000000}"/>
  <bookViews>
    <workbookView xWindow="25080" yWindow="-3600" windowWidth="38640" windowHeight="212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KOB-089-00 Naklady" sheetId="12" r:id="rId4"/>
    <sheet name="01 01-EL-silno Pol" sheetId="13" r:id="rId5"/>
    <sheet name="01 01-EL-slabo Pol" sheetId="14" r:id="rId6"/>
    <sheet name="01 01-STAV Pol" sheetId="15" r:id="rId7"/>
    <sheet name="01 01-VYT Pol" sheetId="16" r:id="rId8"/>
    <sheet name="01 01-VZT Pol" sheetId="17" r:id="rId9"/>
    <sheet name="01 01-ZTI Pol" sheetId="18" r:id="rId10"/>
    <sheet name="02 02 Pol" sheetId="19" r:id="rId11"/>
  </sheets>
  <externalReferences>
    <externalReference r:id="rId12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KOB-089-00 Naklady'!$1:$7</definedName>
    <definedName name="_xlnm.Print_Titles" localSheetId="4">'01 01-EL-silno Pol'!$1:$7</definedName>
    <definedName name="_xlnm.Print_Titles" localSheetId="5">'01 01-EL-slabo Pol'!$1:$7</definedName>
    <definedName name="_xlnm.Print_Titles" localSheetId="6">'01 01-STAV Pol'!$1:$7</definedName>
    <definedName name="_xlnm.Print_Titles" localSheetId="7">'01 01-VYT Pol'!$1:$7</definedName>
    <definedName name="_xlnm.Print_Titles" localSheetId="8">'01 01-VZT Pol'!$1:$7</definedName>
    <definedName name="_xlnm.Print_Titles" localSheetId="9">'01 01-ZTI Pol'!$1:$7</definedName>
    <definedName name="_xlnm.Print_Titles" localSheetId="10">'02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KOB-089-00 Naklady'!$A$1:$Y$44</definedName>
    <definedName name="_xlnm.Print_Area" localSheetId="4">'01 01-EL-silno Pol'!$A$1:$Y$17</definedName>
    <definedName name="_xlnm.Print_Area" localSheetId="5">'01 01-EL-slabo Pol'!$A$1:$Y$13</definedName>
    <definedName name="_xlnm.Print_Area" localSheetId="6">'01 01-STAV Pol'!$A$1:$Y$1445</definedName>
    <definedName name="_xlnm.Print_Area" localSheetId="7">'01 01-VYT Pol'!$A$1:$Y$211</definedName>
    <definedName name="_xlnm.Print_Area" localSheetId="8">'01 01-VZT Pol'!$A$1:$Y$13</definedName>
    <definedName name="_xlnm.Print_Area" localSheetId="9">'01 01-ZTI Pol'!$A$1:$Y$542</definedName>
    <definedName name="_xlnm.Print_Area" localSheetId="10">'02 02 Pol'!$A$1:$Y$100</definedName>
    <definedName name="_xlnm.Print_Area" localSheetId="1">Stavba!$A$1:$J$122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1" i="1"/>
  <c r="F40" i="1"/>
  <c r="BA59" i="19"/>
  <c r="BA54" i="19"/>
  <c r="BA43" i="19"/>
  <c r="BA37" i="19"/>
  <c r="BA22" i="19"/>
  <c r="BA13" i="19"/>
  <c r="G9" i="19"/>
  <c r="I9" i="19"/>
  <c r="K9" i="19"/>
  <c r="M9" i="19"/>
  <c r="O9" i="19"/>
  <c r="Q9" i="19"/>
  <c r="V9" i="19"/>
  <c r="G12" i="19"/>
  <c r="I12" i="19"/>
  <c r="K12" i="19"/>
  <c r="M12" i="19"/>
  <c r="O12" i="19"/>
  <c r="Q12" i="19"/>
  <c r="V12" i="19"/>
  <c r="G15" i="19"/>
  <c r="M15" i="19" s="1"/>
  <c r="I15" i="19"/>
  <c r="K15" i="19"/>
  <c r="O15" i="19"/>
  <c r="Q15" i="19"/>
  <c r="V15" i="19"/>
  <c r="G18" i="19"/>
  <c r="M18" i="19" s="1"/>
  <c r="I18" i="19"/>
  <c r="K18" i="19"/>
  <c r="O18" i="19"/>
  <c r="Q18" i="19"/>
  <c r="V18" i="19"/>
  <c r="G21" i="19"/>
  <c r="M21" i="19" s="1"/>
  <c r="I21" i="19"/>
  <c r="K21" i="19"/>
  <c r="O21" i="19"/>
  <c r="Q21" i="19"/>
  <c r="V21" i="19"/>
  <c r="G24" i="19"/>
  <c r="I24" i="19"/>
  <c r="K24" i="19"/>
  <c r="M24" i="19"/>
  <c r="O24" i="19"/>
  <c r="Q24" i="19"/>
  <c r="V24" i="19"/>
  <c r="G26" i="19"/>
  <c r="M26" i="19" s="1"/>
  <c r="I26" i="19"/>
  <c r="K26" i="19"/>
  <c r="O26" i="19"/>
  <c r="Q26" i="19"/>
  <c r="V26" i="19"/>
  <c r="G29" i="19"/>
  <c r="I29" i="19"/>
  <c r="K29" i="19"/>
  <c r="M29" i="19"/>
  <c r="O29" i="19"/>
  <c r="Q29" i="19"/>
  <c r="V29" i="19"/>
  <c r="G33" i="19"/>
  <c r="I33" i="19"/>
  <c r="K33" i="19"/>
  <c r="M33" i="19"/>
  <c r="O33" i="19"/>
  <c r="Q33" i="19"/>
  <c r="V33" i="19"/>
  <c r="G36" i="19"/>
  <c r="I36" i="19"/>
  <c r="K36" i="19"/>
  <c r="M36" i="19"/>
  <c r="O36" i="19"/>
  <c r="Q36" i="19"/>
  <c r="V36" i="19"/>
  <c r="G40" i="19"/>
  <c r="M40" i="19" s="1"/>
  <c r="I40" i="19"/>
  <c r="K40" i="19"/>
  <c r="O40" i="19"/>
  <c r="Q40" i="19"/>
  <c r="V40" i="19"/>
  <c r="G42" i="19"/>
  <c r="M42" i="19" s="1"/>
  <c r="I42" i="19"/>
  <c r="K42" i="19"/>
  <c r="O42" i="19"/>
  <c r="Q42" i="19"/>
  <c r="V42" i="19"/>
  <c r="G46" i="19"/>
  <c r="M46" i="19" s="1"/>
  <c r="I46" i="19"/>
  <c r="K46" i="19"/>
  <c r="O46" i="19"/>
  <c r="Q46" i="19"/>
  <c r="V46" i="19"/>
  <c r="G49" i="19"/>
  <c r="M49" i="19" s="1"/>
  <c r="I49" i="19"/>
  <c r="K49" i="19"/>
  <c r="O49" i="19"/>
  <c r="Q49" i="19"/>
  <c r="V49" i="19"/>
  <c r="G53" i="19"/>
  <c r="M53" i="19" s="1"/>
  <c r="I53" i="19"/>
  <c r="K53" i="19"/>
  <c r="O53" i="19"/>
  <c r="Q53" i="19"/>
  <c r="V53" i="19"/>
  <c r="G58" i="19"/>
  <c r="I58" i="19"/>
  <c r="K58" i="19"/>
  <c r="M58" i="19"/>
  <c r="O58" i="19"/>
  <c r="Q58" i="19"/>
  <c r="V58" i="19"/>
  <c r="G63" i="19"/>
  <c r="I63" i="19"/>
  <c r="K63" i="19"/>
  <c r="M63" i="19"/>
  <c r="O63" i="19"/>
  <c r="Q63" i="19"/>
  <c r="V63" i="19"/>
  <c r="G70" i="19"/>
  <c r="G69" i="19" s="1"/>
  <c r="I70" i="19"/>
  <c r="I69" i="19" s="1"/>
  <c r="K70" i="19"/>
  <c r="K69" i="19" s="1"/>
  <c r="M70" i="19"/>
  <c r="M69" i="19" s="1"/>
  <c r="O70" i="19"/>
  <c r="O69" i="19" s="1"/>
  <c r="Q70" i="19"/>
  <c r="Q69" i="19" s="1"/>
  <c r="V70" i="19"/>
  <c r="V69" i="19" s="1"/>
  <c r="G77" i="19"/>
  <c r="M77" i="19" s="1"/>
  <c r="I77" i="19"/>
  <c r="K77" i="19"/>
  <c r="O77" i="19"/>
  <c r="Q77" i="19"/>
  <c r="V77" i="19"/>
  <c r="G83" i="19"/>
  <c r="I83" i="19"/>
  <c r="K83" i="19"/>
  <c r="M83" i="19"/>
  <c r="O83" i="19"/>
  <c r="Q83" i="19"/>
  <c r="V83" i="19"/>
  <c r="G88" i="19"/>
  <c r="M88" i="19" s="1"/>
  <c r="I88" i="19"/>
  <c r="K88" i="19"/>
  <c r="O88" i="19"/>
  <c r="Q88" i="19"/>
  <c r="V88" i="19"/>
  <c r="G93" i="19"/>
  <c r="I93" i="19"/>
  <c r="K93" i="19"/>
  <c r="M93" i="19"/>
  <c r="O93" i="19"/>
  <c r="Q93" i="19"/>
  <c r="V93" i="19"/>
  <c r="AE99" i="19"/>
  <c r="F51" i="1" s="1"/>
  <c r="BA459" i="18"/>
  <c r="BA453" i="18"/>
  <c r="BA450" i="18"/>
  <c r="BA247" i="18"/>
  <c r="BA236" i="18"/>
  <c r="BA156" i="18"/>
  <c r="BA146" i="18"/>
  <c r="BA103" i="18"/>
  <c r="BA97" i="18"/>
  <c r="BA64" i="18"/>
  <c r="BA45" i="18"/>
  <c r="BA26" i="18"/>
  <c r="BA19" i="18"/>
  <c r="BA16" i="18"/>
  <c r="BA10" i="18"/>
  <c r="G9" i="18"/>
  <c r="M9" i="18" s="1"/>
  <c r="I9" i="18"/>
  <c r="K9" i="18"/>
  <c r="O9" i="18"/>
  <c r="Q9" i="18"/>
  <c r="V9" i="18"/>
  <c r="G15" i="18"/>
  <c r="I15" i="18"/>
  <c r="K15" i="18"/>
  <c r="M15" i="18"/>
  <c r="O15" i="18"/>
  <c r="Q15" i="18"/>
  <c r="V15" i="18"/>
  <c r="G18" i="18"/>
  <c r="M18" i="18" s="1"/>
  <c r="I18" i="18"/>
  <c r="K18" i="18"/>
  <c r="O18" i="18"/>
  <c r="Q18" i="18"/>
  <c r="V18" i="18"/>
  <c r="G25" i="18"/>
  <c r="I25" i="18"/>
  <c r="K25" i="18"/>
  <c r="M25" i="18"/>
  <c r="O25" i="18"/>
  <c r="Q25" i="18"/>
  <c r="V25" i="18"/>
  <c r="G28" i="18"/>
  <c r="I28" i="18"/>
  <c r="K28" i="18"/>
  <c r="M28" i="18"/>
  <c r="O28" i="18"/>
  <c r="Q28" i="18"/>
  <c r="V28" i="18"/>
  <c r="G33" i="18"/>
  <c r="I33" i="18"/>
  <c r="K33" i="18"/>
  <c r="M33" i="18"/>
  <c r="O33" i="18"/>
  <c r="Q33" i="18"/>
  <c r="V33" i="18"/>
  <c r="G36" i="18"/>
  <c r="M36" i="18" s="1"/>
  <c r="I36" i="18"/>
  <c r="K36" i="18"/>
  <c r="O36" i="18"/>
  <c r="Q36" i="18"/>
  <c r="V36" i="18"/>
  <c r="G41" i="18"/>
  <c r="I41" i="18"/>
  <c r="K41" i="18"/>
  <c r="M41" i="18"/>
  <c r="O41" i="18"/>
  <c r="Q41" i="18"/>
  <c r="V41" i="18"/>
  <c r="G44" i="18"/>
  <c r="M44" i="18" s="1"/>
  <c r="I44" i="18"/>
  <c r="K44" i="18"/>
  <c r="O44" i="18"/>
  <c r="Q44" i="18"/>
  <c r="V44" i="18"/>
  <c r="G47" i="18"/>
  <c r="M47" i="18" s="1"/>
  <c r="I47" i="18"/>
  <c r="K47" i="18"/>
  <c r="O47" i="18"/>
  <c r="Q47" i="18"/>
  <c r="V47" i="18"/>
  <c r="G50" i="18"/>
  <c r="M50" i="18" s="1"/>
  <c r="I50" i="18"/>
  <c r="K50" i="18"/>
  <c r="O50" i="18"/>
  <c r="Q50" i="18"/>
  <c r="V50" i="18"/>
  <c r="G52" i="18"/>
  <c r="I52" i="18"/>
  <c r="K52" i="18"/>
  <c r="M52" i="18"/>
  <c r="O52" i="18"/>
  <c r="Q52" i="18"/>
  <c r="V52" i="18"/>
  <c r="G54" i="18"/>
  <c r="I54" i="18"/>
  <c r="K54" i="18"/>
  <c r="M54" i="18"/>
  <c r="O54" i="18"/>
  <c r="Q54" i="18"/>
  <c r="V54" i="18"/>
  <c r="G63" i="18"/>
  <c r="I63" i="18"/>
  <c r="K63" i="18"/>
  <c r="M63" i="18"/>
  <c r="O63" i="18"/>
  <c r="Q63" i="18"/>
  <c r="V63" i="18"/>
  <c r="G69" i="18"/>
  <c r="M69" i="18" s="1"/>
  <c r="I69" i="18"/>
  <c r="K69" i="18"/>
  <c r="O69" i="18"/>
  <c r="Q69" i="18"/>
  <c r="V69" i="18"/>
  <c r="G73" i="18"/>
  <c r="I73" i="18"/>
  <c r="K73" i="18"/>
  <c r="M73" i="18"/>
  <c r="O73" i="18"/>
  <c r="Q73" i="18"/>
  <c r="V73" i="18"/>
  <c r="G78" i="18"/>
  <c r="M78" i="18" s="1"/>
  <c r="I78" i="18"/>
  <c r="K78" i="18"/>
  <c r="O78" i="18"/>
  <c r="Q78" i="18"/>
  <c r="V78" i="18"/>
  <c r="G82" i="18"/>
  <c r="M82" i="18" s="1"/>
  <c r="I82" i="18"/>
  <c r="K82" i="18"/>
  <c r="O82" i="18"/>
  <c r="Q82" i="18"/>
  <c r="V82" i="18"/>
  <c r="G86" i="18"/>
  <c r="M86" i="18" s="1"/>
  <c r="I86" i="18"/>
  <c r="K86" i="18"/>
  <c r="O86" i="18"/>
  <c r="Q86" i="18"/>
  <c r="V86" i="18"/>
  <c r="G91" i="18"/>
  <c r="I91" i="18"/>
  <c r="K91" i="18"/>
  <c r="M91" i="18"/>
  <c r="O91" i="18"/>
  <c r="Q91" i="18"/>
  <c r="V91" i="18"/>
  <c r="G96" i="18"/>
  <c r="I96" i="18"/>
  <c r="K96" i="18"/>
  <c r="M96" i="18"/>
  <c r="O96" i="18"/>
  <c r="Q96" i="18"/>
  <c r="V96" i="18"/>
  <c r="G102" i="18"/>
  <c r="I102" i="18"/>
  <c r="K102" i="18"/>
  <c r="M102" i="18"/>
  <c r="O102" i="18"/>
  <c r="Q102" i="18"/>
  <c r="V102" i="18"/>
  <c r="G105" i="18"/>
  <c r="M105" i="18" s="1"/>
  <c r="I105" i="18"/>
  <c r="K105" i="18"/>
  <c r="O105" i="18"/>
  <c r="Q105" i="18"/>
  <c r="V105" i="18"/>
  <c r="G111" i="18"/>
  <c r="G110" i="18" s="1"/>
  <c r="I111" i="18"/>
  <c r="I110" i="18" s="1"/>
  <c r="K111" i="18"/>
  <c r="K110" i="18" s="1"/>
  <c r="M111" i="18"/>
  <c r="M110" i="18" s="1"/>
  <c r="O111" i="18"/>
  <c r="O110" i="18" s="1"/>
  <c r="Q111" i="18"/>
  <c r="Q110" i="18" s="1"/>
  <c r="V111" i="18"/>
  <c r="V110" i="18" s="1"/>
  <c r="G121" i="18"/>
  <c r="M121" i="18" s="1"/>
  <c r="I121" i="18"/>
  <c r="K121" i="18"/>
  <c r="O121" i="18"/>
  <c r="Q121" i="18"/>
  <c r="V121" i="18"/>
  <c r="G126" i="18"/>
  <c r="I126" i="18"/>
  <c r="K126" i="18"/>
  <c r="M126" i="18"/>
  <c r="O126" i="18"/>
  <c r="Q126" i="18"/>
  <c r="V126" i="18"/>
  <c r="G132" i="18"/>
  <c r="M132" i="18" s="1"/>
  <c r="I132" i="18"/>
  <c r="K132" i="18"/>
  <c r="O132" i="18"/>
  <c r="Q132" i="18"/>
  <c r="V132" i="18"/>
  <c r="G138" i="18"/>
  <c r="I138" i="18"/>
  <c r="K138" i="18"/>
  <c r="M138" i="18"/>
  <c r="O138" i="18"/>
  <c r="Q138" i="18"/>
  <c r="V138" i="18"/>
  <c r="G145" i="18"/>
  <c r="I145" i="18"/>
  <c r="K145" i="18"/>
  <c r="M145" i="18"/>
  <c r="O145" i="18"/>
  <c r="Q145" i="18"/>
  <c r="V145" i="18"/>
  <c r="G149" i="18"/>
  <c r="I149" i="18"/>
  <c r="K149" i="18"/>
  <c r="M149" i="18"/>
  <c r="O149" i="18"/>
  <c r="Q149" i="18"/>
  <c r="V149" i="18"/>
  <c r="G152" i="18"/>
  <c r="M152" i="18" s="1"/>
  <c r="I152" i="18"/>
  <c r="K152" i="18"/>
  <c r="O152" i="18"/>
  <c r="Q152" i="18"/>
  <c r="V152" i="18"/>
  <c r="G155" i="18"/>
  <c r="M155" i="18" s="1"/>
  <c r="I155" i="18"/>
  <c r="K155" i="18"/>
  <c r="O155" i="18"/>
  <c r="Q155" i="18"/>
  <c r="V155" i="18"/>
  <c r="G158" i="18"/>
  <c r="M158" i="18" s="1"/>
  <c r="I158" i="18"/>
  <c r="K158" i="18"/>
  <c r="O158" i="18"/>
  <c r="Q158" i="18"/>
  <c r="V158" i="18"/>
  <c r="G160" i="18"/>
  <c r="M160" i="18" s="1"/>
  <c r="I160" i="18"/>
  <c r="K160" i="18"/>
  <c r="O160" i="18"/>
  <c r="Q160" i="18"/>
  <c r="V160" i="18"/>
  <c r="G162" i="18"/>
  <c r="M162" i="18" s="1"/>
  <c r="I162" i="18"/>
  <c r="K162" i="18"/>
  <c r="O162" i="18"/>
  <c r="Q162" i="18"/>
  <c r="V162" i="18"/>
  <c r="G164" i="18"/>
  <c r="I164" i="18"/>
  <c r="K164" i="18"/>
  <c r="M164" i="18"/>
  <c r="O164" i="18"/>
  <c r="Q164" i="18"/>
  <c r="V164" i="18"/>
  <c r="G169" i="18"/>
  <c r="I169" i="18"/>
  <c r="K169" i="18"/>
  <c r="M169" i="18"/>
  <c r="O169" i="18"/>
  <c r="Q169" i="18"/>
  <c r="V169" i="18"/>
  <c r="G174" i="18"/>
  <c r="I174" i="18"/>
  <c r="K174" i="18"/>
  <c r="M174" i="18"/>
  <c r="O174" i="18"/>
  <c r="Q174" i="18"/>
  <c r="V174" i="18"/>
  <c r="G176" i="18"/>
  <c r="M176" i="18" s="1"/>
  <c r="I176" i="18"/>
  <c r="K176" i="18"/>
  <c r="O176" i="18"/>
  <c r="Q176" i="18"/>
  <c r="V176" i="18"/>
  <c r="G178" i="18"/>
  <c r="M178" i="18" s="1"/>
  <c r="I178" i="18"/>
  <c r="K178" i="18"/>
  <c r="O178" i="18"/>
  <c r="Q178" i="18"/>
  <c r="V178" i="18"/>
  <c r="G180" i="18"/>
  <c r="M180" i="18" s="1"/>
  <c r="I180" i="18"/>
  <c r="K180" i="18"/>
  <c r="O180" i="18"/>
  <c r="Q180" i="18"/>
  <c r="V180" i="18"/>
  <c r="G182" i="18"/>
  <c r="I182" i="18"/>
  <c r="K182" i="18"/>
  <c r="M182" i="18"/>
  <c r="O182" i="18"/>
  <c r="Q182" i="18"/>
  <c r="V182" i="18"/>
  <c r="G184" i="18"/>
  <c r="M184" i="18" s="1"/>
  <c r="I184" i="18"/>
  <c r="K184" i="18"/>
  <c r="O184" i="18"/>
  <c r="Q184" i="18"/>
  <c r="V184" i="18"/>
  <c r="G186" i="18"/>
  <c r="I186" i="18"/>
  <c r="K186" i="18"/>
  <c r="M186" i="18"/>
  <c r="O186" i="18"/>
  <c r="Q186" i="18"/>
  <c r="V186" i="18"/>
  <c r="G188" i="18"/>
  <c r="I188" i="18"/>
  <c r="K188" i="18"/>
  <c r="M188" i="18"/>
  <c r="O188" i="18"/>
  <c r="Q188" i="18"/>
  <c r="V188" i="18"/>
  <c r="G190" i="18"/>
  <c r="I190" i="18"/>
  <c r="K190" i="18"/>
  <c r="M190" i="18"/>
  <c r="O190" i="18"/>
  <c r="Q190" i="18"/>
  <c r="V190" i="18"/>
  <c r="G193" i="18"/>
  <c r="M193" i="18" s="1"/>
  <c r="I193" i="18"/>
  <c r="K193" i="18"/>
  <c r="O193" i="18"/>
  <c r="Q193" i="18"/>
  <c r="V193" i="18"/>
  <c r="G195" i="18"/>
  <c r="M195" i="18" s="1"/>
  <c r="I195" i="18"/>
  <c r="K195" i="18"/>
  <c r="O195" i="18"/>
  <c r="Q195" i="18"/>
  <c r="V195" i="18"/>
  <c r="G197" i="18"/>
  <c r="M197" i="18" s="1"/>
  <c r="I197" i="18"/>
  <c r="K197" i="18"/>
  <c r="O197" i="18"/>
  <c r="Q197" i="18"/>
  <c r="V197" i="18"/>
  <c r="G200" i="18"/>
  <c r="M200" i="18" s="1"/>
  <c r="I200" i="18"/>
  <c r="K200" i="18"/>
  <c r="O200" i="18"/>
  <c r="Q200" i="18"/>
  <c r="V200" i="18"/>
  <c r="G205" i="18"/>
  <c r="M205" i="18" s="1"/>
  <c r="I205" i="18"/>
  <c r="K205" i="18"/>
  <c r="O205" i="18"/>
  <c r="Q205" i="18"/>
  <c r="V205" i="18"/>
  <c r="G209" i="18"/>
  <c r="I209" i="18"/>
  <c r="K209" i="18"/>
  <c r="M209" i="18"/>
  <c r="O209" i="18"/>
  <c r="Q209" i="18"/>
  <c r="V209" i="18"/>
  <c r="G214" i="18"/>
  <c r="I214" i="18"/>
  <c r="K214" i="18"/>
  <c r="M214" i="18"/>
  <c r="O214" i="18"/>
  <c r="Q214" i="18"/>
  <c r="V214" i="18"/>
  <c r="G216" i="18"/>
  <c r="I216" i="18"/>
  <c r="K216" i="18"/>
  <c r="M216" i="18"/>
  <c r="O216" i="18"/>
  <c r="Q216" i="18"/>
  <c r="V216" i="18"/>
  <c r="G218" i="18"/>
  <c r="M218" i="18" s="1"/>
  <c r="I218" i="18"/>
  <c r="K218" i="18"/>
  <c r="O218" i="18"/>
  <c r="Q218" i="18"/>
  <c r="V218" i="18"/>
  <c r="G220" i="18"/>
  <c r="M220" i="18" s="1"/>
  <c r="I220" i="18"/>
  <c r="K220" i="18"/>
  <c r="O220" i="18"/>
  <c r="Q220" i="18"/>
  <c r="V220" i="18"/>
  <c r="G222" i="18"/>
  <c r="M222" i="18" s="1"/>
  <c r="I222" i="18"/>
  <c r="K222" i="18"/>
  <c r="O222" i="18"/>
  <c r="Q222" i="18"/>
  <c r="V222" i="18"/>
  <c r="G224" i="18"/>
  <c r="I224" i="18"/>
  <c r="K224" i="18"/>
  <c r="M224" i="18"/>
  <c r="O224" i="18"/>
  <c r="Q224" i="18"/>
  <c r="V224" i="18"/>
  <c r="G227" i="18"/>
  <c r="G226" i="18" s="1"/>
  <c r="I227" i="18"/>
  <c r="I226" i="18" s="1"/>
  <c r="K227" i="18"/>
  <c r="K226" i="18" s="1"/>
  <c r="O227" i="18"/>
  <c r="O226" i="18" s="1"/>
  <c r="Q227" i="18"/>
  <c r="Q226" i="18" s="1"/>
  <c r="V227" i="18"/>
  <c r="V226" i="18" s="1"/>
  <c r="G235" i="18"/>
  <c r="I235" i="18"/>
  <c r="K235" i="18"/>
  <c r="M235" i="18"/>
  <c r="O235" i="18"/>
  <c r="Q235" i="18"/>
  <c r="V235" i="18"/>
  <c r="G244" i="18"/>
  <c r="I244" i="18"/>
  <c r="K244" i="18"/>
  <c r="M244" i="18"/>
  <c r="O244" i="18"/>
  <c r="Q244" i="18"/>
  <c r="V244" i="18"/>
  <c r="G246" i="18"/>
  <c r="I246" i="18"/>
  <c r="K246" i="18"/>
  <c r="M246" i="18"/>
  <c r="O246" i="18"/>
  <c r="Q246" i="18"/>
  <c r="V246" i="18"/>
  <c r="G251" i="18"/>
  <c r="M251" i="18" s="1"/>
  <c r="I251" i="18"/>
  <c r="K251" i="18"/>
  <c r="O251" i="18"/>
  <c r="Q251" i="18"/>
  <c r="V251" i="18"/>
  <c r="G253" i="18"/>
  <c r="M253" i="18" s="1"/>
  <c r="I253" i="18"/>
  <c r="K253" i="18"/>
  <c r="O253" i="18"/>
  <c r="Q253" i="18"/>
  <c r="V253" i="18"/>
  <c r="G257" i="18"/>
  <c r="M257" i="18" s="1"/>
  <c r="I257" i="18"/>
  <c r="K257" i="18"/>
  <c r="O257" i="18"/>
  <c r="Q257" i="18"/>
  <c r="V257" i="18"/>
  <c r="G260" i="18"/>
  <c r="M260" i="18" s="1"/>
  <c r="I260" i="18"/>
  <c r="K260" i="18"/>
  <c r="O260" i="18"/>
  <c r="Q260" i="18"/>
  <c r="V260" i="18"/>
  <c r="G263" i="18"/>
  <c r="M263" i="18" s="1"/>
  <c r="I263" i="18"/>
  <c r="K263" i="18"/>
  <c r="O263" i="18"/>
  <c r="Q263" i="18"/>
  <c r="V263" i="18"/>
  <c r="G266" i="18"/>
  <c r="I266" i="18"/>
  <c r="K266" i="18"/>
  <c r="M266" i="18"/>
  <c r="O266" i="18"/>
  <c r="Q266" i="18"/>
  <c r="V266" i="18"/>
  <c r="G269" i="18"/>
  <c r="I269" i="18"/>
  <c r="K269" i="18"/>
  <c r="M269" i="18"/>
  <c r="O269" i="18"/>
  <c r="Q269" i="18"/>
  <c r="V269" i="18"/>
  <c r="G272" i="18"/>
  <c r="I272" i="18"/>
  <c r="K272" i="18"/>
  <c r="M272" i="18"/>
  <c r="O272" i="18"/>
  <c r="Q272" i="18"/>
  <c r="V272" i="18"/>
  <c r="G275" i="18"/>
  <c r="M275" i="18" s="1"/>
  <c r="I275" i="18"/>
  <c r="K275" i="18"/>
  <c r="O275" i="18"/>
  <c r="Q275" i="18"/>
  <c r="V275" i="18"/>
  <c r="G278" i="18"/>
  <c r="M278" i="18" s="1"/>
  <c r="I278" i="18"/>
  <c r="K278" i="18"/>
  <c r="O278" i="18"/>
  <c r="Q278" i="18"/>
  <c r="V278" i="18"/>
  <c r="G281" i="18"/>
  <c r="M281" i="18" s="1"/>
  <c r="I281" i="18"/>
  <c r="K281" i="18"/>
  <c r="O281" i="18"/>
  <c r="Q281" i="18"/>
  <c r="V281" i="18"/>
  <c r="G284" i="18"/>
  <c r="I284" i="18"/>
  <c r="K284" i="18"/>
  <c r="M284" i="18"/>
  <c r="O284" i="18"/>
  <c r="Q284" i="18"/>
  <c r="V284" i="18"/>
  <c r="G287" i="18"/>
  <c r="M287" i="18" s="1"/>
  <c r="I287" i="18"/>
  <c r="K287" i="18"/>
  <c r="O287" i="18"/>
  <c r="Q287" i="18"/>
  <c r="V287" i="18"/>
  <c r="G290" i="18"/>
  <c r="I290" i="18"/>
  <c r="K290" i="18"/>
  <c r="M290" i="18"/>
  <c r="O290" i="18"/>
  <c r="Q290" i="18"/>
  <c r="V290" i="18"/>
  <c r="G293" i="18"/>
  <c r="I293" i="18"/>
  <c r="K293" i="18"/>
  <c r="M293" i="18"/>
  <c r="O293" i="18"/>
  <c r="Q293" i="18"/>
  <c r="V293" i="18"/>
  <c r="G296" i="18"/>
  <c r="I296" i="18"/>
  <c r="K296" i="18"/>
  <c r="M296" i="18"/>
  <c r="O296" i="18"/>
  <c r="Q296" i="18"/>
  <c r="V296" i="18"/>
  <c r="G299" i="18"/>
  <c r="M299" i="18" s="1"/>
  <c r="I299" i="18"/>
  <c r="K299" i="18"/>
  <c r="O299" i="18"/>
  <c r="Q299" i="18"/>
  <c r="V299" i="18"/>
  <c r="G301" i="18"/>
  <c r="M301" i="18" s="1"/>
  <c r="I301" i="18"/>
  <c r="K301" i="18"/>
  <c r="O301" i="18"/>
  <c r="Q301" i="18"/>
  <c r="V301" i="18"/>
  <c r="G303" i="18"/>
  <c r="M303" i="18" s="1"/>
  <c r="I303" i="18"/>
  <c r="K303" i="18"/>
  <c r="O303" i="18"/>
  <c r="Q303" i="18"/>
  <c r="V303" i="18"/>
  <c r="G305" i="18"/>
  <c r="M305" i="18" s="1"/>
  <c r="I305" i="18"/>
  <c r="K305" i="18"/>
  <c r="O305" i="18"/>
  <c r="Q305" i="18"/>
  <c r="V305" i="18"/>
  <c r="G307" i="18"/>
  <c r="M307" i="18" s="1"/>
  <c r="I307" i="18"/>
  <c r="K307" i="18"/>
  <c r="O307" i="18"/>
  <c r="Q307" i="18"/>
  <c r="V307" i="18"/>
  <c r="G309" i="18"/>
  <c r="I309" i="18"/>
  <c r="K309" i="18"/>
  <c r="M309" i="18"/>
  <c r="O309" i="18"/>
  <c r="Q309" i="18"/>
  <c r="V309" i="18"/>
  <c r="G311" i="18"/>
  <c r="I311" i="18"/>
  <c r="K311" i="18"/>
  <c r="M311" i="18"/>
  <c r="O311" i="18"/>
  <c r="Q311" i="18"/>
  <c r="V311" i="18"/>
  <c r="G314" i="18"/>
  <c r="I314" i="18"/>
  <c r="K314" i="18"/>
  <c r="M314" i="18"/>
  <c r="O314" i="18"/>
  <c r="Q314" i="18"/>
  <c r="V314" i="18"/>
  <c r="G318" i="18"/>
  <c r="M318" i="18" s="1"/>
  <c r="I318" i="18"/>
  <c r="K318" i="18"/>
  <c r="O318" i="18"/>
  <c r="Q318" i="18"/>
  <c r="V318" i="18"/>
  <c r="G321" i="18"/>
  <c r="M321" i="18" s="1"/>
  <c r="I321" i="18"/>
  <c r="K321" i="18"/>
  <c r="O321" i="18"/>
  <c r="Q321" i="18"/>
  <c r="V321" i="18"/>
  <c r="G324" i="18"/>
  <c r="M324" i="18" s="1"/>
  <c r="I324" i="18"/>
  <c r="K324" i="18"/>
  <c r="O324" i="18"/>
  <c r="Q324" i="18"/>
  <c r="V324" i="18"/>
  <c r="G327" i="18"/>
  <c r="I327" i="18"/>
  <c r="K327" i="18"/>
  <c r="M327" i="18"/>
  <c r="O327" i="18"/>
  <c r="Q327" i="18"/>
  <c r="V327" i="18"/>
  <c r="G330" i="18"/>
  <c r="M330" i="18" s="1"/>
  <c r="I330" i="18"/>
  <c r="K330" i="18"/>
  <c r="O330" i="18"/>
  <c r="Q330" i="18"/>
  <c r="V330" i="18"/>
  <c r="G335" i="18"/>
  <c r="I335" i="18"/>
  <c r="K335" i="18"/>
  <c r="M335" i="18"/>
  <c r="O335" i="18"/>
  <c r="Q335" i="18"/>
  <c r="V335" i="18"/>
  <c r="G340" i="18"/>
  <c r="I340" i="18"/>
  <c r="K340" i="18"/>
  <c r="M340" i="18"/>
  <c r="O340" i="18"/>
  <c r="Q340" i="18"/>
  <c r="V340" i="18"/>
  <c r="G345" i="18"/>
  <c r="I345" i="18"/>
  <c r="K345" i="18"/>
  <c r="M345" i="18"/>
  <c r="O345" i="18"/>
  <c r="Q345" i="18"/>
  <c r="V345" i="18"/>
  <c r="G350" i="18"/>
  <c r="M350" i="18" s="1"/>
  <c r="I350" i="18"/>
  <c r="K350" i="18"/>
  <c r="O350" i="18"/>
  <c r="Q350" i="18"/>
  <c r="V350" i="18"/>
  <c r="G355" i="18"/>
  <c r="M355" i="18" s="1"/>
  <c r="I355" i="18"/>
  <c r="K355" i="18"/>
  <c r="O355" i="18"/>
  <c r="Q355" i="18"/>
  <c r="V355" i="18"/>
  <c r="G360" i="18"/>
  <c r="M360" i="18" s="1"/>
  <c r="I360" i="18"/>
  <c r="K360" i="18"/>
  <c r="O360" i="18"/>
  <c r="Q360" i="18"/>
  <c r="V360" i="18"/>
  <c r="G365" i="18"/>
  <c r="M365" i="18" s="1"/>
  <c r="I365" i="18"/>
  <c r="K365" i="18"/>
  <c r="O365" i="18"/>
  <c r="Q365" i="18"/>
  <c r="V365" i="18"/>
  <c r="G370" i="18"/>
  <c r="M370" i="18" s="1"/>
  <c r="I370" i="18"/>
  <c r="K370" i="18"/>
  <c r="O370" i="18"/>
  <c r="Q370" i="18"/>
  <c r="V370" i="18"/>
  <c r="G376" i="18"/>
  <c r="I376" i="18"/>
  <c r="K376" i="18"/>
  <c r="M376" i="18"/>
  <c r="O376" i="18"/>
  <c r="Q376" i="18"/>
  <c r="V376" i="18"/>
  <c r="G381" i="18"/>
  <c r="I381" i="18"/>
  <c r="K381" i="18"/>
  <c r="M381" i="18"/>
  <c r="O381" i="18"/>
  <c r="Q381" i="18"/>
  <c r="V381" i="18"/>
  <c r="G386" i="18"/>
  <c r="I386" i="18"/>
  <c r="K386" i="18"/>
  <c r="M386" i="18"/>
  <c r="O386" i="18"/>
  <c r="Q386" i="18"/>
  <c r="V386" i="18"/>
  <c r="G391" i="18"/>
  <c r="M391" i="18" s="1"/>
  <c r="I391" i="18"/>
  <c r="K391" i="18"/>
  <c r="O391" i="18"/>
  <c r="Q391" i="18"/>
  <c r="V391" i="18"/>
  <c r="G393" i="18"/>
  <c r="M393" i="18" s="1"/>
  <c r="I393" i="18"/>
  <c r="K393" i="18"/>
  <c r="O393" i="18"/>
  <c r="Q393" i="18"/>
  <c r="V393" i="18"/>
  <c r="G395" i="18"/>
  <c r="M395" i="18" s="1"/>
  <c r="I395" i="18"/>
  <c r="K395" i="18"/>
  <c r="O395" i="18"/>
  <c r="Q395" i="18"/>
  <c r="V395" i="18"/>
  <c r="G397" i="18"/>
  <c r="I397" i="18"/>
  <c r="K397" i="18"/>
  <c r="M397" i="18"/>
  <c r="O397" i="18"/>
  <c r="Q397" i="18"/>
  <c r="V397" i="18"/>
  <c r="G399" i="18"/>
  <c r="M399" i="18" s="1"/>
  <c r="I399" i="18"/>
  <c r="K399" i="18"/>
  <c r="O399" i="18"/>
  <c r="Q399" i="18"/>
  <c r="V399" i="18"/>
  <c r="G401" i="18"/>
  <c r="I401" i="18"/>
  <c r="K401" i="18"/>
  <c r="M401" i="18"/>
  <c r="O401" i="18"/>
  <c r="Q401" i="18"/>
  <c r="V401" i="18"/>
  <c r="G403" i="18"/>
  <c r="I403" i="18"/>
  <c r="K403" i="18"/>
  <c r="M403" i="18"/>
  <c r="O403" i="18"/>
  <c r="Q403" i="18"/>
  <c r="V403" i="18"/>
  <c r="G405" i="18"/>
  <c r="I405" i="18"/>
  <c r="K405" i="18"/>
  <c r="M405" i="18"/>
  <c r="O405" i="18"/>
  <c r="Q405" i="18"/>
  <c r="V405" i="18"/>
  <c r="G407" i="18"/>
  <c r="M407" i="18" s="1"/>
  <c r="I407" i="18"/>
  <c r="K407" i="18"/>
  <c r="O407" i="18"/>
  <c r="Q407" i="18"/>
  <c r="V407" i="18"/>
  <c r="G409" i="18"/>
  <c r="M409" i="18" s="1"/>
  <c r="I409" i="18"/>
  <c r="K409" i="18"/>
  <c r="O409" i="18"/>
  <c r="Q409" i="18"/>
  <c r="V409" i="18"/>
  <c r="G411" i="18"/>
  <c r="M411" i="18" s="1"/>
  <c r="I411" i="18"/>
  <c r="K411" i="18"/>
  <c r="O411" i="18"/>
  <c r="Q411" i="18"/>
  <c r="V411" i="18"/>
  <c r="G413" i="18"/>
  <c r="M413" i="18" s="1"/>
  <c r="I413" i="18"/>
  <c r="K413" i="18"/>
  <c r="O413" i="18"/>
  <c r="Q413" i="18"/>
  <c r="V413" i="18"/>
  <c r="G415" i="18"/>
  <c r="M415" i="18" s="1"/>
  <c r="I415" i="18"/>
  <c r="K415" i="18"/>
  <c r="O415" i="18"/>
  <c r="Q415" i="18"/>
  <c r="V415" i="18"/>
  <c r="G417" i="18"/>
  <c r="I417" i="18"/>
  <c r="K417" i="18"/>
  <c r="M417" i="18"/>
  <c r="O417" i="18"/>
  <c r="Q417" i="18"/>
  <c r="V417" i="18"/>
  <c r="G420" i="18"/>
  <c r="I420" i="18"/>
  <c r="K420" i="18"/>
  <c r="M420" i="18"/>
  <c r="O420" i="18"/>
  <c r="Q420" i="18"/>
  <c r="V420" i="18"/>
  <c r="G428" i="18"/>
  <c r="I428" i="18"/>
  <c r="K428" i="18"/>
  <c r="M428" i="18"/>
  <c r="O428" i="18"/>
  <c r="Q428" i="18"/>
  <c r="V428" i="18"/>
  <c r="G435" i="18"/>
  <c r="M435" i="18" s="1"/>
  <c r="I435" i="18"/>
  <c r="K435" i="18"/>
  <c r="O435" i="18"/>
  <c r="Q435" i="18"/>
  <c r="V435" i="18"/>
  <c r="G440" i="18"/>
  <c r="M440" i="18" s="1"/>
  <c r="I440" i="18"/>
  <c r="K440" i="18"/>
  <c r="O440" i="18"/>
  <c r="Q440" i="18"/>
  <c r="V440" i="18"/>
  <c r="G445" i="18"/>
  <c r="M445" i="18" s="1"/>
  <c r="I445" i="18"/>
  <c r="K445" i="18"/>
  <c r="O445" i="18"/>
  <c r="Q445" i="18"/>
  <c r="V445" i="18"/>
  <c r="G449" i="18"/>
  <c r="I449" i="18"/>
  <c r="K449" i="18"/>
  <c r="M449" i="18"/>
  <c r="O449" i="18"/>
  <c r="Q449" i="18"/>
  <c r="V449" i="18"/>
  <c r="G452" i="18"/>
  <c r="M452" i="18" s="1"/>
  <c r="I452" i="18"/>
  <c r="K452" i="18"/>
  <c r="O452" i="18"/>
  <c r="Q452" i="18"/>
  <c r="V452" i="18"/>
  <c r="G455" i="18"/>
  <c r="I455" i="18"/>
  <c r="K455" i="18"/>
  <c r="M455" i="18"/>
  <c r="O455" i="18"/>
  <c r="Q455" i="18"/>
  <c r="V455" i="18"/>
  <c r="G457" i="18"/>
  <c r="I457" i="18"/>
  <c r="K457" i="18"/>
  <c r="M457" i="18"/>
  <c r="O457" i="18"/>
  <c r="Q457" i="18"/>
  <c r="V457" i="18"/>
  <c r="G461" i="18"/>
  <c r="I461" i="18"/>
  <c r="K461" i="18"/>
  <c r="M461" i="18"/>
  <c r="O461" i="18"/>
  <c r="Q461" i="18"/>
  <c r="V461" i="18"/>
  <c r="G469" i="18"/>
  <c r="M469" i="18" s="1"/>
  <c r="I469" i="18"/>
  <c r="K469" i="18"/>
  <c r="O469" i="18"/>
  <c r="Q469" i="18"/>
  <c r="V469" i="18"/>
  <c r="G473" i="18"/>
  <c r="M473" i="18" s="1"/>
  <c r="I473" i="18"/>
  <c r="K473" i="18"/>
  <c r="O473" i="18"/>
  <c r="Q473" i="18"/>
  <c r="V473" i="18"/>
  <c r="G475" i="18"/>
  <c r="M475" i="18" s="1"/>
  <c r="I475" i="18"/>
  <c r="K475" i="18"/>
  <c r="O475" i="18"/>
  <c r="Q475" i="18"/>
  <c r="V475" i="18"/>
  <c r="G477" i="18"/>
  <c r="M477" i="18" s="1"/>
  <c r="I477" i="18"/>
  <c r="K477" i="18"/>
  <c r="O477" i="18"/>
  <c r="Q477" i="18"/>
  <c r="V477" i="18"/>
  <c r="G479" i="18"/>
  <c r="M479" i="18" s="1"/>
  <c r="I479" i="18"/>
  <c r="K479" i="18"/>
  <c r="O479" i="18"/>
  <c r="Q479" i="18"/>
  <c r="V479" i="18"/>
  <c r="G481" i="18"/>
  <c r="I481" i="18"/>
  <c r="K481" i="18"/>
  <c r="M481" i="18"/>
  <c r="O481" i="18"/>
  <c r="Q481" i="18"/>
  <c r="V481" i="18"/>
  <c r="G483" i="18"/>
  <c r="I483" i="18"/>
  <c r="K483" i="18"/>
  <c r="M483" i="18"/>
  <c r="O483" i="18"/>
  <c r="Q483" i="18"/>
  <c r="V483" i="18"/>
  <c r="G486" i="18"/>
  <c r="I486" i="18"/>
  <c r="K486" i="18"/>
  <c r="M486" i="18"/>
  <c r="O486" i="18"/>
  <c r="Q486" i="18"/>
  <c r="V486" i="18"/>
  <c r="G492" i="18"/>
  <c r="M492" i="18" s="1"/>
  <c r="I492" i="18"/>
  <c r="K492" i="18"/>
  <c r="O492" i="18"/>
  <c r="Q492" i="18"/>
  <c r="V492" i="18"/>
  <c r="G494" i="18"/>
  <c r="M494" i="18" s="1"/>
  <c r="I494" i="18"/>
  <c r="K494" i="18"/>
  <c r="O494" i="18"/>
  <c r="Q494" i="18"/>
  <c r="V494" i="18"/>
  <c r="G496" i="18"/>
  <c r="M496" i="18" s="1"/>
  <c r="I496" i="18"/>
  <c r="K496" i="18"/>
  <c r="O496" i="18"/>
  <c r="Q496" i="18"/>
  <c r="V496" i="18"/>
  <c r="G498" i="18"/>
  <c r="I498" i="18"/>
  <c r="K498" i="18"/>
  <c r="M498" i="18"/>
  <c r="O498" i="18"/>
  <c r="Q498" i="18"/>
  <c r="V498" i="18"/>
  <c r="G500" i="18"/>
  <c r="M500" i="18" s="1"/>
  <c r="I500" i="18"/>
  <c r="K500" i="18"/>
  <c r="O500" i="18"/>
  <c r="Q500" i="18"/>
  <c r="V500" i="18"/>
  <c r="G502" i="18"/>
  <c r="I502" i="18"/>
  <c r="K502" i="18"/>
  <c r="M502" i="18"/>
  <c r="O502" i="18"/>
  <c r="Q502" i="18"/>
  <c r="V502" i="18"/>
  <c r="G504" i="18"/>
  <c r="I504" i="18"/>
  <c r="K504" i="18"/>
  <c r="M504" i="18"/>
  <c r="O504" i="18"/>
  <c r="Q504" i="18"/>
  <c r="V504" i="18"/>
  <c r="G506" i="18"/>
  <c r="I506" i="18"/>
  <c r="K506" i="18"/>
  <c r="M506" i="18"/>
  <c r="O506" i="18"/>
  <c r="Q506" i="18"/>
  <c r="V506" i="18"/>
  <c r="G508" i="18"/>
  <c r="M508" i="18" s="1"/>
  <c r="I508" i="18"/>
  <c r="K508" i="18"/>
  <c r="O508" i="18"/>
  <c r="Q508" i="18"/>
  <c r="V508" i="18"/>
  <c r="G510" i="18"/>
  <c r="M510" i="18" s="1"/>
  <c r="I510" i="18"/>
  <c r="K510" i="18"/>
  <c r="O510" i="18"/>
  <c r="Q510" i="18"/>
  <c r="V510" i="18"/>
  <c r="G512" i="18"/>
  <c r="M512" i="18" s="1"/>
  <c r="I512" i="18"/>
  <c r="K512" i="18"/>
  <c r="O512" i="18"/>
  <c r="Q512" i="18"/>
  <c r="V512" i="18"/>
  <c r="G514" i="18"/>
  <c r="M514" i="18" s="1"/>
  <c r="I514" i="18"/>
  <c r="K514" i="18"/>
  <c r="O514" i="18"/>
  <c r="Q514" i="18"/>
  <c r="V514" i="18"/>
  <c r="G521" i="18"/>
  <c r="M521" i="18" s="1"/>
  <c r="I521" i="18"/>
  <c r="K521" i="18"/>
  <c r="O521" i="18"/>
  <c r="Q521" i="18"/>
  <c r="V521" i="18"/>
  <c r="G523" i="18"/>
  <c r="I523" i="18"/>
  <c r="K523" i="18"/>
  <c r="M523" i="18"/>
  <c r="O523" i="18"/>
  <c r="Q523" i="18"/>
  <c r="V523" i="18"/>
  <c r="G525" i="18"/>
  <c r="I525" i="18"/>
  <c r="K525" i="18"/>
  <c r="M525" i="18"/>
  <c r="O525" i="18"/>
  <c r="Q525" i="18"/>
  <c r="V525" i="18"/>
  <c r="G528" i="18"/>
  <c r="I528" i="18"/>
  <c r="K528" i="18"/>
  <c r="M528" i="18"/>
  <c r="O528" i="18"/>
  <c r="Q528" i="18"/>
  <c r="V528" i="18"/>
  <c r="G530" i="18"/>
  <c r="M530" i="18" s="1"/>
  <c r="I530" i="18"/>
  <c r="K530" i="18"/>
  <c r="O530" i="18"/>
  <c r="Q530" i="18"/>
  <c r="V530" i="18"/>
  <c r="G534" i="18"/>
  <c r="M534" i="18" s="1"/>
  <c r="I534" i="18"/>
  <c r="K534" i="18"/>
  <c r="O534" i="18"/>
  <c r="Q534" i="18"/>
  <c r="V534" i="18"/>
  <c r="G537" i="18"/>
  <c r="M537" i="18" s="1"/>
  <c r="I537" i="18"/>
  <c r="K537" i="18"/>
  <c r="O537" i="18"/>
  <c r="Q537" i="18"/>
  <c r="V537" i="18"/>
  <c r="AE541" i="18"/>
  <c r="F49" i="1" s="1"/>
  <c r="G9" i="17"/>
  <c r="I9" i="17"/>
  <c r="I8" i="17" s="1"/>
  <c r="K9" i="17"/>
  <c r="K8" i="17" s="1"/>
  <c r="O9" i="17"/>
  <c r="O8" i="17" s="1"/>
  <c r="Q9" i="17"/>
  <c r="Q8" i="17" s="1"/>
  <c r="V9" i="17"/>
  <c r="V8" i="17" s="1"/>
  <c r="AE12" i="17"/>
  <c r="F48" i="1" s="1"/>
  <c r="H48" i="1" s="1"/>
  <c r="I48" i="1" s="1"/>
  <c r="AF12" i="17"/>
  <c r="G48" i="1" s="1"/>
  <c r="G9" i="16"/>
  <c r="I9" i="16"/>
  <c r="K9" i="16"/>
  <c r="M9" i="16"/>
  <c r="O9" i="16"/>
  <c r="Q9" i="16"/>
  <c r="V9" i="16"/>
  <c r="G11" i="16"/>
  <c r="I11" i="16"/>
  <c r="K11" i="16"/>
  <c r="M11" i="16"/>
  <c r="O11" i="16"/>
  <c r="Q11" i="16"/>
  <c r="V11" i="16"/>
  <c r="G15" i="16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2" i="16"/>
  <c r="I22" i="16"/>
  <c r="K22" i="16"/>
  <c r="M22" i="16"/>
  <c r="O22" i="16"/>
  <c r="Q22" i="16"/>
  <c r="V22" i="16"/>
  <c r="G24" i="16"/>
  <c r="M24" i="16" s="1"/>
  <c r="I24" i="16"/>
  <c r="K24" i="16"/>
  <c r="O24" i="16"/>
  <c r="Q24" i="16"/>
  <c r="V24" i="16"/>
  <c r="G28" i="16"/>
  <c r="I28" i="16"/>
  <c r="K28" i="16"/>
  <c r="M28" i="16"/>
  <c r="O28" i="16"/>
  <c r="Q28" i="16"/>
  <c r="V28" i="16"/>
  <c r="G32" i="16"/>
  <c r="I32" i="16"/>
  <c r="K32" i="16"/>
  <c r="M32" i="16"/>
  <c r="O32" i="16"/>
  <c r="Q32" i="16"/>
  <c r="V32" i="16"/>
  <c r="G34" i="16"/>
  <c r="I34" i="16"/>
  <c r="K34" i="16"/>
  <c r="M34" i="16"/>
  <c r="O34" i="16"/>
  <c r="Q34" i="16"/>
  <c r="V34" i="16"/>
  <c r="G36" i="16"/>
  <c r="M36" i="16" s="1"/>
  <c r="I36" i="16"/>
  <c r="K36" i="16"/>
  <c r="O36" i="16"/>
  <c r="Q36" i="16"/>
  <c r="V36" i="16"/>
  <c r="G38" i="16"/>
  <c r="M38" i="16" s="1"/>
  <c r="I38" i="16"/>
  <c r="K38" i="16"/>
  <c r="O38" i="16"/>
  <c r="Q38" i="16"/>
  <c r="V38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Q42" i="16"/>
  <c r="V42" i="16"/>
  <c r="G44" i="16"/>
  <c r="M44" i="16" s="1"/>
  <c r="I44" i="16"/>
  <c r="K44" i="16"/>
  <c r="O44" i="16"/>
  <c r="Q44" i="16"/>
  <c r="V44" i="16"/>
  <c r="G46" i="16"/>
  <c r="I46" i="16"/>
  <c r="K46" i="16"/>
  <c r="M46" i="16"/>
  <c r="O46" i="16"/>
  <c r="Q46" i="16"/>
  <c r="V46" i="16"/>
  <c r="G50" i="16"/>
  <c r="I50" i="16"/>
  <c r="K50" i="16"/>
  <c r="M50" i="16"/>
  <c r="O50" i="16"/>
  <c r="Q50" i="16"/>
  <c r="V50" i="16"/>
  <c r="G52" i="16"/>
  <c r="I52" i="16"/>
  <c r="K52" i="16"/>
  <c r="M52" i="16"/>
  <c r="O52" i="16"/>
  <c r="Q52" i="16"/>
  <c r="V52" i="16"/>
  <c r="G56" i="16"/>
  <c r="M56" i="16" s="1"/>
  <c r="I56" i="16"/>
  <c r="K56" i="16"/>
  <c r="O56" i="16"/>
  <c r="Q56" i="16"/>
  <c r="V56" i="16"/>
  <c r="G58" i="16"/>
  <c r="M58" i="16" s="1"/>
  <c r="I58" i="16"/>
  <c r="K58" i="16"/>
  <c r="O58" i="16"/>
  <c r="Q58" i="16"/>
  <c r="V58" i="16"/>
  <c r="G60" i="16"/>
  <c r="M60" i="16" s="1"/>
  <c r="I60" i="16"/>
  <c r="K60" i="16"/>
  <c r="O60" i="16"/>
  <c r="Q60" i="16"/>
  <c r="V60" i="16"/>
  <c r="G62" i="16"/>
  <c r="I62" i="16"/>
  <c r="K62" i="16"/>
  <c r="M62" i="16"/>
  <c r="O62" i="16"/>
  <c r="Q62" i="16"/>
  <c r="V62" i="16"/>
  <c r="G65" i="16"/>
  <c r="M65" i="16" s="1"/>
  <c r="I65" i="16"/>
  <c r="K65" i="16"/>
  <c r="O65" i="16"/>
  <c r="Q65" i="16"/>
  <c r="V65" i="16"/>
  <c r="G68" i="16"/>
  <c r="I68" i="16"/>
  <c r="K68" i="16"/>
  <c r="M68" i="16"/>
  <c r="O68" i="16"/>
  <c r="Q68" i="16"/>
  <c r="V68" i="16"/>
  <c r="G73" i="16"/>
  <c r="I73" i="16"/>
  <c r="K73" i="16"/>
  <c r="M73" i="16"/>
  <c r="O73" i="16"/>
  <c r="Q73" i="16"/>
  <c r="V73" i="16"/>
  <c r="G78" i="16"/>
  <c r="I78" i="16"/>
  <c r="K78" i="16"/>
  <c r="M78" i="16"/>
  <c r="O78" i="16"/>
  <c r="Q78" i="16"/>
  <c r="V78" i="16"/>
  <c r="G83" i="16"/>
  <c r="M83" i="16" s="1"/>
  <c r="I83" i="16"/>
  <c r="K83" i="16"/>
  <c r="O83" i="16"/>
  <c r="Q83" i="16"/>
  <c r="V83" i="16"/>
  <c r="G86" i="16"/>
  <c r="M86" i="16" s="1"/>
  <c r="I86" i="16"/>
  <c r="K86" i="16"/>
  <c r="O86" i="16"/>
  <c r="Q86" i="16"/>
  <c r="V86" i="16"/>
  <c r="G88" i="16"/>
  <c r="M88" i="16" s="1"/>
  <c r="I88" i="16"/>
  <c r="K88" i="16"/>
  <c r="O88" i="16"/>
  <c r="Q88" i="16"/>
  <c r="V88" i="16"/>
  <c r="G90" i="16"/>
  <c r="M90" i="16" s="1"/>
  <c r="I90" i="16"/>
  <c r="K90" i="16"/>
  <c r="O90" i="16"/>
  <c r="Q90" i="16"/>
  <c r="V90" i="16"/>
  <c r="G92" i="16"/>
  <c r="M92" i="16" s="1"/>
  <c r="I92" i="16"/>
  <c r="K92" i="16"/>
  <c r="O92" i="16"/>
  <c r="Q92" i="16"/>
  <c r="V92" i="16"/>
  <c r="G94" i="16"/>
  <c r="I94" i="16"/>
  <c r="K94" i="16"/>
  <c r="M94" i="16"/>
  <c r="O94" i="16"/>
  <c r="Q94" i="16"/>
  <c r="V94" i="16"/>
  <c r="G97" i="16"/>
  <c r="I97" i="16"/>
  <c r="K97" i="16"/>
  <c r="M97" i="16"/>
  <c r="O97" i="16"/>
  <c r="Q97" i="16"/>
  <c r="V97" i="16"/>
  <c r="G99" i="16"/>
  <c r="I99" i="16"/>
  <c r="K99" i="16"/>
  <c r="M99" i="16"/>
  <c r="O99" i="16"/>
  <c r="Q99" i="16"/>
  <c r="V99" i="16"/>
  <c r="G101" i="16"/>
  <c r="M101" i="16" s="1"/>
  <c r="I101" i="16"/>
  <c r="K101" i="16"/>
  <c r="O101" i="16"/>
  <c r="Q101" i="16"/>
  <c r="V101" i="16"/>
  <c r="G103" i="16"/>
  <c r="M103" i="16" s="1"/>
  <c r="I103" i="16"/>
  <c r="K103" i="16"/>
  <c r="O103" i="16"/>
  <c r="Q103" i="16"/>
  <c r="V103" i="16"/>
  <c r="G105" i="16"/>
  <c r="M105" i="16" s="1"/>
  <c r="I105" i="16"/>
  <c r="K105" i="16"/>
  <c r="O105" i="16"/>
  <c r="Q105" i="16"/>
  <c r="V105" i="16"/>
  <c r="G107" i="16"/>
  <c r="I107" i="16"/>
  <c r="K107" i="16"/>
  <c r="M107" i="16"/>
  <c r="O107" i="16"/>
  <c r="Q107" i="16"/>
  <c r="V107" i="16"/>
  <c r="G109" i="16"/>
  <c r="M109" i="16" s="1"/>
  <c r="I109" i="16"/>
  <c r="K109" i="16"/>
  <c r="O109" i="16"/>
  <c r="Q109" i="16"/>
  <c r="V109" i="16"/>
  <c r="G111" i="16"/>
  <c r="I111" i="16"/>
  <c r="K111" i="16"/>
  <c r="M111" i="16"/>
  <c r="O111" i="16"/>
  <c r="Q111" i="16"/>
  <c r="V111" i="16"/>
  <c r="G113" i="16"/>
  <c r="I113" i="16"/>
  <c r="K113" i="16"/>
  <c r="M113" i="16"/>
  <c r="O113" i="16"/>
  <c r="Q113" i="16"/>
  <c r="V113" i="16"/>
  <c r="G115" i="16"/>
  <c r="I115" i="16"/>
  <c r="K115" i="16"/>
  <c r="M115" i="16"/>
  <c r="O115" i="16"/>
  <c r="Q115" i="16"/>
  <c r="V115" i="16"/>
  <c r="G117" i="16"/>
  <c r="M117" i="16" s="1"/>
  <c r="I117" i="16"/>
  <c r="K117" i="16"/>
  <c r="O117" i="16"/>
  <c r="Q117" i="16"/>
  <c r="V117" i="16"/>
  <c r="G119" i="16"/>
  <c r="M119" i="16" s="1"/>
  <c r="I119" i="16"/>
  <c r="K119" i="16"/>
  <c r="O119" i="16"/>
  <c r="Q119" i="16"/>
  <c r="V119" i="16"/>
  <c r="G121" i="16"/>
  <c r="M121" i="16" s="1"/>
  <c r="I121" i="16"/>
  <c r="K121" i="16"/>
  <c r="O121" i="16"/>
  <c r="Q121" i="16"/>
  <c r="V121" i="16"/>
  <c r="G123" i="16"/>
  <c r="M123" i="16" s="1"/>
  <c r="I123" i="16"/>
  <c r="K123" i="16"/>
  <c r="O123" i="16"/>
  <c r="Q123" i="16"/>
  <c r="V123" i="16"/>
  <c r="G125" i="16"/>
  <c r="M125" i="16" s="1"/>
  <c r="I125" i="16"/>
  <c r="K125" i="16"/>
  <c r="O125" i="16"/>
  <c r="Q125" i="16"/>
  <c r="V125" i="16"/>
  <c r="G127" i="16"/>
  <c r="I127" i="16"/>
  <c r="K127" i="16"/>
  <c r="M127" i="16"/>
  <c r="O127" i="16"/>
  <c r="Q127" i="16"/>
  <c r="V127" i="16"/>
  <c r="G129" i="16"/>
  <c r="I129" i="16"/>
  <c r="K129" i="16"/>
  <c r="M129" i="16"/>
  <c r="O129" i="16"/>
  <c r="Q129" i="16"/>
  <c r="V129" i="16"/>
  <c r="G132" i="16"/>
  <c r="I132" i="16"/>
  <c r="K132" i="16"/>
  <c r="M132" i="16"/>
  <c r="O132" i="16"/>
  <c r="Q132" i="16"/>
  <c r="V132" i="16"/>
  <c r="G134" i="16"/>
  <c r="M134" i="16" s="1"/>
  <c r="I134" i="16"/>
  <c r="K134" i="16"/>
  <c r="O134" i="16"/>
  <c r="Q134" i="16"/>
  <c r="V134" i="16"/>
  <c r="G136" i="16"/>
  <c r="M136" i="16" s="1"/>
  <c r="I136" i="16"/>
  <c r="K136" i="16"/>
  <c r="O136" i="16"/>
  <c r="Q136" i="16"/>
  <c r="V136" i="16"/>
  <c r="G138" i="16"/>
  <c r="M138" i="16" s="1"/>
  <c r="I138" i="16"/>
  <c r="K138" i="16"/>
  <c r="O138" i="16"/>
  <c r="Q138" i="16"/>
  <c r="V138" i="16"/>
  <c r="G140" i="16"/>
  <c r="I140" i="16"/>
  <c r="K140" i="16"/>
  <c r="M140" i="16"/>
  <c r="O140" i="16"/>
  <c r="Q140" i="16"/>
  <c r="V140" i="16"/>
  <c r="G142" i="16"/>
  <c r="M142" i="16" s="1"/>
  <c r="I142" i="16"/>
  <c r="K142" i="16"/>
  <c r="O142" i="16"/>
  <c r="Q142" i="16"/>
  <c r="V142" i="16"/>
  <c r="G144" i="16"/>
  <c r="I144" i="16"/>
  <c r="K144" i="16"/>
  <c r="M144" i="16"/>
  <c r="O144" i="16"/>
  <c r="Q144" i="16"/>
  <c r="V144" i="16"/>
  <c r="G146" i="16"/>
  <c r="I146" i="16"/>
  <c r="K146" i="16"/>
  <c r="M146" i="16"/>
  <c r="O146" i="16"/>
  <c r="Q146" i="16"/>
  <c r="V146" i="16"/>
  <c r="G148" i="16"/>
  <c r="I148" i="16"/>
  <c r="K148" i="16"/>
  <c r="M148" i="16"/>
  <c r="O148" i="16"/>
  <c r="Q148" i="16"/>
  <c r="V148" i="16"/>
  <c r="G151" i="16"/>
  <c r="M151" i="16" s="1"/>
  <c r="I151" i="16"/>
  <c r="K151" i="16"/>
  <c r="O151" i="16"/>
  <c r="Q151" i="16"/>
  <c r="V151" i="16"/>
  <c r="G153" i="16"/>
  <c r="M153" i="16" s="1"/>
  <c r="I153" i="16"/>
  <c r="K153" i="16"/>
  <c r="O153" i="16"/>
  <c r="Q153" i="16"/>
  <c r="V153" i="16"/>
  <c r="G155" i="16"/>
  <c r="M155" i="16" s="1"/>
  <c r="I155" i="16"/>
  <c r="K155" i="16"/>
  <c r="O155" i="16"/>
  <c r="Q155" i="16"/>
  <c r="V155" i="16"/>
  <c r="G159" i="16"/>
  <c r="M159" i="16" s="1"/>
  <c r="I159" i="16"/>
  <c r="K159" i="16"/>
  <c r="O159" i="16"/>
  <c r="Q159" i="16"/>
  <c r="V159" i="16"/>
  <c r="G162" i="16"/>
  <c r="M162" i="16" s="1"/>
  <c r="I162" i="16"/>
  <c r="K162" i="16"/>
  <c r="O162" i="16"/>
  <c r="Q162" i="16"/>
  <c r="V162" i="16"/>
  <c r="G164" i="16"/>
  <c r="I164" i="16"/>
  <c r="K164" i="16"/>
  <c r="M164" i="16"/>
  <c r="O164" i="16"/>
  <c r="Q164" i="16"/>
  <c r="V164" i="16"/>
  <c r="G166" i="16"/>
  <c r="I166" i="16"/>
  <c r="K166" i="16"/>
  <c r="M166" i="16"/>
  <c r="O166" i="16"/>
  <c r="Q166" i="16"/>
  <c r="V166" i="16"/>
  <c r="G171" i="16"/>
  <c r="I171" i="16"/>
  <c r="K171" i="16"/>
  <c r="M171" i="16"/>
  <c r="O171" i="16"/>
  <c r="Q171" i="16"/>
  <c r="V171" i="16"/>
  <c r="G173" i="16"/>
  <c r="M173" i="16" s="1"/>
  <c r="I173" i="16"/>
  <c r="K173" i="16"/>
  <c r="O173" i="16"/>
  <c r="Q173" i="16"/>
  <c r="V173" i="16"/>
  <c r="G175" i="16"/>
  <c r="M175" i="16" s="1"/>
  <c r="I175" i="16"/>
  <c r="K175" i="16"/>
  <c r="O175" i="16"/>
  <c r="Q175" i="16"/>
  <c r="V175" i="16"/>
  <c r="G177" i="16"/>
  <c r="M177" i="16" s="1"/>
  <c r="I177" i="16"/>
  <c r="K177" i="16"/>
  <c r="O177" i="16"/>
  <c r="Q177" i="16"/>
  <c r="V177" i="16"/>
  <c r="G179" i="16"/>
  <c r="I179" i="16"/>
  <c r="K179" i="16"/>
  <c r="M179" i="16"/>
  <c r="O179" i="16"/>
  <c r="Q179" i="16"/>
  <c r="V179" i="16"/>
  <c r="G181" i="16"/>
  <c r="M181" i="16" s="1"/>
  <c r="I181" i="16"/>
  <c r="K181" i="16"/>
  <c r="O181" i="16"/>
  <c r="Q181" i="16"/>
  <c r="V181" i="16"/>
  <c r="G183" i="16"/>
  <c r="I183" i="16"/>
  <c r="K183" i="16"/>
  <c r="M183" i="16"/>
  <c r="O183" i="16"/>
  <c r="Q183" i="16"/>
  <c r="V183" i="16"/>
  <c r="G185" i="16"/>
  <c r="I185" i="16"/>
  <c r="K185" i="16"/>
  <c r="M185" i="16"/>
  <c r="O185" i="16"/>
  <c r="Q185" i="16"/>
  <c r="V185" i="16"/>
  <c r="G187" i="16"/>
  <c r="I187" i="16"/>
  <c r="K187" i="16"/>
  <c r="M187" i="16"/>
  <c r="O187" i="16"/>
  <c r="Q187" i="16"/>
  <c r="V187" i="16"/>
  <c r="G189" i="16"/>
  <c r="M189" i="16" s="1"/>
  <c r="I189" i="16"/>
  <c r="K189" i="16"/>
  <c r="O189" i="16"/>
  <c r="Q189" i="16"/>
  <c r="V189" i="16"/>
  <c r="G191" i="16"/>
  <c r="M191" i="16" s="1"/>
  <c r="I191" i="16"/>
  <c r="K191" i="16"/>
  <c r="O191" i="16"/>
  <c r="Q191" i="16"/>
  <c r="V191" i="16"/>
  <c r="G193" i="16"/>
  <c r="M193" i="16" s="1"/>
  <c r="I193" i="16"/>
  <c r="K193" i="16"/>
  <c r="O193" i="16"/>
  <c r="Q193" i="16"/>
  <c r="V193" i="16"/>
  <c r="G195" i="16"/>
  <c r="M195" i="16" s="1"/>
  <c r="I195" i="16"/>
  <c r="K195" i="16"/>
  <c r="O195" i="16"/>
  <c r="Q195" i="16"/>
  <c r="V195" i="16"/>
  <c r="G197" i="16"/>
  <c r="M197" i="16" s="1"/>
  <c r="I197" i="16"/>
  <c r="K197" i="16"/>
  <c r="O197" i="16"/>
  <c r="Q197" i="16"/>
  <c r="V197" i="16"/>
  <c r="G199" i="16"/>
  <c r="I199" i="16"/>
  <c r="K199" i="16"/>
  <c r="M199" i="16"/>
  <c r="O199" i="16"/>
  <c r="Q199" i="16"/>
  <c r="V199" i="16"/>
  <c r="G201" i="16"/>
  <c r="I201" i="16"/>
  <c r="K201" i="16"/>
  <c r="M201" i="16"/>
  <c r="O201" i="16"/>
  <c r="Q201" i="16"/>
  <c r="V201" i="16"/>
  <c r="G203" i="16"/>
  <c r="I203" i="16"/>
  <c r="K203" i="16"/>
  <c r="M203" i="16"/>
  <c r="O203" i="16"/>
  <c r="Q203" i="16"/>
  <c r="V203" i="16"/>
  <c r="G205" i="16"/>
  <c r="M205" i="16" s="1"/>
  <c r="I205" i="16"/>
  <c r="K205" i="16"/>
  <c r="O205" i="16"/>
  <c r="Q205" i="16"/>
  <c r="V205" i="16"/>
  <c r="G207" i="16"/>
  <c r="M207" i="16" s="1"/>
  <c r="I207" i="16"/>
  <c r="K207" i="16"/>
  <c r="O207" i="16"/>
  <c r="Q207" i="16"/>
  <c r="V207" i="16"/>
  <c r="AE210" i="16"/>
  <c r="F47" i="1" s="1"/>
  <c r="BA1056" i="15"/>
  <c r="BA830" i="15"/>
  <c r="BA737" i="15"/>
  <c r="BA669" i="15"/>
  <c r="BA663" i="15"/>
  <c r="BA657" i="15"/>
  <c r="BA552" i="15"/>
  <c r="BA487" i="15"/>
  <c r="BA467" i="15"/>
  <c r="BA363" i="15"/>
  <c r="BA223" i="15"/>
  <c r="BA212" i="15"/>
  <c r="BA134" i="15"/>
  <c r="BA126" i="15"/>
  <c r="BA115" i="15"/>
  <c r="BA67" i="15"/>
  <c r="BA64" i="15"/>
  <c r="BA61" i="15"/>
  <c r="BA58" i="15"/>
  <c r="BA46" i="15"/>
  <c r="BA34" i="15"/>
  <c r="BA10" i="15"/>
  <c r="G9" i="15"/>
  <c r="M9" i="15" s="1"/>
  <c r="I9" i="15"/>
  <c r="K9" i="15"/>
  <c r="O9" i="15"/>
  <c r="Q9" i="15"/>
  <c r="V9" i="15"/>
  <c r="G25" i="15"/>
  <c r="I25" i="15"/>
  <c r="K25" i="15"/>
  <c r="O25" i="15"/>
  <c r="Q25" i="15"/>
  <c r="V25" i="15"/>
  <c r="G33" i="15"/>
  <c r="M33" i="15" s="1"/>
  <c r="I33" i="15"/>
  <c r="K33" i="15"/>
  <c r="O33" i="15"/>
  <c r="Q33" i="15"/>
  <c r="V33" i="15"/>
  <c r="G45" i="15"/>
  <c r="M45" i="15" s="1"/>
  <c r="I45" i="15"/>
  <c r="K45" i="15"/>
  <c r="O45" i="15"/>
  <c r="Q45" i="15"/>
  <c r="V45" i="15"/>
  <c r="G48" i="15"/>
  <c r="I48" i="15"/>
  <c r="K48" i="15"/>
  <c r="M48" i="15"/>
  <c r="O48" i="15"/>
  <c r="Q48" i="15"/>
  <c r="V48" i="15"/>
  <c r="G52" i="15"/>
  <c r="I52" i="15"/>
  <c r="K52" i="15"/>
  <c r="M52" i="15"/>
  <c r="O52" i="15"/>
  <c r="Q52" i="15"/>
  <c r="V52" i="15"/>
  <c r="G54" i="15"/>
  <c r="I54" i="15"/>
  <c r="K54" i="15"/>
  <c r="M54" i="15"/>
  <c r="O54" i="15"/>
  <c r="Q54" i="15"/>
  <c r="V54" i="15"/>
  <c r="G57" i="15"/>
  <c r="M57" i="15" s="1"/>
  <c r="I57" i="15"/>
  <c r="K57" i="15"/>
  <c r="O57" i="15"/>
  <c r="Q57" i="15"/>
  <c r="V57" i="15"/>
  <c r="G60" i="15"/>
  <c r="M60" i="15" s="1"/>
  <c r="I60" i="15"/>
  <c r="K60" i="15"/>
  <c r="O60" i="15"/>
  <c r="Q60" i="15"/>
  <c r="V60" i="15"/>
  <c r="G63" i="15"/>
  <c r="M63" i="15" s="1"/>
  <c r="I63" i="15"/>
  <c r="K63" i="15"/>
  <c r="O63" i="15"/>
  <c r="Q63" i="15"/>
  <c r="V63" i="15"/>
  <c r="G66" i="15"/>
  <c r="M66" i="15" s="1"/>
  <c r="I66" i="15"/>
  <c r="K66" i="15"/>
  <c r="O66" i="15"/>
  <c r="Q66" i="15"/>
  <c r="V66" i="15"/>
  <c r="G69" i="15"/>
  <c r="M69" i="15" s="1"/>
  <c r="I69" i="15"/>
  <c r="K69" i="15"/>
  <c r="O69" i="15"/>
  <c r="Q69" i="15"/>
  <c r="V69" i="15"/>
  <c r="G85" i="15"/>
  <c r="I85" i="15"/>
  <c r="K85" i="15"/>
  <c r="M85" i="15"/>
  <c r="O85" i="15"/>
  <c r="Q85" i="15"/>
  <c r="V85" i="15"/>
  <c r="G88" i="15"/>
  <c r="I88" i="15"/>
  <c r="K88" i="15"/>
  <c r="M88" i="15"/>
  <c r="O88" i="15"/>
  <c r="Q88" i="15"/>
  <c r="V88" i="15"/>
  <c r="G91" i="15"/>
  <c r="I91" i="15"/>
  <c r="K91" i="15"/>
  <c r="M91" i="15"/>
  <c r="O91" i="15"/>
  <c r="Q91" i="15"/>
  <c r="V91" i="15"/>
  <c r="G94" i="15"/>
  <c r="M94" i="15" s="1"/>
  <c r="I94" i="15"/>
  <c r="K94" i="15"/>
  <c r="O94" i="15"/>
  <c r="Q94" i="15"/>
  <c r="V94" i="15"/>
  <c r="G98" i="15"/>
  <c r="M98" i="15" s="1"/>
  <c r="I98" i="15"/>
  <c r="K98" i="15"/>
  <c r="O98" i="15"/>
  <c r="Q98" i="15"/>
  <c r="V98" i="15"/>
  <c r="G114" i="15"/>
  <c r="M114" i="15" s="1"/>
  <c r="I114" i="15"/>
  <c r="K114" i="15"/>
  <c r="O114" i="15"/>
  <c r="Q114" i="15"/>
  <c r="V114" i="15"/>
  <c r="G125" i="15"/>
  <c r="M125" i="15" s="1"/>
  <c r="I125" i="15"/>
  <c r="K125" i="15"/>
  <c r="O125" i="15"/>
  <c r="Q125" i="15"/>
  <c r="V125" i="15"/>
  <c r="G129" i="15"/>
  <c r="M129" i="15" s="1"/>
  <c r="I129" i="15"/>
  <c r="K129" i="15"/>
  <c r="O129" i="15"/>
  <c r="Q129" i="15"/>
  <c r="V129" i="15"/>
  <c r="G133" i="15"/>
  <c r="I133" i="15"/>
  <c r="K133" i="15"/>
  <c r="M133" i="15"/>
  <c r="O133" i="15"/>
  <c r="Q133" i="15"/>
  <c r="V133" i="15"/>
  <c r="G138" i="15"/>
  <c r="I138" i="15"/>
  <c r="K138" i="15"/>
  <c r="M138" i="15"/>
  <c r="O138" i="15"/>
  <c r="Q138" i="15"/>
  <c r="V138" i="15"/>
  <c r="G142" i="15"/>
  <c r="I142" i="15"/>
  <c r="K142" i="15"/>
  <c r="M142" i="15"/>
  <c r="O142" i="15"/>
  <c r="Q142" i="15"/>
  <c r="V142" i="15"/>
  <c r="G147" i="15"/>
  <c r="M147" i="15" s="1"/>
  <c r="I147" i="15"/>
  <c r="K147" i="15"/>
  <c r="O147" i="15"/>
  <c r="Q147" i="15"/>
  <c r="V147" i="15"/>
  <c r="G151" i="15"/>
  <c r="M151" i="15" s="1"/>
  <c r="I151" i="15"/>
  <c r="K151" i="15"/>
  <c r="O151" i="15"/>
  <c r="Q151" i="15"/>
  <c r="V151" i="15"/>
  <c r="G156" i="15"/>
  <c r="M156" i="15" s="1"/>
  <c r="I156" i="15"/>
  <c r="K156" i="15"/>
  <c r="O156" i="15"/>
  <c r="Q156" i="15"/>
  <c r="V156" i="15"/>
  <c r="G169" i="15"/>
  <c r="M169" i="15" s="1"/>
  <c r="I169" i="15"/>
  <c r="K169" i="15"/>
  <c r="O169" i="15"/>
  <c r="Q169" i="15"/>
  <c r="V169" i="15"/>
  <c r="G174" i="15"/>
  <c r="M174" i="15" s="1"/>
  <c r="I174" i="15"/>
  <c r="K174" i="15"/>
  <c r="O174" i="15"/>
  <c r="Q174" i="15"/>
  <c r="V174" i="15"/>
  <c r="G177" i="15"/>
  <c r="I177" i="15"/>
  <c r="K177" i="15"/>
  <c r="M177" i="15"/>
  <c r="O177" i="15"/>
  <c r="Q177" i="15"/>
  <c r="V177" i="15"/>
  <c r="G180" i="15"/>
  <c r="I180" i="15"/>
  <c r="K180" i="15"/>
  <c r="M180" i="15"/>
  <c r="O180" i="15"/>
  <c r="Q180" i="15"/>
  <c r="V180" i="15"/>
  <c r="G183" i="15"/>
  <c r="I183" i="15"/>
  <c r="K183" i="15"/>
  <c r="M183" i="15"/>
  <c r="O183" i="15"/>
  <c r="Q183" i="15"/>
  <c r="V183" i="15"/>
  <c r="G185" i="15"/>
  <c r="M185" i="15" s="1"/>
  <c r="I185" i="15"/>
  <c r="K185" i="15"/>
  <c r="O185" i="15"/>
  <c r="Q185" i="15"/>
  <c r="V185" i="15"/>
  <c r="G187" i="15"/>
  <c r="M187" i="15" s="1"/>
  <c r="I187" i="15"/>
  <c r="K187" i="15"/>
  <c r="O187" i="15"/>
  <c r="Q187" i="15"/>
  <c r="V187" i="15"/>
  <c r="G189" i="15"/>
  <c r="M189" i="15" s="1"/>
  <c r="I189" i="15"/>
  <c r="K189" i="15"/>
  <c r="O189" i="15"/>
  <c r="Q189" i="15"/>
  <c r="V189" i="15"/>
  <c r="G191" i="15"/>
  <c r="M191" i="15" s="1"/>
  <c r="I191" i="15"/>
  <c r="K191" i="15"/>
  <c r="O191" i="15"/>
  <c r="Q191" i="15"/>
  <c r="V191" i="15"/>
  <c r="G193" i="15"/>
  <c r="M193" i="15" s="1"/>
  <c r="I193" i="15"/>
  <c r="K193" i="15"/>
  <c r="O193" i="15"/>
  <c r="Q193" i="15"/>
  <c r="V193" i="15"/>
  <c r="G195" i="15"/>
  <c r="I195" i="15"/>
  <c r="K195" i="15"/>
  <c r="M195" i="15"/>
  <c r="O195" i="15"/>
  <c r="Q195" i="15"/>
  <c r="V195" i="15"/>
  <c r="G197" i="15"/>
  <c r="I197" i="15"/>
  <c r="K197" i="15"/>
  <c r="M197" i="15"/>
  <c r="O197" i="15"/>
  <c r="Q197" i="15"/>
  <c r="V197" i="15"/>
  <c r="G200" i="15"/>
  <c r="I200" i="15"/>
  <c r="K200" i="15"/>
  <c r="M200" i="15"/>
  <c r="O200" i="15"/>
  <c r="Q200" i="15"/>
  <c r="V200" i="15"/>
  <c r="G203" i="15"/>
  <c r="M203" i="15" s="1"/>
  <c r="I203" i="15"/>
  <c r="K203" i="15"/>
  <c r="O203" i="15"/>
  <c r="Q203" i="15"/>
  <c r="V203" i="15"/>
  <c r="G211" i="15"/>
  <c r="M211" i="15" s="1"/>
  <c r="I211" i="15"/>
  <c r="K211" i="15"/>
  <c r="O211" i="15"/>
  <c r="Q211" i="15"/>
  <c r="V211" i="15"/>
  <c r="G222" i="15"/>
  <c r="M222" i="15" s="1"/>
  <c r="I222" i="15"/>
  <c r="K222" i="15"/>
  <c r="O222" i="15"/>
  <c r="Q222" i="15"/>
  <c r="V222" i="15"/>
  <c r="G233" i="15"/>
  <c r="M233" i="15" s="1"/>
  <c r="I233" i="15"/>
  <c r="K233" i="15"/>
  <c r="O233" i="15"/>
  <c r="Q233" i="15"/>
  <c r="V233" i="15"/>
  <c r="G239" i="15"/>
  <c r="M239" i="15" s="1"/>
  <c r="I239" i="15"/>
  <c r="K239" i="15"/>
  <c r="O239" i="15"/>
  <c r="Q239" i="15"/>
  <c r="V239" i="15"/>
  <c r="G252" i="15"/>
  <c r="I252" i="15"/>
  <c r="K252" i="15"/>
  <c r="M252" i="15"/>
  <c r="O252" i="15"/>
  <c r="Q252" i="15"/>
  <c r="V252" i="15"/>
  <c r="G272" i="15"/>
  <c r="I272" i="15"/>
  <c r="K272" i="15"/>
  <c r="M272" i="15"/>
  <c r="O272" i="15"/>
  <c r="Q272" i="15"/>
  <c r="V272" i="15"/>
  <c r="G282" i="15"/>
  <c r="I282" i="15"/>
  <c r="K282" i="15"/>
  <c r="M282" i="15"/>
  <c r="O282" i="15"/>
  <c r="Q282" i="15"/>
  <c r="V282" i="15"/>
  <c r="G284" i="15"/>
  <c r="M284" i="15" s="1"/>
  <c r="I284" i="15"/>
  <c r="K284" i="15"/>
  <c r="O284" i="15"/>
  <c r="Q284" i="15"/>
  <c r="V284" i="15"/>
  <c r="G289" i="15"/>
  <c r="M289" i="15" s="1"/>
  <c r="I289" i="15"/>
  <c r="K289" i="15"/>
  <c r="O289" i="15"/>
  <c r="Q289" i="15"/>
  <c r="V289" i="15"/>
  <c r="G294" i="15"/>
  <c r="M294" i="15" s="1"/>
  <c r="I294" i="15"/>
  <c r="K294" i="15"/>
  <c r="O294" i="15"/>
  <c r="Q294" i="15"/>
  <c r="V294" i="15"/>
  <c r="G325" i="15"/>
  <c r="M325" i="15" s="1"/>
  <c r="I325" i="15"/>
  <c r="K325" i="15"/>
  <c r="O325" i="15"/>
  <c r="Q325" i="15"/>
  <c r="V325" i="15"/>
  <c r="G338" i="15"/>
  <c r="M338" i="15" s="1"/>
  <c r="I338" i="15"/>
  <c r="K338" i="15"/>
  <c r="O338" i="15"/>
  <c r="Q338" i="15"/>
  <c r="V338" i="15"/>
  <c r="G342" i="15"/>
  <c r="I342" i="15"/>
  <c r="K342" i="15"/>
  <c r="M342" i="15"/>
  <c r="O342" i="15"/>
  <c r="Q342" i="15"/>
  <c r="V342" i="15"/>
  <c r="G347" i="15"/>
  <c r="I347" i="15"/>
  <c r="K347" i="15"/>
  <c r="M347" i="15"/>
  <c r="O347" i="15"/>
  <c r="Q347" i="15"/>
  <c r="V347" i="15"/>
  <c r="G352" i="15"/>
  <c r="I352" i="15"/>
  <c r="K352" i="15"/>
  <c r="M352" i="15"/>
  <c r="O352" i="15"/>
  <c r="Q352" i="15"/>
  <c r="V352" i="15"/>
  <c r="G357" i="15"/>
  <c r="M357" i="15" s="1"/>
  <c r="I357" i="15"/>
  <c r="K357" i="15"/>
  <c r="O357" i="15"/>
  <c r="Q357" i="15"/>
  <c r="V357" i="15"/>
  <c r="G362" i="15"/>
  <c r="M362" i="15" s="1"/>
  <c r="I362" i="15"/>
  <c r="K362" i="15"/>
  <c r="O362" i="15"/>
  <c r="Q362" i="15"/>
  <c r="V362" i="15"/>
  <c r="G370" i="15"/>
  <c r="M370" i="15" s="1"/>
  <c r="I370" i="15"/>
  <c r="K370" i="15"/>
  <c r="O370" i="15"/>
  <c r="Q370" i="15"/>
  <c r="V370" i="15"/>
  <c r="G380" i="15"/>
  <c r="M380" i="15" s="1"/>
  <c r="I380" i="15"/>
  <c r="K380" i="15"/>
  <c r="O380" i="15"/>
  <c r="Q380" i="15"/>
  <c r="V380" i="15"/>
  <c r="G403" i="15"/>
  <c r="M403" i="15" s="1"/>
  <c r="I403" i="15"/>
  <c r="K403" i="15"/>
  <c r="O403" i="15"/>
  <c r="Q403" i="15"/>
  <c r="V403" i="15"/>
  <c r="G466" i="15"/>
  <c r="I466" i="15"/>
  <c r="K466" i="15"/>
  <c r="M466" i="15"/>
  <c r="O466" i="15"/>
  <c r="Q466" i="15"/>
  <c r="V466" i="15"/>
  <c r="G478" i="15"/>
  <c r="I478" i="15"/>
  <c r="K478" i="15"/>
  <c r="M478" i="15"/>
  <c r="O478" i="15"/>
  <c r="Q478" i="15"/>
  <c r="V478" i="15"/>
  <c r="G486" i="15"/>
  <c r="I486" i="15"/>
  <c r="K486" i="15"/>
  <c r="M486" i="15"/>
  <c r="O486" i="15"/>
  <c r="Q486" i="15"/>
  <c r="V486" i="15"/>
  <c r="G494" i="15"/>
  <c r="M494" i="15" s="1"/>
  <c r="I494" i="15"/>
  <c r="K494" i="15"/>
  <c r="O494" i="15"/>
  <c r="Q494" i="15"/>
  <c r="V494" i="15"/>
  <c r="G514" i="15"/>
  <c r="M514" i="15" s="1"/>
  <c r="I514" i="15"/>
  <c r="K514" i="15"/>
  <c r="O514" i="15"/>
  <c r="Q514" i="15"/>
  <c r="V514" i="15"/>
  <c r="G521" i="15"/>
  <c r="M521" i="15" s="1"/>
  <c r="I521" i="15"/>
  <c r="K521" i="15"/>
  <c r="O521" i="15"/>
  <c r="Q521" i="15"/>
  <c r="V521" i="15"/>
  <c r="G529" i="15"/>
  <c r="M529" i="15" s="1"/>
  <c r="I529" i="15"/>
  <c r="K529" i="15"/>
  <c r="O529" i="15"/>
  <c r="Q529" i="15"/>
  <c r="V529" i="15"/>
  <c r="G532" i="15"/>
  <c r="M532" i="15" s="1"/>
  <c r="I532" i="15"/>
  <c r="K532" i="15"/>
  <c r="O532" i="15"/>
  <c r="Q532" i="15"/>
  <c r="V532" i="15"/>
  <c r="G535" i="15"/>
  <c r="I535" i="15"/>
  <c r="K535" i="15"/>
  <c r="M535" i="15"/>
  <c r="O535" i="15"/>
  <c r="Q535" i="15"/>
  <c r="V535" i="15"/>
  <c r="G537" i="15"/>
  <c r="I537" i="15"/>
  <c r="K537" i="15"/>
  <c r="M537" i="15"/>
  <c r="O537" i="15"/>
  <c r="Q537" i="15"/>
  <c r="V537" i="15"/>
  <c r="G542" i="15"/>
  <c r="I542" i="15"/>
  <c r="K542" i="15"/>
  <c r="M542" i="15"/>
  <c r="O542" i="15"/>
  <c r="Q542" i="15"/>
  <c r="V542" i="15"/>
  <c r="G551" i="15"/>
  <c r="M551" i="15" s="1"/>
  <c r="I551" i="15"/>
  <c r="K551" i="15"/>
  <c r="O551" i="15"/>
  <c r="Q551" i="15"/>
  <c r="V551" i="15"/>
  <c r="G560" i="15"/>
  <c r="M560" i="15" s="1"/>
  <c r="I560" i="15"/>
  <c r="K560" i="15"/>
  <c r="O560" i="15"/>
  <c r="Q560" i="15"/>
  <c r="V560" i="15"/>
  <c r="G607" i="15"/>
  <c r="M607" i="15" s="1"/>
  <c r="I607" i="15"/>
  <c r="K607" i="15"/>
  <c r="O607" i="15"/>
  <c r="Q607" i="15"/>
  <c r="V607" i="15"/>
  <c r="G624" i="15"/>
  <c r="M624" i="15" s="1"/>
  <c r="I624" i="15"/>
  <c r="K624" i="15"/>
  <c r="O624" i="15"/>
  <c r="Q624" i="15"/>
  <c r="V624" i="15"/>
  <c r="G628" i="15"/>
  <c r="M628" i="15" s="1"/>
  <c r="I628" i="15"/>
  <c r="K628" i="15"/>
  <c r="O628" i="15"/>
  <c r="Q628" i="15"/>
  <c r="V628" i="15"/>
  <c r="G632" i="15"/>
  <c r="I632" i="15"/>
  <c r="K632" i="15"/>
  <c r="M632" i="15"/>
  <c r="O632" i="15"/>
  <c r="Q632" i="15"/>
  <c r="V632" i="15"/>
  <c r="G640" i="15"/>
  <c r="I640" i="15"/>
  <c r="K640" i="15"/>
  <c r="M640" i="15"/>
  <c r="O640" i="15"/>
  <c r="Q640" i="15"/>
  <c r="V640" i="15"/>
  <c r="G646" i="15"/>
  <c r="I646" i="15"/>
  <c r="K646" i="15"/>
  <c r="M646" i="15"/>
  <c r="O646" i="15"/>
  <c r="Q646" i="15"/>
  <c r="V646" i="15"/>
  <c r="G651" i="15"/>
  <c r="M651" i="15" s="1"/>
  <c r="I651" i="15"/>
  <c r="K651" i="15"/>
  <c r="O651" i="15"/>
  <c r="Q651" i="15"/>
  <c r="V651" i="15"/>
  <c r="G656" i="15"/>
  <c r="M656" i="15" s="1"/>
  <c r="I656" i="15"/>
  <c r="K656" i="15"/>
  <c r="O656" i="15"/>
  <c r="Q656" i="15"/>
  <c r="V656" i="15"/>
  <c r="G662" i="15"/>
  <c r="M662" i="15" s="1"/>
  <c r="I662" i="15"/>
  <c r="K662" i="15"/>
  <c r="O662" i="15"/>
  <c r="Q662" i="15"/>
  <c r="V662" i="15"/>
  <c r="G668" i="15"/>
  <c r="M668" i="15" s="1"/>
  <c r="I668" i="15"/>
  <c r="K668" i="15"/>
  <c r="O668" i="15"/>
  <c r="Q668" i="15"/>
  <c r="V668" i="15"/>
  <c r="G675" i="15"/>
  <c r="M675" i="15" s="1"/>
  <c r="I675" i="15"/>
  <c r="K675" i="15"/>
  <c r="O675" i="15"/>
  <c r="Q675" i="15"/>
  <c r="V675" i="15"/>
  <c r="G679" i="15"/>
  <c r="I679" i="15"/>
  <c r="K679" i="15"/>
  <c r="M679" i="15"/>
  <c r="O679" i="15"/>
  <c r="Q679" i="15"/>
  <c r="V679" i="15"/>
  <c r="G685" i="15"/>
  <c r="I685" i="15"/>
  <c r="K685" i="15"/>
  <c r="M685" i="15"/>
  <c r="O685" i="15"/>
  <c r="Q685" i="15"/>
  <c r="V685" i="15"/>
  <c r="G688" i="15"/>
  <c r="I688" i="15"/>
  <c r="K688" i="15"/>
  <c r="M688" i="15"/>
  <c r="O688" i="15"/>
  <c r="Q688" i="15"/>
  <c r="V688" i="15"/>
  <c r="G690" i="15"/>
  <c r="M690" i="15" s="1"/>
  <c r="I690" i="15"/>
  <c r="K690" i="15"/>
  <c r="O690" i="15"/>
  <c r="Q690" i="15"/>
  <c r="V690" i="15"/>
  <c r="G695" i="15"/>
  <c r="M695" i="15" s="1"/>
  <c r="I695" i="15"/>
  <c r="K695" i="15"/>
  <c r="O695" i="15"/>
  <c r="Q695" i="15"/>
  <c r="V695" i="15"/>
  <c r="G700" i="15"/>
  <c r="M700" i="15" s="1"/>
  <c r="I700" i="15"/>
  <c r="K700" i="15"/>
  <c r="O700" i="15"/>
  <c r="Q700" i="15"/>
  <c r="V700" i="15"/>
  <c r="G704" i="15"/>
  <c r="M704" i="15" s="1"/>
  <c r="I704" i="15"/>
  <c r="K704" i="15"/>
  <c r="O704" i="15"/>
  <c r="Q704" i="15"/>
  <c r="V704" i="15"/>
  <c r="G708" i="15"/>
  <c r="M708" i="15" s="1"/>
  <c r="I708" i="15"/>
  <c r="K708" i="15"/>
  <c r="O708" i="15"/>
  <c r="Q708" i="15"/>
  <c r="V708" i="15"/>
  <c r="G710" i="15"/>
  <c r="I710" i="15"/>
  <c r="K710" i="15"/>
  <c r="M710" i="15"/>
  <c r="O710" i="15"/>
  <c r="Q710" i="15"/>
  <c r="V710" i="15"/>
  <c r="G712" i="15"/>
  <c r="I712" i="15"/>
  <c r="K712" i="15"/>
  <c r="M712" i="15"/>
  <c r="O712" i="15"/>
  <c r="Q712" i="15"/>
  <c r="V712" i="15"/>
  <c r="G721" i="15"/>
  <c r="I721" i="15"/>
  <c r="K721" i="15"/>
  <c r="M721" i="15"/>
  <c r="O721" i="15"/>
  <c r="Q721" i="15"/>
  <c r="V721" i="15"/>
  <c r="G723" i="15"/>
  <c r="M723" i="15" s="1"/>
  <c r="I723" i="15"/>
  <c r="K723" i="15"/>
  <c r="O723" i="15"/>
  <c r="Q723" i="15"/>
  <c r="V723" i="15"/>
  <c r="G725" i="15"/>
  <c r="M725" i="15" s="1"/>
  <c r="I725" i="15"/>
  <c r="K725" i="15"/>
  <c r="O725" i="15"/>
  <c r="Q725" i="15"/>
  <c r="V725" i="15"/>
  <c r="G728" i="15"/>
  <c r="M728" i="15" s="1"/>
  <c r="I728" i="15"/>
  <c r="K728" i="15"/>
  <c r="O728" i="15"/>
  <c r="Q728" i="15"/>
  <c r="V728" i="15"/>
  <c r="G731" i="15"/>
  <c r="M731" i="15" s="1"/>
  <c r="I731" i="15"/>
  <c r="K731" i="15"/>
  <c r="O731" i="15"/>
  <c r="Q731" i="15"/>
  <c r="V731" i="15"/>
  <c r="G736" i="15"/>
  <c r="I736" i="15"/>
  <c r="I735" i="15" s="1"/>
  <c r="K736" i="15"/>
  <c r="K735" i="15" s="1"/>
  <c r="O736" i="15"/>
  <c r="O735" i="15" s="1"/>
  <c r="Q736" i="15"/>
  <c r="Q735" i="15" s="1"/>
  <c r="V736" i="15"/>
  <c r="V735" i="15" s="1"/>
  <c r="G745" i="15"/>
  <c r="I745" i="15"/>
  <c r="K745" i="15"/>
  <c r="M745" i="15"/>
  <c r="O745" i="15"/>
  <c r="Q745" i="15"/>
  <c r="V745" i="15"/>
  <c r="G750" i="15"/>
  <c r="I750" i="15"/>
  <c r="K750" i="15"/>
  <c r="M750" i="15"/>
  <c r="O750" i="15"/>
  <c r="Q750" i="15"/>
  <c r="V750" i="15"/>
  <c r="G753" i="15"/>
  <c r="I753" i="15"/>
  <c r="K753" i="15"/>
  <c r="M753" i="15"/>
  <c r="O753" i="15"/>
  <c r="Q753" i="15"/>
  <c r="V753" i="15"/>
  <c r="G755" i="15"/>
  <c r="M755" i="15" s="1"/>
  <c r="I755" i="15"/>
  <c r="K755" i="15"/>
  <c r="O755" i="15"/>
  <c r="Q755" i="15"/>
  <c r="V755" i="15"/>
  <c r="G757" i="15"/>
  <c r="M757" i="15" s="1"/>
  <c r="I757" i="15"/>
  <c r="K757" i="15"/>
  <c r="O757" i="15"/>
  <c r="Q757" i="15"/>
  <c r="V757" i="15"/>
  <c r="G774" i="15"/>
  <c r="M774" i="15" s="1"/>
  <c r="I774" i="15"/>
  <c r="K774" i="15"/>
  <c r="O774" i="15"/>
  <c r="Q774" i="15"/>
  <c r="V774" i="15"/>
  <c r="G778" i="15"/>
  <c r="M778" i="15" s="1"/>
  <c r="I778" i="15"/>
  <c r="K778" i="15"/>
  <c r="O778" i="15"/>
  <c r="Q778" i="15"/>
  <c r="V778" i="15"/>
  <c r="G782" i="15"/>
  <c r="M782" i="15" s="1"/>
  <c r="I782" i="15"/>
  <c r="K782" i="15"/>
  <c r="O782" i="15"/>
  <c r="Q782" i="15"/>
  <c r="V782" i="15"/>
  <c r="G829" i="15"/>
  <c r="I829" i="15"/>
  <c r="K829" i="15"/>
  <c r="M829" i="15"/>
  <c r="O829" i="15"/>
  <c r="Q829" i="15"/>
  <c r="V829" i="15"/>
  <c r="G833" i="15"/>
  <c r="I833" i="15"/>
  <c r="K833" i="15"/>
  <c r="M833" i="15"/>
  <c r="O833" i="15"/>
  <c r="Q833" i="15"/>
  <c r="V833" i="15"/>
  <c r="G839" i="15"/>
  <c r="I839" i="15"/>
  <c r="K839" i="15"/>
  <c r="M839" i="15"/>
  <c r="O839" i="15"/>
  <c r="Q839" i="15"/>
  <c r="V839" i="15"/>
  <c r="G841" i="15"/>
  <c r="M841" i="15" s="1"/>
  <c r="I841" i="15"/>
  <c r="K841" i="15"/>
  <c r="O841" i="15"/>
  <c r="Q841" i="15"/>
  <c r="V841" i="15"/>
  <c r="G847" i="15"/>
  <c r="M847" i="15" s="1"/>
  <c r="I847" i="15"/>
  <c r="K847" i="15"/>
  <c r="O847" i="15"/>
  <c r="Q847" i="15"/>
  <c r="V847" i="15"/>
  <c r="G854" i="15"/>
  <c r="M854" i="15" s="1"/>
  <c r="I854" i="15"/>
  <c r="K854" i="15"/>
  <c r="O854" i="15"/>
  <c r="Q854" i="15"/>
  <c r="V854" i="15"/>
  <c r="G865" i="15"/>
  <c r="M865" i="15" s="1"/>
  <c r="I865" i="15"/>
  <c r="K865" i="15"/>
  <c r="O865" i="15"/>
  <c r="Q865" i="15"/>
  <c r="V865" i="15"/>
  <c r="G868" i="15"/>
  <c r="M868" i="15" s="1"/>
  <c r="I868" i="15"/>
  <c r="K868" i="15"/>
  <c r="O868" i="15"/>
  <c r="Q868" i="15"/>
  <c r="V868" i="15"/>
  <c r="G871" i="15"/>
  <c r="I871" i="15"/>
  <c r="K871" i="15"/>
  <c r="M871" i="15"/>
  <c r="O871" i="15"/>
  <c r="Q871" i="15"/>
  <c r="V871" i="15"/>
  <c r="G875" i="15"/>
  <c r="I875" i="15"/>
  <c r="K875" i="15"/>
  <c r="M875" i="15"/>
  <c r="O875" i="15"/>
  <c r="Q875" i="15"/>
  <c r="V875" i="15"/>
  <c r="G879" i="15"/>
  <c r="I879" i="15"/>
  <c r="K879" i="15"/>
  <c r="M879" i="15"/>
  <c r="O879" i="15"/>
  <c r="Q879" i="15"/>
  <c r="V879" i="15"/>
  <c r="G883" i="15"/>
  <c r="M883" i="15" s="1"/>
  <c r="I883" i="15"/>
  <c r="K883" i="15"/>
  <c r="O883" i="15"/>
  <c r="Q883" i="15"/>
  <c r="V883" i="15"/>
  <c r="G887" i="15"/>
  <c r="M887" i="15" s="1"/>
  <c r="I887" i="15"/>
  <c r="K887" i="15"/>
  <c r="O887" i="15"/>
  <c r="Q887" i="15"/>
  <c r="V887" i="15"/>
  <c r="G891" i="15"/>
  <c r="M891" i="15" s="1"/>
  <c r="I891" i="15"/>
  <c r="K891" i="15"/>
  <c r="O891" i="15"/>
  <c r="Q891" i="15"/>
  <c r="V891" i="15"/>
  <c r="G894" i="15"/>
  <c r="M894" i="15" s="1"/>
  <c r="I894" i="15"/>
  <c r="K894" i="15"/>
  <c r="O894" i="15"/>
  <c r="Q894" i="15"/>
  <c r="V894" i="15"/>
  <c r="G906" i="15"/>
  <c r="M906" i="15" s="1"/>
  <c r="I906" i="15"/>
  <c r="K906" i="15"/>
  <c r="O906" i="15"/>
  <c r="Q906" i="15"/>
  <c r="V906" i="15"/>
  <c r="G912" i="15"/>
  <c r="I912" i="15"/>
  <c r="K912" i="15"/>
  <c r="M912" i="15"/>
  <c r="O912" i="15"/>
  <c r="Q912" i="15"/>
  <c r="V912" i="15"/>
  <c r="G917" i="15"/>
  <c r="I917" i="15"/>
  <c r="K917" i="15"/>
  <c r="M917" i="15"/>
  <c r="O917" i="15"/>
  <c r="Q917" i="15"/>
  <c r="V917" i="15"/>
  <c r="G919" i="15"/>
  <c r="I919" i="15"/>
  <c r="K919" i="15"/>
  <c r="M919" i="15"/>
  <c r="O919" i="15"/>
  <c r="Q919" i="15"/>
  <c r="V919" i="15"/>
  <c r="G923" i="15"/>
  <c r="M923" i="15" s="1"/>
  <c r="I923" i="15"/>
  <c r="K923" i="15"/>
  <c r="O923" i="15"/>
  <c r="Q923" i="15"/>
  <c r="V923" i="15"/>
  <c r="G929" i="15"/>
  <c r="M929" i="15" s="1"/>
  <c r="I929" i="15"/>
  <c r="K929" i="15"/>
  <c r="O929" i="15"/>
  <c r="Q929" i="15"/>
  <c r="V929" i="15"/>
  <c r="G932" i="15"/>
  <c r="M932" i="15" s="1"/>
  <c r="I932" i="15"/>
  <c r="K932" i="15"/>
  <c r="O932" i="15"/>
  <c r="Q932" i="15"/>
  <c r="V932" i="15"/>
  <c r="G936" i="15"/>
  <c r="M936" i="15" s="1"/>
  <c r="I936" i="15"/>
  <c r="K936" i="15"/>
  <c r="O936" i="15"/>
  <c r="Q936" i="15"/>
  <c r="V936" i="15"/>
  <c r="G939" i="15"/>
  <c r="M939" i="15" s="1"/>
  <c r="I939" i="15"/>
  <c r="K939" i="15"/>
  <c r="O939" i="15"/>
  <c r="Q939" i="15"/>
  <c r="V939" i="15"/>
  <c r="G947" i="15"/>
  <c r="I947" i="15"/>
  <c r="K947" i="15"/>
  <c r="M947" i="15"/>
  <c r="O947" i="15"/>
  <c r="Q947" i="15"/>
  <c r="V947" i="15"/>
  <c r="G950" i="15"/>
  <c r="I950" i="15"/>
  <c r="K950" i="15"/>
  <c r="M950" i="15"/>
  <c r="O950" i="15"/>
  <c r="Q950" i="15"/>
  <c r="V950" i="15"/>
  <c r="G954" i="15"/>
  <c r="I954" i="15"/>
  <c r="K954" i="15"/>
  <c r="M954" i="15"/>
  <c r="O954" i="15"/>
  <c r="Q954" i="15"/>
  <c r="V954" i="15"/>
  <c r="G963" i="15"/>
  <c r="M963" i="15" s="1"/>
  <c r="I963" i="15"/>
  <c r="K963" i="15"/>
  <c r="O963" i="15"/>
  <c r="Q963" i="15"/>
  <c r="V963" i="15"/>
  <c r="G967" i="15"/>
  <c r="M967" i="15" s="1"/>
  <c r="I967" i="15"/>
  <c r="K967" i="15"/>
  <c r="O967" i="15"/>
  <c r="Q967" i="15"/>
  <c r="V967" i="15"/>
  <c r="G972" i="15"/>
  <c r="M972" i="15" s="1"/>
  <c r="I972" i="15"/>
  <c r="K972" i="15"/>
  <c r="O972" i="15"/>
  <c r="Q972" i="15"/>
  <c r="V972" i="15"/>
  <c r="G976" i="15"/>
  <c r="M976" i="15" s="1"/>
  <c r="I976" i="15"/>
  <c r="K976" i="15"/>
  <c r="O976" i="15"/>
  <c r="Q976" i="15"/>
  <c r="V976" i="15"/>
  <c r="G980" i="15"/>
  <c r="M980" i="15" s="1"/>
  <c r="I980" i="15"/>
  <c r="K980" i="15"/>
  <c r="O980" i="15"/>
  <c r="Q980" i="15"/>
  <c r="V980" i="15"/>
  <c r="G984" i="15"/>
  <c r="I984" i="15"/>
  <c r="K984" i="15"/>
  <c r="M984" i="15"/>
  <c r="O984" i="15"/>
  <c r="Q984" i="15"/>
  <c r="V984" i="15"/>
  <c r="G988" i="15"/>
  <c r="I988" i="15"/>
  <c r="K988" i="15"/>
  <c r="M988" i="15"/>
  <c r="O988" i="15"/>
  <c r="Q988" i="15"/>
  <c r="V988" i="15"/>
  <c r="G991" i="15"/>
  <c r="I991" i="15"/>
  <c r="K991" i="15"/>
  <c r="M991" i="15"/>
  <c r="O991" i="15"/>
  <c r="Q991" i="15"/>
  <c r="V991" i="15"/>
  <c r="G994" i="15"/>
  <c r="M994" i="15" s="1"/>
  <c r="I994" i="15"/>
  <c r="K994" i="15"/>
  <c r="O994" i="15"/>
  <c r="Q994" i="15"/>
  <c r="V994" i="15"/>
  <c r="G997" i="15"/>
  <c r="M997" i="15" s="1"/>
  <c r="I997" i="15"/>
  <c r="K997" i="15"/>
  <c r="O997" i="15"/>
  <c r="Q997" i="15"/>
  <c r="V997" i="15"/>
  <c r="G1000" i="15"/>
  <c r="M1000" i="15" s="1"/>
  <c r="I1000" i="15"/>
  <c r="K1000" i="15"/>
  <c r="O1000" i="15"/>
  <c r="Q1000" i="15"/>
  <c r="V1000" i="15"/>
  <c r="G1007" i="15"/>
  <c r="M1007" i="15" s="1"/>
  <c r="I1007" i="15"/>
  <c r="K1007" i="15"/>
  <c r="O1007" i="15"/>
  <c r="Q1007" i="15"/>
  <c r="V1007" i="15"/>
  <c r="G1012" i="15"/>
  <c r="M1012" i="15" s="1"/>
  <c r="I1012" i="15"/>
  <c r="K1012" i="15"/>
  <c r="O1012" i="15"/>
  <c r="Q1012" i="15"/>
  <c r="V1012" i="15"/>
  <c r="G1019" i="15"/>
  <c r="I1019" i="15"/>
  <c r="K1019" i="15"/>
  <c r="M1019" i="15"/>
  <c r="O1019" i="15"/>
  <c r="Q1019" i="15"/>
  <c r="V1019" i="15"/>
  <c r="G1024" i="15"/>
  <c r="I1024" i="15"/>
  <c r="K1024" i="15"/>
  <c r="M1024" i="15"/>
  <c r="O1024" i="15"/>
  <c r="Q1024" i="15"/>
  <c r="V1024" i="15"/>
  <c r="G1031" i="15"/>
  <c r="I1031" i="15"/>
  <c r="K1031" i="15"/>
  <c r="M1031" i="15"/>
  <c r="O1031" i="15"/>
  <c r="Q1031" i="15"/>
  <c r="V1031" i="15"/>
  <c r="G1036" i="15"/>
  <c r="M1036" i="15" s="1"/>
  <c r="I1036" i="15"/>
  <c r="K1036" i="15"/>
  <c r="O1036" i="15"/>
  <c r="Q1036" i="15"/>
  <c r="V1036" i="15"/>
  <c r="G1043" i="15"/>
  <c r="M1043" i="15" s="1"/>
  <c r="I1043" i="15"/>
  <c r="K1043" i="15"/>
  <c r="O1043" i="15"/>
  <c r="Q1043" i="15"/>
  <c r="V1043" i="15"/>
  <c r="G1048" i="15"/>
  <c r="M1048" i="15" s="1"/>
  <c r="I1048" i="15"/>
  <c r="K1048" i="15"/>
  <c r="O1048" i="15"/>
  <c r="Q1048" i="15"/>
  <c r="V1048" i="15"/>
  <c r="G1051" i="15"/>
  <c r="M1051" i="15" s="1"/>
  <c r="I1051" i="15"/>
  <c r="K1051" i="15"/>
  <c r="O1051" i="15"/>
  <c r="Q1051" i="15"/>
  <c r="V1051" i="15"/>
  <c r="G1055" i="15"/>
  <c r="M1055" i="15" s="1"/>
  <c r="I1055" i="15"/>
  <c r="K1055" i="15"/>
  <c r="O1055" i="15"/>
  <c r="Q1055" i="15"/>
  <c r="V1055" i="15"/>
  <c r="G1066" i="15"/>
  <c r="I1066" i="15"/>
  <c r="K1066" i="15"/>
  <c r="M1066" i="15"/>
  <c r="O1066" i="15"/>
  <c r="Q1066" i="15"/>
  <c r="V1066" i="15"/>
  <c r="G1070" i="15"/>
  <c r="I1070" i="15"/>
  <c r="K1070" i="15"/>
  <c r="M1070" i="15"/>
  <c r="O1070" i="15"/>
  <c r="Q1070" i="15"/>
  <c r="V1070" i="15"/>
  <c r="G1073" i="15"/>
  <c r="I1073" i="15"/>
  <c r="K1073" i="15"/>
  <c r="M1073" i="15"/>
  <c r="O1073" i="15"/>
  <c r="Q1073" i="15"/>
  <c r="V1073" i="15"/>
  <c r="G1076" i="15"/>
  <c r="M1076" i="15" s="1"/>
  <c r="I1076" i="15"/>
  <c r="K1076" i="15"/>
  <c r="O1076" i="15"/>
  <c r="Q1076" i="15"/>
  <c r="V1076" i="15"/>
  <c r="G1079" i="15"/>
  <c r="M1079" i="15" s="1"/>
  <c r="I1079" i="15"/>
  <c r="K1079" i="15"/>
  <c r="O1079" i="15"/>
  <c r="Q1079" i="15"/>
  <c r="V1079" i="15"/>
  <c r="G1082" i="15"/>
  <c r="M1082" i="15" s="1"/>
  <c r="I1082" i="15"/>
  <c r="K1082" i="15"/>
  <c r="O1082" i="15"/>
  <c r="Q1082" i="15"/>
  <c r="V1082" i="15"/>
  <c r="G1085" i="15"/>
  <c r="M1085" i="15" s="1"/>
  <c r="I1085" i="15"/>
  <c r="K1085" i="15"/>
  <c r="O1085" i="15"/>
  <c r="Q1085" i="15"/>
  <c r="V1085" i="15"/>
  <c r="G1088" i="15"/>
  <c r="M1088" i="15" s="1"/>
  <c r="I1088" i="15"/>
  <c r="K1088" i="15"/>
  <c r="O1088" i="15"/>
  <c r="Q1088" i="15"/>
  <c r="V1088" i="15"/>
  <c r="G1091" i="15"/>
  <c r="I1091" i="15"/>
  <c r="K1091" i="15"/>
  <c r="M1091" i="15"/>
  <c r="O1091" i="15"/>
  <c r="Q1091" i="15"/>
  <c r="V1091" i="15"/>
  <c r="G1094" i="15"/>
  <c r="I1094" i="15"/>
  <c r="K1094" i="15"/>
  <c r="M1094" i="15"/>
  <c r="O1094" i="15"/>
  <c r="Q1094" i="15"/>
  <c r="V1094" i="15"/>
  <c r="G1097" i="15"/>
  <c r="I1097" i="15"/>
  <c r="K1097" i="15"/>
  <c r="M1097" i="15"/>
  <c r="O1097" i="15"/>
  <c r="Q1097" i="15"/>
  <c r="V1097" i="15"/>
  <c r="G1099" i="15"/>
  <c r="M1099" i="15" s="1"/>
  <c r="I1099" i="15"/>
  <c r="K1099" i="15"/>
  <c r="O1099" i="15"/>
  <c r="Q1099" i="15"/>
  <c r="V1099" i="15"/>
  <c r="G1101" i="15"/>
  <c r="M1101" i="15" s="1"/>
  <c r="I1101" i="15"/>
  <c r="K1101" i="15"/>
  <c r="O1101" i="15"/>
  <c r="Q1101" i="15"/>
  <c r="V1101" i="15"/>
  <c r="G1103" i="15"/>
  <c r="M1103" i="15" s="1"/>
  <c r="I1103" i="15"/>
  <c r="K1103" i="15"/>
  <c r="O1103" i="15"/>
  <c r="Q1103" i="15"/>
  <c r="V1103" i="15"/>
  <c r="G1107" i="15"/>
  <c r="M1107" i="15" s="1"/>
  <c r="I1107" i="15"/>
  <c r="K1107" i="15"/>
  <c r="O1107" i="15"/>
  <c r="Q1107" i="15"/>
  <c r="V1107" i="15"/>
  <c r="G1109" i="15"/>
  <c r="M1109" i="15" s="1"/>
  <c r="I1109" i="15"/>
  <c r="K1109" i="15"/>
  <c r="O1109" i="15"/>
  <c r="Q1109" i="15"/>
  <c r="V1109" i="15"/>
  <c r="G1129" i="15"/>
  <c r="I1129" i="15"/>
  <c r="K1129" i="15"/>
  <c r="M1129" i="15"/>
  <c r="O1129" i="15"/>
  <c r="Q1129" i="15"/>
  <c r="V1129" i="15"/>
  <c r="G1150" i="15"/>
  <c r="I1150" i="15"/>
  <c r="K1150" i="15"/>
  <c r="M1150" i="15"/>
  <c r="O1150" i="15"/>
  <c r="Q1150" i="15"/>
  <c r="V1150" i="15"/>
  <c r="G1154" i="15"/>
  <c r="I1154" i="15"/>
  <c r="K1154" i="15"/>
  <c r="M1154" i="15"/>
  <c r="O1154" i="15"/>
  <c r="Q1154" i="15"/>
  <c r="V1154" i="15"/>
  <c r="G1158" i="15"/>
  <c r="M1158" i="15" s="1"/>
  <c r="I1158" i="15"/>
  <c r="K1158" i="15"/>
  <c r="O1158" i="15"/>
  <c r="Q1158" i="15"/>
  <c r="V1158" i="15"/>
  <c r="G1162" i="15"/>
  <c r="M1162" i="15" s="1"/>
  <c r="I1162" i="15"/>
  <c r="K1162" i="15"/>
  <c r="O1162" i="15"/>
  <c r="Q1162" i="15"/>
  <c r="V1162" i="15"/>
  <c r="G1165" i="15"/>
  <c r="M1165" i="15" s="1"/>
  <c r="I1165" i="15"/>
  <c r="K1165" i="15"/>
  <c r="O1165" i="15"/>
  <c r="Q1165" i="15"/>
  <c r="V1165" i="15"/>
  <c r="G1191" i="15"/>
  <c r="M1191" i="15" s="1"/>
  <c r="I1191" i="15"/>
  <c r="K1191" i="15"/>
  <c r="O1191" i="15"/>
  <c r="Q1191" i="15"/>
  <c r="V1191" i="15"/>
  <c r="G1218" i="15"/>
  <c r="M1218" i="15" s="1"/>
  <c r="I1218" i="15"/>
  <c r="K1218" i="15"/>
  <c r="O1218" i="15"/>
  <c r="Q1218" i="15"/>
  <c r="V1218" i="15"/>
  <c r="G1222" i="15"/>
  <c r="I1222" i="15"/>
  <c r="K1222" i="15"/>
  <c r="M1222" i="15"/>
  <c r="O1222" i="15"/>
  <c r="Q1222" i="15"/>
  <c r="V1222" i="15"/>
  <c r="G1225" i="15"/>
  <c r="I1225" i="15"/>
  <c r="K1225" i="15"/>
  <c r="M1225" i="15"/>
  <c r="O1225" i="15"/>
  <c r="Q1225" i="15"/>
  <c r="V1225" i="15"/>
  <c r="G1230" i="15"/>
  <c r="I1230" i="15"/>
  <c r="K1230" i="15"/>
  <c r="M1230" i="15"/>
  <c r="O1230" i="15"/>
  <c r="Q1230" i="15"/>
  <c r="V1230" i="15"/>
  <c r="G1233" i="15"/>
  <c r="M1233" i="15" s="1"/>
  <c r="I1233" i="15"/>
  <c r="K1233" i="15"/>
  <c r="O1233" i="15"/>
  <c r="Q1233" i="15"/>
  <c r="V1233" i="15"/>
  <c r="G1236" i="15"/>
  <c r="M1236" i="15" s="1"/>
  <c r="I1236" i="15"/>
  <c r="K1236" i="15"/>
  <c r="O1236" i="15"/>
  <c r="Q1236" i="15"/>
  <c r="V1236" i="15"/>
  <c r="G1240" i="15"/>
  <c r="M1240" i="15" s="1"/>
  <c r="I1240" i="15"/>
  <c r="K1240" i="15"/>
  <c r="O1240" i="15"/>
  <c r="Q1240" i="15"/>
  <c r="V1240" i="15"/>
  <c r="G1268" i="15"/>
  <c r="M1268" i="15" s="1"/>
  <c r="I1268" i="15"/>
  <c r="K1268" i="15"/>
  <c r="O1268" i="15"/>
  <c r="Q1268" i="15"/>
  <c r="V1268" i="15"/>
  <c r="G1272" i="15"/>
  <c r="M1272" i="15" s="1"/>
  <c r="I1272" i="15"/>
  <c r="K1272" i="15"/>
  <c r="O1272" i="15"/>
  <c r="Q1272" i="15"/>
  <c r="V1272" i="15"/>
  <c r="G1276" i="15"/>
  <c r="I1276" i="15"/>
  <c r="K1276" i="15"/>
  <c r="M1276" i="15"/>
  <c r="O1276" i="15"/>
  <c r="Q1276" i="15"/>
  <c r="V1276" i="15"/>
  <c r="G1279" i="15"/>
  <c r="I1279" i="15"/>
  <c r="K1279" i="15"/>
  <c r="M1279" i="15"/>
  <c r="O1279" i="15"/>
  <c r="Q1279" i="15"/>
  <c r="V1279" i="15"/>
  <c r="G1303" i="15"/>
  <c r="I1303" i="15"/>
  <c r="K1303" i="15"/>
  <c r="M1303" i="15"/>
  <c r="O1303" i="15"/>
  <c r="Q1303" i="15"/>
  <c r="V1303" i="15"/>
  <c r="G1317" i="15"/>
  <c r="M1317" i="15" s="1"/>
  <c r="I1317" i="15"/>
  <c r="K1317" i="15"/>
  <c r="O1317" i="15"/>
  <c r="Q1317" i="15"/>
  <c r="V1317" i="15"/>
  <c r="G1320" i="15"/>
  <c r="M1320" i="15" s="1"/>
  <c r="I1320" i="15"/>
  <c r="K1320" i="15"/>
  <c r="O1320" i="15"/>
  <c r="Q1320" i="15"/>
  <c r="V1320" i="15"/>
  <c r="G1323" i="15"/>
  <c r="M1323" i="15" s="1"/>
  <c r="I1323" i="15"/>
  <c r="K1323" i="15"/>
  <c r="O1323" i="15"/>
  <c r="Q1323" i="15"/>
  <c r="V1323" i="15"/>
  <c r="G1334" i="15"/>
  <c r="M1334" i="15" s="1"/>
  <c r="I1334" i="15"/>
  <c r="K1334" i="15"/>
  <c r="O1334" i="15"/>
  <c r="Q1334" i="15"/>
  <c r="V1334" i="15"/>
  <c r="G1337" i="15"/>
  <c r="M1337" i="15" s="1"/>
  <c r="I1337" i="15"/>
  <c r="K1337" i="15"/>
  <c r="O1337" i="15"/>
  <c r="Q1337" i="15"/>
  <c r="V1337" i="15"/>
  <c r="G1379" i="15"/>
  <c r="I1379" i="15"/>
  <c r="K1379" i="15"/>
  <c r="M1379" i="15"/>
  <c r="O1379" i="15"/>
  <c r="Q1379" i="15"/>
  <c r="V1379" i="15"/>
  <c r="G1423" i="15"/>
  <c r="I1423" i="15"/>
  <c r="K1423" i="15"/>
  <c r="M1423" i="15"/>
  <c r="O1423" i="15"/>
  <c r="Q1423" i="15"/>
  <c r="V1423" i="15"/>
  <c r="G1425" i="15"/>
  <c r="I1425" i="15"/>
  <c r="K1425" i="15"/>
  <c r="M1425" i="15"/>
  <c r="O1425" i="15"/>
  <c r="Q1425" i="15"/>
  <c r="V1425" i="15"/>
  <c r="G1428" i="15"/>
  <c r="M1428" i="15" s="1"/>
  <c r="I1428" i="15"/>
  <c r="K1428" i="15"/>
  <c r="O1428" i="15"/>
  <c r="Q1428" i="15"/>
  <c r="V1428" i="15"/>
  <c r="G1440" i="15"/>
  <c r="M1440" i="15" s="1"/>
  <c r="I1440" i="15"/>
  <c r="K1440" i="15"/>
  <c r="O1440" i="15"/>
  <c r="Q1440" i="15"/>
  <c r="V1440" i="15"/>
  <c r="AE1444" i="15"/>
  <c r="F46" i="1" s="1"/>
  <c r="G12" i="14"/>
  <c r="G9" i="14"/>
  <c r="G8" i="14" s="1"/>
  <c r="I117" i="1" s="1"/>
  <c r="I9" i="14"/>
  <c r="I8" i="14" s="1"/>
  <c r="K9" i="14"/>
  <c r="K8" i="14" s="1"/>
  <c r="M9" i="14"/>
  <c r="M8" i="14" s="1"/>
  <c r="O9" i="14"/>
  <c r="O8" i="14" s="1"/>
  <c r="Q9" i="14"/>
  <c r="Q8" i="14" s="1"/>
  <c r="V9" i="14"/>
  <c r="V8" i="14" s="1"/>
  <c r="AE12" i="14"/>
  <c r="F45" i="1" s="1"/>
  <c r="H45" i="1" s="1"/>
  <c r="I45" i="1" s="1"/>
  <c r="AF12" i="14"/>
  <c r="G45" i="1" s="1"/>
  <c r="G9" i="13"/>
  <c r="I9" i="13"/>
  <c r="K9" i="13"/>
  <c r="M9" i="13"/>
  <c r="O9" i="13"/>
  <c r="Q9" i="13"/>
  <c r="V9" i="13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AE16" i="13"/>
  <c r="AF16" i="13"/>
  <c r="G44" i="1" s="1"/>
  <c r="BA40" i="12"/>
  <c r="BA37" i="12"/>
  <c r="BA34" i="12"/>
  <c r="BA31" i="12"/>
  <c r="BA28" i="12"/>
  <c r="BA25" i="12"/>
  <c r="BA15" i="12"/>
  <c r="G9" i="12"/>
  <c r="I9" i="12"/>
  <c r="K9" i="12"/>
  <c r="M9" i="12"/>
  <c r="O9" i="12"/>
  <c r="Q9" i="12"/>
  <c r="V9" i="12"/>
  <c r="G11" i="12"/>
  <c r="I11" i="12"/>
  <c r="K11" i="12"/>
  <c r="M11" i="12"/>
  <c r="O11" i="12"/>
  <c r="Q11" i="12"/>
  <c r="V11" i="12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4" i="12"/>
  <c r="I24" i="12"/>
  <c r="K24" i="12"/>
  <c r="M24" i="12"/>
  <c r="O24" i="12"/>
  <c r="Q24" i="12"/>
  <c r="V24" i="12"/>
  <c r="G27" i="12"/>
  <c r="M27" i="12" s="1"/>
  <c r="I27" i="12"/>
  <c r="K27" i="12"/>
  <c r="O27" i="12"/>
  <c r="Q27" i="12"/>
  <c r="V27" i="12"/>
  <c r="G30" i="12"/>
  <c r="I30" i="12"/>
  <c r="K30" i="12"/>
  <c r="M30" i="12"/>
  <c r="O30" i="12"/>
  <c r="Q30" i="12"/>
  <c r="V30" i="12"/>
  <c r="G33" i="12"/>
  <c r="I33" i="12"/>
  <c r="K33" i="12"/>
  <c r="M33" i="12"/>
  <c r="O33" i="12"/>
  <c r="Q33" i="12"/>
  <c r="V33" i="12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AE43" i="12"/>
  <c r="AF43" i="12"/>
  <c r="H42" i="1"/>
  <c r="J28" i="1"/>
  <c r="J26" i="1"/>
  <c r="G38" i="1"/>
  <c r="F38" i="1"/>
  <c r="J23" i="1"/>
  <c r="J24" i="1"/>
  <c r="J25" i="1"/>
  <c r="J27" i="1"/>
  <c r="E24" i="1"/>
  <c r="E26" i="1"/>
  <c r="F44" i="1" l="1"/>
  <c r="H44" i="1" s="1"/>
  <c r="I44" i="1" s="1"/>
  <c r="F43" i="1"/>
  <c r="M25" i="15"/>
  <c r="AF1444" i="15"/>
  <c r="G46" i="1" s="1"/>
  <c r="H46" i="1" s="1"/>
  <c r="I46" i="1" s="1"/>
  <c r="G8" i="17"/>
  <c r="M9" i="17"/>
  <c r="M8" i="17" s="1"/>
  <c r="AF99" i="19"/>
  <c r="G40" i="1"/>
  <c r="H40" i="1" s="1"/>
  <c r="I40" i="1" s="1"/>
  <c r="AF541" i="18"/>
  <c r="G49" i="1" s="1"/>
  <c r="H49" i="1" s="1"/>
  <c r="I49" i="1" s="1"/>
  <c r="M15" i="16"/>
  <c r="AF210" i="16"/>
  <c r="G47" i="1" s="1"/>
  <c r="H47" i="1" s="1"/>
  <c r="I47" i="1" s="1"/>
  <c r="G41" i="1"/>
  <c r="H41" i="1" s="1"/>
  <c r="I41" i="1" s="1"/>
  <c r="F39" i="1"/>
  <c r="G735" i="15"/>
  <c r="I90" i="1" s="1"/>
  <c r="M736" i="15"/>
  <c r="M735" i="15" s="1"/>
  <c r="M227" i="18"/>
  <c r="M226" i="18" s="1"/>
  <c r="V76" i="19"/>
  <c r="Q76" i="19"/>
  <c r="O76" i="19"/>
  <c r="M76" i="19"/>
  <c r="K76" i="19"/>
  <c r="I76" i="19"/>
  <c r="G76" i="19"/>
  <c r="I119" i="1" s="1"/>
  <c r="V52" i="19"/>
  <c r="Q52" i="19"/>
  <c r="O52" i="19"/>
  <c r="M52" i="19"/>
  <c r="K52" i="19"/>
  <c r="I52" i="19"/>
  <c r="G52" i="19"/>
  <c r="I88" i="1" s="1"/>
  <c r="V28" i="19"/>
  <c r="Q28" i="19"/>
  <c r="O28" i="19"/>
  <c r="M28" i="19"/>
  <c r="K28" i="19"/>
  <c r="I28" i="19"/>
  <c r="G28" i="19"/>
  <c r="I79" i="1" s="1"/>
  <c r="V8" i="19"/>
  <c r="Q8" i="19"/>
  <c r="O8" i="19"/>
  <c r="M8" i="19"/>
  <c r="K8" i="19"/>
  <c r="I8" i="19"/>
  <c r="G8" i="19"/>
  <c r="V533" i="18"/>
  <c r="Q533" i="18"/>
  <c r="O533" i="18"/>
  <c r="M533" i="18"/>
  <c r="K533" i="18"/>
  <c r="I533" i="18"/>
  <c r="G533" i="18"/>
  <c r="I98" i="1" s="1"/>
  <c r="V472" i="18"/>
  <c r="Q472" i="18"/>
  <c r="O472" i="18"/>
  <c r="M472" i="18"/>
  <c r="K472" i="18"/>
  <c r="I472" i="18"/>
  <c r="G472" i="18"/>
  <c r="V448" i="18"/>
  <c r="Q448" i="18"/>
  <c r="O448" i="18"/>
  <c r="M448" i="18"/>
  <c r="K448" i="18"/>
  <c r="I448" i="18"/>
  <c r="G448" i="18"/>
  <c r="I96" i="1" s="1"/>
  <c r="V317" i="18"/>
  <c r="Q317" i="18"/>
  <c r="O317" i="18"/>
  <c r="M317" i="18"/>
  <c r="K317" i="18"/>
  <c r="I317" i="18"/>
  <c r="G317" i="18"/>
  <c r="I95" i="1" s="1"/>
  <c r="V256" i="18"/>
  <c r="Q256" i="18"/>
  <c r="O256" i="18"/>
  <c r="M256" i="18"/>
  <c r="K256" i="18"/>
  <c r="I256" i="18"/>
  <c r="G256" i="18"/>
  <c r="I94" i="1" s="1"/>
  <c r="V234" i="18"/>
  <c r="Q234" i="18"/>
  <c r="O234" i="18"/>
  <c r="M234" i="18"/>
  <c r="K234" i="18"/>
  <c r="I234" i="18"/>
  <c r="G234" i="18"/>
  <c r="V199" i="18"/>
  <c r="Q199" i="18"/>
  <c r="O199" i="18"/>
  <c r="M199" i="18"/>
  <c r="K199" i="18"/>
  <c r="I199" i="18"/>
  <c r="G199" i="18"/>
  <c r="I89" i="1" s="1"/>
  <c r="V144" i="18"/>
  <c r="Q144" i="18"/>
  <c r="O144" i="18"/>
  <c r="M144" i="18"/>
  <c r="K144" i="18"/>
  <c r="I144" i="18"/>
  <c r="G144" i="18"/>
  <c r="I85" i="1" s="1"/>
  <c r="V120" i="18"/>
  <c r="Q120" i="18"/>
  <c r="O120" i="18"/>
  <c r="M120" i="18"/>
  <c r="K120" i="18"/>
  <c r="I120" i="18"/>
  <c r="G120" i="18"/>
  <c r="I80" i="1" s="1"/>
  <c r="V77" i="18"/>
  <c r="Q77" i="18"/>
  <c r="O77" i="18"/>
  <c r="M77" i="18"/>
  <c r="K77" i="18"/>
  <c r="I77" i="18"/>
  <c r="G77" i="18"/>
  <c r="V8" i="18"/>
  <c r="Q8" i="18"/>
  <c r="O8" i="18"/>
  <c r="M8" i="18"/>
  <c r="K8" i="18"/>
  <c r="I8" i="18"/>
  <c r="G8" i="18"/>
  <c r="V150" i="16"/>
  <c r="Q150" i="16"/>
  <c r="O150" i="16"/>
  <c r="M150" i="16"/>
  <c r="K150" i="16"/>
  <c r="I150" i="16"/>
  <c r="G150" i="16"/>
  <c r="I104" i="1" s="1"/>
  <c r="V131" i="16"/>
  <c r="Q131" i="16"/>
  <c r="O131" i="16"/>
  <c r="M131" i="16"/>
  <c r="K131" i="16"/>
  <c r="I131" i="16"/>
  <c r="G131" i="16"/>
  <c r="I103" i="1" s="1"/>
  <c r="V96" i="16"/>
  <c r="Q96" i="16"/>
  <c r="O96" i="16"/>
  <c r="M96" i="16"/>
  <c r="K96" i="16"/>
  <c r="I96" i="16"/>
  <c r="G96" i="16"/>
  <c r="I102" i="1" s="1"/>
  <c r="V64" i="16"/>
  <c r="Q64" i="16"/>
  <c r="O64" i="16"/>
  <c r="M64" i="16"/>
  <c r="K64" i="16"/>
  <c r="I64" i="16"/>
  <c r="G64" i="16"/>
  <c r="I101" i="1" s="1"/>
  <c r="V55" i="16"/>
  <c r="Q55" i="16"/>
  <c r="O55" i="16"/>
  <c r="M55" i="16"/>
  <c r="K55" i="16"/>
  <c r="I55" i="16"/>
  <c r="G55" i="16"/>
  <c r="I100" i="1" s="1"/>
  <c r="V49" i="16"/>
  <c r="Q49" i="16"/>
  <c r="O49" i="16"/>
  <c r="M49" i="16"/>
  <c r="K49" i="16"/>
  <c r="I49" i="16"/>
  <c r="G49" i="16"/>
  <c r="I99" i="1" s="1"/>
  <c r="V21" i="16"/>
  <c r="Q21" i="16"/>
  <c r="O21" i="16"/>
  <c r="M21" i="16"/>
  <c r="K21" i="16"/>
  <c r="I21" i="16"/>
  <c r="G21" i="16"/>
  <c r="V8" i="16"/>
  <c r="Q8" i="16"/>
  <c r="O8" i="16"/>
  <c r="M8" i="16"/>
  <c r="K8" i="16"/>
  <c r="I8" i="16"/>
  <c r="G8" i="16"/>
  <c r="V1427" i="15"/>
  <c r="Q1427" i="15"/>
  <c r="O1427" i="15"/>
  <c r="M1427" i="15"/>
  <c r="K1427" i="15"/>
  <c r="I1427" i="15"/>
  <c r="G1427" i="15"/>
  <c r="I115" i="1" s="1"/>
  <c r="V1336" i="15"/>
  <c r="Q1336" i="15"/>
  <c r="O1336" i="15"/>
  <c r="M1336" i="15"/>
  <c r="K1336" i="15"/>
  <c r="I1336" i="15"/>
  <c r="G1336" i="15"/>
  <c r="I114" i="1" s="1"/>
  <c r="V1322" i="15"/>
  <c r="Q1322" i="15"/>
  <c r="O1322" i="15"/>
  <c r="M1322" i="15"/>
  <c r="K1322" i="15"/>
  <c r="I1322" i="15"/>
  <c r="G1322" i="15"/>
  <c r="I113" i="1" s="1"/>
  <c r="V1271" i="15"/>
  <c r="Q1271" i="15"/>
  <c r="O1271" i="15"/>
  <c r="M1271" i="15"/>
  <c r="K1271" i="15"/>
  <c r="I1271" i="15"/>
  <c r="G1271" i="15"/>
  <c r="I112" i="1" s="1"/>
  <c r="V1239" i="15"/>
  <c r="Q1239" i="15"/>
  <c r="O1239" i="15"/>
  <c r="M1239" i="15"/>
  <c r="K1239" i="15"/>
  <c r="I1239" i="15"/>
  <c r="G1239" i="15"/>
  <c r="I111" i="1" s="1"/>
  <c r="V1161" i="15"/>
  <c r="Q1161" i="15"/>
  <c r="O1161" i="15"/>
  <c r="M1161" i="15"/>
  <c r="K1161" i="15"/>
  <c r="I1161" i="15"/>
  <c r="G1161" i="15"/>
  <c r="I110" i="1" s="1"/>
  <c r="V1096" i="15"/>
  <c r="Q1096" i="15"/>
  <c r="O1096" i="15"/>
  <c r="M1096" i="15"/>
  <c r="K1096" i="15"/>
  <c r="I1096" i="15"/>
  <c r="G1096" i="15"/>
  <c r="I109" i="1" s="1"/>
  <c r="V1054" i="15"/>
  <c r="Q1054" i="15"/>
  <c r="O1054" i="15"/>
  <c r="M1054" i="15"/>
  <c r="K1054" i="15"/>
  <c r="I1054" i="15"/>
  <c r="G1054" i="15"/>
  <c r="I108" i="1" s="1"/>
  <c r="V966" i="15"/>
  <c r="Q966" i="15"/>
  <c r="O966" i="15"/>
  <c r="M966" i="15"/>
  <c r="K966" i="15"/>
  <c r="I966" i="15"/>
  <c r="G966" i="15"/>
  <c r="I107" i="1" s="1"/>
  <c r="V935" i="15"/>
  <c r="Q935" i="15"/>
  <c r="O935" i="15"/>
  <c r="M935" i="15"/>
  <c r="K935" i="15"/>
  <c r="I935" i="15"/>
  <c r="G935" i="15"/>
  <c r="I106" i="1" s="1"/>
  <c r="V886" i="15"/>
  <c r="Q886" i="15"/>
  <c r="O886" i="15"/>
  <c r="M886" i="15"/>
  <c r="K886" i="15"/>
  <c r="I886" i="15"/>
  <c r="G886" i="15"/>
  <c r="I105" i="1" s="1"/>
  <c r="V874" i="15"/>
  <c r="Q874" i="15"/>
  <c r="O874" i="15"/>
  <c r="M874" i="15"/>
  <c r="K874" i="15"/>
  <c r="I874" i="15"/>
  <c r="G874" i="15"/>
  <c r="I97" i="1" s="1"/>
  <c r="V781" i="15"/>
  <c r="Q781" i="15"/>
  <c r="O781" i="15"/>
  <c r="M781" i="15"/>
  <c r="K781" i="15"/>
  <c r="I781" i="15"/>
  <c r="G781" i="15"/>
  <c r="V744" i="15"/>
  <c r="Q744" i="15"/>
  <c r="O744" i="15"/>
  <c r="M744" i="15"/>
  <c r="K744" i="15"/>
  <c r="I744" i="15"/>
  <c r="G744" i="15"/>
  <c r="I92" i="1" s="1"/>
  <c r="V694" i="15"/>
  <c r="Q694" i="15"/>
  <c r="O694" i="15"/>
  <c r="M694" i="15"/>
  <c r="K694" i="15"/>
  <c r="I694" i="15"/>
  <c r="G694" i="15"/>
  <c r="I87" i="1" s="1"/>
  <c r="V678" i="15"/>
  <c r="Q678" i="15"/>
  <c r="O678" i="15"/>
  <c r="M678" i="15"/>
  <c r="K678" i="15"/>
  <c r="I678" i="15"/>
  <c r="G678" i="15"/>
  <c r="I86" i="1" s="1"/>
  <c r="V627" i="15"/>
  <c r="Q627" i="15"/>
  <c r="O627" i="15"/>
  <c r="M627" i="15"/>
  <c r="K627" i="15"/>
  <c r="I627" i="15"/>
  <c r="G627" i="15"/>
  <c r="I84" i="1" s="1"/>
  <c r="V520" i="15"/>
  <c r="Q520" i="15"/>
  <c r="O520" i="15"/>
  <c r="M520" i="15"/>
  <c r="K520" i="15"/>
  <c r="I520" i="15"/>
  <c r="G520" i="15"/>
  <c r="I83" i="1" s="1"/>
  <c r="V477" i="15"/>
  <c r="Q477" i="15"/>
  <c r="O477" i="15"/>
  <c r="M477" i="15"/>
  <c r="K477" i="15"/>
  <c r="I477" i="15"/>
  <c r="G477" i="15"/>
  <c r="I82" i="1" s="1"/>
  <c r="V361" i="15"/>
  <c r="Q361" i="15"/>
  <c r="O361" i="15"/>
  <c r="M361" i="15"/>
  <c r="K361" i="15"/>
  <c r="I361" i="15"/>
  <c r="G361" i="15"/>
  <c r="I81" i="1" s="1"/>
  <c r="V288" i="15"/>
  <c r="Q288" i="15"/>
  <c r="O288" i="15"/>
  <c r="M288" i="15"/>
  <c r="K288" i="15"/>
  <c r="I288" i="15"/>
  <c r="G288" i="15"/>
  <c r="I78" i="1" s="1"/>
  <c r="V251" i="15"/>
  <c r="Q251" i="15"/>
  <c r="O251" i="15"/>
  <c r="M251" i="15"/>
  <c r="K251" i="15"/>
  <c r="I251" i="15"/>
  <c r="G251" i="15"/>
  <c r="I77" i="1" s="1"/>
  <c r="V141" i="15"/>
  <c r="Q141" i="15"/>
  <c r="O141" i="15"/>
  <c r="M141" i="15"/>
  <c r="K141" i="15"/>
  <c r="I141" i="15"/>
  <c r="G141" i="15"/>
  <c r="I76" i="1" s="1"/>
  <c r="V132" i="15"/>
  <c r="Q132" i="15"/>
  <c r="O132" i="15"/>
  <c r="M132" i="15"/>
  <c r="K132" i="15"/>
  <c r="I132" i="15"/>
  <c r="G132" i="15"/>
  <c r="I75" i="1" s="1"/>
  <c r="V97" i="15"/>
  <c r="Q97" i="15"/>
  <c r="O97" i="15"/>
  <c r="M97" i="15"/>
  <c r="K97" i="15"/>
  <c r="I97" i="15"/>
  <c r="G97" i="15"/>
  <c r="I74" i="1" s="1"/>
  <c r="V56" i="15"/>
  <c r="Q56" i="15"/>
  <c r="O56" i="15"/>
  <c r="M56" i="15"/>
  <c r="K56" i="15"/>
  <c r="I56" i="15"/>
  <c r="G56" i="15"/>
  <c r="I72" i="1" s="1"/>
  <c r="V8" i="15"/>
  <c r="Q8" i="15"/>
  <c r="O8" i="15"/>
  <c r="M8" i="15"/>
  <c r="K8" i="15"/>
  <c r="I8" i="15"/>
  <c r="G8" i="15"/>
  <c r="V8" i="13"/>
  <c r="Q8" i="13"/>
  <c r="O8" i="13"/>
  <c r="M8" i="13"/>
  <c r="K8" i="13"/>
  <c r="I8" i="13"/>
  <c r="G8" i="13"/>
  <c r="V20" i="12"/>
  <c r="Q20" i="12"/>
  <c r="O20" i="12"/>
  <c r="M20" i="12"/>
  <c r="K20" i="12"/>
  <c r="I20" i="12"/>
  <c r="G20" i="12"/>
  <c r="I121" i="1" s="1"/>
  <c r="I20" i="1" s="1"/>
  <c r="V8" i="12"/>
  <c r="Q8" i="12"/>
  <c r="O8" i="12"/>
  <c r="M8" i="12"/>
  <c r="K8" i="12"/>
  <c r="I8" i="12"/>
  <c r="G8" i="12"/>
  <c r="I118" i="1" l="1"/>
  <c r="G12" i="17"/>
  <c r="I71" i="1"/>
  <c r="G1444" i="15"/>
  <c r="G16" i="13"/>
  <c r="I116" i="1"/>
  <c r="I18" i="1" s="1"/>
  <c r="I93" i="1"/>
  <c r="G99" i="19"/>
  <c r="I73" i="1"/>
  <c r="G43" i="1"/>
  <c r="I120" i="1"/>
  <c r="I19" i="1" s="1"/>
  <c r="G43" i="12"/>
  <c r="H43" i="1"/>
  <c r="I43" i="1" s="1"/>
  <c r="G39" i="1"/>
  <c r="G210" i="16"/>
  <c r="I91" i="1"/>
  <c r="I17" i="1" s="1"/>
  <c r="G541" i="18"/>
  <c r="F52" i="1"/>
  <c r="G51" i="1"/>
  <c r="H51" i="1" s="1"/>
  <c r="I51" i="1" s="1"/>
  <c r="G50" i="1"/>
  <c r="H50" i="1" s="1"/>
  <c r="I50" i="1" s="1"/>
  <c r="I16" i="1" l="1"/>
  <c r="I21" i="1" s="1"/>
  <c r="I122" i="1"/>
  <c r="G52" i="1"/>
  <c r="G25" i="1" s="1"/>
  <c r="A25" i="1" s="1"/>
  <c r="H39" i="1"/>
  <c r="H52" i="1" s="1"/>
  <c r="G23" i="1"/>
  <c r="A23" i="1" s="1"/>
  <c r="G24" i="1"/>
  <c r="A24" i="1"/>
  <c r="G28" i="1" l="1"/>
  <c r="I39" i="1"/>
  <c r="I52" i="1" s="1"/>
  <c r="A26" i="1"/>
  <c r="G26" i="1"/>
  <c r="A27" i="1" s="1"/>
  <c r="J119" i="1"/>
  <c r="J111" i="1"/>
  <c r="J103" i="1"/>
  <c r="J95" i="1"/>
  <c r="J87" i="1"/>
  <c r="J79" i="1"/>
  <c r="J71" i="1"/>
  <c r="J118" i="1"/>
  <c r="J110" i="1"/>
  <c r="J102" i="1"/>
  <c r="J94" i="1"/>
  <c r="J86" i="1"/>
  <c r="J78" i="1"/>
  <c r="J117" i="1"/>
  <c r="J109" i="1"/>
  <c r="J101" i="1"/>
  <c r="J93" i="1"/>
  <c r="J85" i="1"/>
  <c r="J77" i="1"/>
  <c r="J121" i="1"/>
  <c r="J113" i="1"/>
  <c r="J105" i="1"/>
  <c r="J97" i="1"/>
  <c r="J89" i="1"/>
  <c r="J81" i="1"/>
  <c r="J73" i="1"/>
  <c r="J114" i="1"/>
  <c r="J98" i="1"/>
  <c r="J82" i="1"/>
  <c r="J112" i="1"/>
  <c r="J108" i="1"/>
  <c r="J92" i="1"/>
  <c r="J76" i="1"/>
  <c r="J91" i="1"/>
  <c r="J106" i="1"/>
  <c r="J74" i="1"/>
  <c r="J99" i="1"/>
  <c r="J107" i="1"/>
  <c r="J75" i="1"/>
  <c r="J90" i="1"/>
  <c r="J115" i="1"/>
  <c r="J83" i="1"/>
  <c r="J80" i="1"/>
  <c r="J120" i="1"/>
  <c r="J104" i="1"/>
  <c r="J88" i="1"/>
  <c r="J72" i="1"/>
  <c r="J96" i="1"/>
  <c r="J116" i="1"/>
  <c r="J100" i="1"/>
  <c r="J84" i="1"/>
  <c r="A29" i="1" l="1"/>
  <c r="G29" i="1"/>
  <c r="G27" i="1" s="1"/>
  <c r="J122" i="1"/>
  <c r="J49" i="1"/>
  <c r="J40" i="1"/>
  <c r="J47" i="1"/>
  <c r="J51" i="1"/>
  <c r="J43" i="1"/>
  <c r="J50" i="1"/>
  <c r="J48" i="1"/>
  <c r="J39" i="1"/>
  <c r="J52" i="1" s="1"/>
  <c r="J46" i="1"/>
  <c r="J44" i="1"/>
  <c r="J41" i="1"/>
  <c r="J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179824AB-B8F6-4921-BC8A-9148DF972D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BEF29B-B849-4C43-B62E-2B73FDE5AC4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2B9C4F3A-C214-4833-98F9-CDBCB8B140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9650E73-9129-4EBE-8E7E-91AE9F99DF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0EE66B27-D4E8-4AFD-8B6E-6C51E070956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F85304-C97E-4BDD-A433-6D68D9455F2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C8078A3B-E265-461B-ABC0-7D55BCBF27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4DE256E-A9F4-40F1-8CE9-1F5F3EE74E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87280AAE-C720-4B57-9CC1-94D2780E80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EC16F7-DE10-437D-A722-D1892C1913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F20803F6-E198-4E2D-B41C-2395CD435F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AB9F46-32B4-468E-9720-999B0B9145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BBC209B2-A53B-452D-9A31-3AA6487A85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624D16-EBD2-4C49-9519-76DC156B7D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1AA1141E-21E9-4797-87B8-1BA5802AAC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4F55BC9-A8A0-4C47-B999-7536AEBD79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<sst xmlns="http://schemas.openxmlformats.org/spreadsheetml/2006/main" count="8150" uniqueCount="1918">
  <si>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</si>
  <si>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</si>
  <si>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</si>
  <si>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</si>
  <si>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</si>
  <si>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</si>
  <si>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</si>
  <si>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</si>
  <si>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</si>
  <si>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</si>
  <si>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</si>
  <si>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</si>
  <si>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</si>
  <si>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</si>
  <si>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</si>
  <si>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</si>
  <si>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</si>
  <si>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</si>
  <si>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</si>
  <si>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</si>
  <si>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</si>
  <si>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</si>
  <si>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</si>
  <si>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</si>
  <si>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</si>
  <si>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</si>
  <si>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</si>
  <si>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</si>
  <si>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</si>
  <si>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</si>
  <si>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</si>
  <si>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</si>
  <si>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</si>
  <si>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</si>
  <si>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</si>
  <si>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</si>
  <si>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</si>
  <si>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</si>
  <si>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</si>
  <si>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</si>
  <si>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</si>
  <si>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</si>
  <si>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</si>
  <si>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KOB-089</t>
  </si>
  <si>
    <t>Novostavba budovy Domova seniorů</t>
  </si>
  <si>
    <t>Stavba</t>
  </si>
  <si>
    <t>Ostatní a vedlejší náklady</t>
  </si>
  <si>
    <t>KOB-089-00</t>
  </si>
  <si>
    <t>Stavební objekt</t>
  </si>
  <si>
    <t>01</t>
  </si>
  <si>
    <t xml:space="preserve">Novostavba Domovu seniorů </t>
  </si>
  <si>
    <t>01-EL-silno</t>
  </si>
  <si>
    <t>Domov seniorů - ELEKTROINSTALACE -  SILNOPROUD</t>
  </si>
  <si>
    <t>01-EL-slabo</t>
  </si>
  <si>
    <t>Domov seniorů - ELEKTROINSTALACE - SLABOPROUD</t>
  </si>
  <si>
    <t>01-STAV</t>
  </si>
  <si>
    <t>Domov seniorů - STAVEBNÍ ČÁST</t>
  </si>
  <si>
    <t>01-VYT</t>
  </si>
  <si>
    <t>Domov seniorů - VYTÁPĚNÍ</t>
  </si>
  <si>
    <t>01-VZT</t>
  </si>
  <si>
    <t>Domov seniorů - VZDUCHOTECHNIKA</t>
  </si>
  <si>
    <t>01-ZTI</t>
  </si>
  <si>
    <t>Domov seniorů - ZDRAVOTECHNICKÉ INSTALACE</t>
  </si>
  <si>
    <t>02</t>
  </si>
  <si>
    <t>Zpevněné plochy, demontáž oplocení</t>
  </si>
  <si>
    <t>Celkem za stavbu</t>
  </si>
  <si>
    <t>CZK</t>
  </si>
  <si>
    <t>#POPS</t>
  </si>
  <si>
    <t>Popis stavby: KOB-089 - Novostavba budovy Domova seniorů</t>
  </si>
  <si>
    <t>#POPO</t>
  </si>
  <si>
    <t>Popis objektu: 00 - Ostatní a vedlejší náklady</t>
  </si>
  <si>
    <t>#POPR</t>
  </si>
  <si>
    <t>Popis rozpočtu: KOB-089-00 - Ostatní a vedlejší náklady</t>
  </si>
  <si>
    <t xml:space="preserve">Popis objektu: 01 - Novostavba Domovu seniorů </t>
  </si>
  <si>
    <t>Popis rozpočtu: 01-EL-silno - Domov seniorů - ELEKTROINSTALACE -  SILNOPROUD</t>
  </si>
  <si>
    <t>Popis rozpočtu: 01-EL-slabo - Domov seniorů - ELEKTROINSTALACE - SLABOPROUD</t>
  </si>
  <si>
    <t>Popis rozpočtu: 01-STAV - Domov seniorů - STAVEBNÍ ČÁST</t>
  </si>
  <si>
    <t>Popis rozpočtu: 01-VYT - Domov seniorů - VYTÁPĚNÍ</t>
  </si>
  <si>
    <t>Popis rozpočtu: 01-VZT - Domov seniorů - VZDUCHOTECHNIKA</t>
  </si>
  <si>
    <t>Popis rozpočtu: 01-ZTI - Domov seniorů - ZDRAVOTECHNICKÉ INSTALACE</t>
  </si>
  <si>
    <t>Popis objektu: 02 - Zpevněné plochy, demontáž oplocení</t>
  </si>
  <si>
    <t>Popis rozpočtu: 02 - Zpevněné plochy, demontáž oplocení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</si>
  <si>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</si>
  <si>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</si>
  <si>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</si>
  <si>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</si>
  <si>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</si>
  <si>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</si>
  <si>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</si>
  <si>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Povrchové úpravy terénu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</si>
  <si>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</si>
  <si>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</si>
  <si>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</si>
  <si>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</si>
  <si>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</si>
  <si>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</si>
  <si>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</si>
  <si>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</si>
  <si>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</si>
  <si>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</si>
  <si>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5</t>
  </si>
  <si>
    <t>Komunikace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</si>
  <si>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</si>
  <si>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</si>
  <si>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</si>
  <si>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</si>
  <si>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</si>
  <si>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</si>
  <si>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</si>
  <si>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</si>
  <si>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</si>
  <si>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</si>
  <si>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</si>
  <si>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</si>
  <si>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</si>
  <si>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</si>
  <si>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</si>
  <si>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</si>
  <si>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</si>
  <si>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</si>
  <si>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</si>
  <si>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</si>
  <si>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</si>
  <si>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700</t>
  </si>
  <si>
    <t>HZS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</si>
  <si>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</si>
  <si>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</si>
  <si>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</si>
  <si>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</si>
  <si>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</si>
  <si>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</si>
  <si>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</si>
  <si>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</si>
  <si>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</si>
  <si>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</si>
  <si>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</si>
  <si>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</si>
  <si>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726</t>
  </si>
  <si>
    <t>Předstěnové systémy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</si>
  <si>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</si>
  <si>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</si>
  <si>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</si>
  <si>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</si>
  <si>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</si>
  <si>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</si>
  <si>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</si>
  <si>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</si>
  <si>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</si>
  <si>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</si>
  <si>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</si>
  <si>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</si>
  <si>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</si>
  <si>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</si>
  <si>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</si>
  <si>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</si>
  <si>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</si>
  <si>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</si>
  <si>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769</t>
  </si>
  <si>
    <t>Otvorové prvky z plastu</t>
  </si>
  <si>
    <t>771</t>
  </si>
  <si>
    <t>Podlahy z dlaždic a obklady</t>
  </si>
  <si>
    <t>776</t>
  </si>
  <si>
    <t>Podlahy a stěny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</si>
  <si>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</si>
  <si>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</si>
  <si>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</si>
  <si>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</si>
  <si>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</si>
  <si>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</si>
  <si>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</si>
  <si>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</si>
  <si>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</si>
  <si>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</si>
  <si>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</si>
  <si>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</si>
  <si>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</si>
  <si>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</si>
  <si>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</si>
  <si>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</si>
  <si>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</si>
  <si>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</si>
  <si>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</si>
  <si>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</si>
  <si>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</si>
  <si>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</si>
  <si>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</si>
  <si>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</si>
  <si>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</si>
  <si>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</si>
  <si>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</si>
  <si>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</si>
  <si>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</si>
  <si>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</si>
  <si>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</si>
  <si>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</si>
  <si>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</si>
  <si>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</si>
  <si>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</si>
  <si>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</si>
  <si>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</si>
  <si>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</si>
  <si>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</si>
  <si>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</si>
  <si>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</si>
  <si>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</si>
  <si>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</si>
  <si>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</si>
  <si>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</si>
  <si>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</si>
  <si>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</si>
  <si>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</si>
  <si>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</si>
  <si>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</si>
  <si>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</si>
  <si>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</si>
  <si>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 R</t>
  </si>
  <si>
    <t xml:space="preserve">Geodetické práce </t>
  </si>
  <si>
    <t>Soubor</t>
  </si>
  <si>
    <t>RTS 25/ I</t>
  </si>
  <si>
    <t>Indiv</t>
  </si>
  <si>
    <t>VRN</t>
  </si>
  <si>
    <t>Běžná</t>
  </si>
  <si>
    <t>POL99_2</t>
  </si>
  <si>
    <t>SPU</t>
  </si>
  <si>
    <t>005121 R</t>
  </si>
  <si>
    <t>Zařízení staveniště</t>
  </si>
  <si>
    <t>Veškeré náklady spojené s vybudováním, provozem a odstraněním zařízení staveniště.</t>
  </si>
  <si>
    <t>POP</t>
  </si>
  <si>
    <t>005122 R</t>
  </si>
  <si>
    <t>Provozní vlivy</t>
  </si>
  <si>
    <t>POL99_1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</si>
  <si>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</si>
  <si>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</si>
  <si>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</si>
  <si>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</si>
  <si>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</si>
  <si>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POL99_8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</si>
  <si>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</si>
  <si>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</si>
  <si>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</si>
  <si>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</si>
  <si>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</si>
  <si>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</si>
  <si>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</si>
  <si>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</si>
  <si>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</si>
  <si>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</si>
  <si>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</si>
  <si>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</si>
  <si>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</si>
  <si>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</si>
  <si>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</si>
  <si>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</si>
  <si>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</si>
  <si>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</si>
  <si>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</si>
  <si>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</si>
  <si>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</si>
  <si>
    <t>Položkový soupis prací a dodávek</t>
  </si>
  <si>
    <t>210-01</t>
  </si>
  <si>
    <t>D+M - Elektroinstalace silnoproud - viz samostatný rozpočet</t>
  </si>
  <si>
    <t>kpl</t>
  </si>
  <si>
    <t>Vlastní</t>
  </si>
  <si>
    <t>Práce</t>
  </si>
  <si>
    <t>POL1_</t>
  </si>
  <si>
    <t>210-03</t>
  </si>
  <si>
    <t>D+M - Elektroinstalace FVE - viz samostatný rozpočet</t>
  </si>
  <si>
    <t>220-02</t>
  </si>
  <si>
    <t>D+M - Bleskosvod - viz samostatný rozpočet</t>
  </si>
  <si>
    <t>220</t>
  </si>
  <si>
    <t>D+M - Datové rozvody - viz samostatný rozpočet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</si>
  <si>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</si>
  <si>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</si>
  <si>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</si>
  <si>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</si>
  <si>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</si>
  <si>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SPI</t>
  </si>
  <si>
    <t>Začátek provozního součtu</t>
  </si>
  <si>
    <t>VV</t>
  </si>
  <si>
    <t xml:space="preserve">  plocha pod novým objektem : </t>
  </si>
  <si>
    <t xml:space="preserve">  (27,95+26,95)*0,50*4,01</t>
  </si>
  <si>
    <t xml:space="preserve">  (4,05+1,50)*0,50*2,55</t>
  </si>
  <si>
    <t xml:space="preserve">  (9,65+10,00)*0,50*(8,83-4,01)</t>
  </si>
  <si>
    <t xml:space="preserve">  pod budoucími chodníky : </t>
  </si>
  <si>
    <t xml:space="preserve">  65,0+1,60</t>
  </si>
  <si>
    <t xml:space="preserve">  Mezisoučet</t>
  </si>
  <si>
    <t>Konec provozního součtu</t>
  </si>
  <si>
    <t xml:space="preserve">sejmutí ornice v tl.200mm z -0,15m na -0,35m, tj. 0,20m : </t>
  </si>
  <si>
    <t xml:space="preserve">plocha cca 1/2 z celkové plochy : </t>
  </si>
  <si>
    <t>231,10725*0,50*0,20</t>
  </si>
  <si>
    <t>Mezisoučet</t>
  </si>
  <si>
    <t>122101101R00</t>
  </si>
  <si>
    <t>Odkopávky a  prokopávky nezapažené v horninách 1 a 2  do 100 m3</t>
  </si>
  <si>
    <t>s přehozením výkopku na vzdálenost do 3 m nebo s naložením na dopravní prostředek,</t>
  </si>
  <si>
    <t xml:space="preserve">prohloubení z -0,35m, na -0,67m, tj. 0,27m : </t>
  </si>
  <si>
    <t xml:space="preserve">plocha pod novým objektem : </t>
  </si>
  <si>
    <t>(27,95+26,95)*0,50*4,01*0,27</t>
  </si>
  <si>
    <t>(4,05+1,50)*0,50*2,55*0,27</t>
  </si>
  <si>
    <t>(9,65+10,00)*0,50*(8,83-4,01)*0,27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</si>
  <si>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</si>
  <si>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</si>
  <si>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</si>
  <si>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z -0,62m na -0,87m, tj. 0,25m : </t>
  </si>
  <si>
    <t>(3,11+8,78)*0,25*0,35</t>
  </si>
  <si>
    <t>4,60*0,25*0,38</t>
  </si>
  <si>
    <t xml:space="preserve">z -0,62m na -1,15m, tj. 0,53m : </t>
  </si>
  <si>
    <t xml:space="preserve">obvodové pasy : </t>
  </si>
  <si>
    <t>(3,926+13,648+3,606+1,547+2,25+9,92)*0,53*0,37</t>
  </si>
  <si>
    <t>(8,83-0,16+27,778)*0,53*0,37</t>
  </si>
  <si>
    <t>132201119R00</t>
  </si>
  <si>
    <t xml:space="preserve">Hloubení rýh šířky do 60 cm příplatek za lepivost, v hornině 3,  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</si>
  <si>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</si>
  <si>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</si>
  <si>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</si>
  <si>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44,41696+15,46813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</si>
  <si>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</si>
  <si>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</si>
  <si>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</si>
  <si>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</si>
  <si>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112101121R00</t>
  </si>
  <si>
    <t>Kácení stromů jehličnatých bez odkornění  o průměru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</si>
  <si>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</si>
  <si>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</si>
  <si>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112101122R00</t>
  </si>
  <si>
    <t>Kácení stromů jehličnatých bez odkornění  o průměru přes 300 do 500 mm</t>
  </si>
  <si>
    <t>112201102R00</t>
  </si>
  <si>
    <t>Odstranění pařezů pod úrovní terénu vykopáním  o průměru přes 300 do 500 mm</t>
  </si>
  <si>
    <t>s jejich vykopáním nebo vytrháním, s přesekáním kořenů a s případným nutným přemístěním pařezů na hromady do vzdálenosti do 50 m nebo s naložením na dopravní prostředek,</t>
  </si>
  <si>
    <t>112201103R00</t>
  </si>
  <si>
    <t>Odstranění pařezů pod úrovní terénu vykopáním  o průměru přes 500 do 700 mm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</si>
  <si>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</si>
  <si>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</si>
  <si>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</si>
  <si>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</si>
  <si>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s přemístěním hmot na skládku na vzdálenost do 3 m nebo s naložením na dopravní prostředek</t>
  </si>
  <si>
    <t xml:space="preserve">rozebrání dlažeb stáv. xhodníků na pozemku : </t>
  </si>
  <si>
    <t>231,10725*0,50</t>
  </si>
  <si>
    <t>162201471R00</t>
  </si>
  <si>
    <t>Vodorovné přemístění kmenů stromů jehličnatých, průměru kmene přes 100 do 300 mm, na vzdálenost do 3 000 m</t>
  </si>
  <si>
    <t xml:space="preserve"> s naložením, složením a dopravou,</t>
  </si>
  <si>
    <t>162201472R00</t>
  </si>
  <si>
    <t>Vodorovné přemístění kmenů stromů jehličnatých, průměru kmene přes 300 do 500 mm, na vzdálenost do 3 000 m</t>
  </si>
  <si>
    <t>162201476R00</t>
  </si>
  <si>
    <t>Vodorovné přemístění pařezů, průměru kmene přes 300 do 500 mm, na vzdálenost do 3 000 m</t>
  </si>
  <si>
    <t>162201477R00</t>
  </si>
  <si>
    <t>Vodorovné přemístění pařezů, průměru kmene přes 500 do 700 mm, na vzdálenost do 3 000 m</t>
  </si>
  <si>
    <t>274313621R00</t>
  </si>
  <si>
    <t>Beton základových pasů prostý třídy C 20/25</t>
  </si>
  <si>
    <t>801-1</t>
  </si>
  <si>
    <t>Včetně dodávky a uložení betonu a kamene.</t>
  </si>
  <si>
    <t xml:space="preserve">  obvodové pasy : </t>
  </si>
  <si>
    <t xml:space="preserve">  (3,926+13,648+3,606+1,547+2,25+9,92)*0,68*0,37</t>
  </si>
  <si>
    <t xml:space="preserve">  (8,83-0,16+27,778)*0,68*0,37</t>
  </si>
  <si>
    <t xml:space="preserve">  vnitřní pasy : </t>
  </si>
  <si>
    <t xml:space="preserve">  (3,11+8,78)*0,40*0,35</t>
  </si>
  <si>
    <t xml:space="preserve">  4,60*0,40*0,38</t>
  </si>
  <si>
    <t xml:space="preserve">betonováno do výkopu : </t>
  </si>
  <si>
    <t>(17,9504+2,3638)*1,035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</si>
  <si>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</si>
  <si>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</si>
  <si>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</si>
  <si>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(3,926+13,648+3,606+1,547+2,25+9,92)*0,15*2</t>
  </si>
  <si>
    <t>(8,83-0,16+27,778)*0,15*2</t>
  </si>
  <si>
    <t xml:space="preserve">vnitřní pasy : </t>
  </si>
  <si>
    <t>(3,11+8,78)*0,15*2</t>
  </si>
  <si>
    <t>4,60*0,15*2</t>
  </si>
  <si>
    <t>274351216R00</t>
  </si>
  <si>
    <t>Bednění stěn základových pasů odstranění</t>
  </si>
  <si>
    <t>Včetně očištění, vytřídění a uložení bednicího materiálu.</t>
  </si>
  <si>
    <t>274354022R00</t>
  </si>
  <si>
    <t>Bednění prostupu základy průřezu do 0,02 m2, délky prostupu do 0,5 m</t>
  </si>
  <si>
    <t>úprava trouby na potřebný rozměr, uložení a  ukotvení trouby v bednění. Včetně dodávky trouby.</t>
  </si>
  <si>
    <t>212792112R00</t>
  </si>
  <si>
    <t>Montáž trativodů z flexibilních trubek jakékoliv DN</t>
  </si>
  <si>
    <t>m</t>
  </si>
  <si>
    <t>827-1</t>
  </si>
  <si>
    <t>se zřízením štěrkopískového lože pod trubky a s jejich obsypem v průměrném celkovém množství do 0,15 m3/m,</t>
  </si>
  <si>
    <t xml:space="preserve">odvětrání podkladu : </t>
  </si>
  <si>
    <t>23,00+2,15+3,65+6,15</t>
  </si>
  <si>
    <t>28611054R</t>
  </si>
  <si>
    <t>Trubka plastová drenážní spoj: drážkový; potrubí: jednovrstvé; materiál: PVC-U; povrch: žebrovaný; ohebná; DN = 100; vsakovací plocha = 45,0 cm2/m</t>
  </si>
  <si>
    <t>SPCM</t>
  </si>
  <si>
    <t>Specifikace</t>
  </si>
  <si>
    <t>POL3_</t>
  </si>
  <si>
    <t>34,95*1,10</t>
  </si>
  <si>
    <t>311238513R00</t>
  </si>
  <si>
    <t xml:space="preserve">Zdivo nosné z cihel a tvarovek pálených tloušťky 300 mm,  , charakteristická pevnost v tlaku fk = 2,05 MPa, součinitel prostupu tepla U=0,55 W/m2.K, hodnota pro zdivo bez omítky při vlhkosti 0,5%,  </t>
  </si>
  <si>
    <t>1,50*(3,580-0,50)</t>
  </si>
  <si>
    <t>3,40*((2,70+3,00)*0,50)</t>
  </si>
  <si>
    <t>-1,75*(2,18-0,20)-2,25*0,25</t>
  </si>
  <si>
    <t>311238522R00</t>
  </si>
  <si>
    <t xml:space="preserve">Zdivo nosné z cihel a tvarovek pálených tloušťky 240 mm,  , charakteristická pevnost v tlaku fk = 2,76 MPa, součinitel prostupu tepla U = 0,90 W/m2.K , hodnota pro zdivo bez omítky při vlhkosti 0,5%,  </t>
  </si>
  <si>
    <t>5,80*((3,90+3,20)*0,50)</t>
  </si>
  <si>
    <t>-1,20*(2,18+0,32)-1,50*0,25</t>
  </si>
  <si>
    <t>311238603R00</t>
  </si>
  <si>
    <t xml:space="preserve">Zdivo nosné z cihel a tvarovek pálených tloušťky 300 mm,  , charakteristická pevnost v tlaku fk = 3,50 MPa, součinitel prostupu tepla U = 0,25 W/m2.K , hodnota pro zdivo bez omítky při vlhkosti 1%,  </t>
  </si>
  <si>
    <t>(27,95+6,80+13,68+3,606+1,50+2,25)*0,50</t>
  </si>
  <si>
    <t>(10,00+8,83-0,60)*0,50</t>
  </si>
  <si>
    <t>-(1,75+1,10*5+1,375)*0,20</t>
  </si>
  <si>
    <t>311238634R00</t>
  </si>
  <si>
    <t xml:space="preserve">Zdivo nosné z cihel a tvarovek pálených tloušťky 380 mm,  , charakteristická pevnost v tlaku fk = 3,30 MPa, součinitel prostupu tepla U = 0,20 W/m2.K , hodnota pro zdivo bez omítky při vlhkosti 1%,  </t>
  </si>
  <si>
    <t>(27,95-1,50)*(3,50-0,50)</t>
  </si>
  <si>
    <t>(13,68+3,606+1,50)*(2,95-0,25)</t>
  </si>
  <si>
    <t>10,00*(2,65-0,25)</t>
  </si>
  <si>
    <t>(8,83-0,76)*((2,40+3,00)*0,50)</t>
  </si>
  <si>
    <t>2,25*((2,40+2,70)*0,50)</t>
  </si>
  <si>
    <t>(-1,10*(2,18-0,20)-0,90*1,35-2,50*0,25)*(2+3)</t>
  </si>
  <si>
    <t>(-0,50*0,75-1,00*0,25)*2</t>
  </si>
  <si>
    <t>-1,375*(2,18-0,20)-1,75*0,25</t>
  </si>
  <si>
    <t>-1,00*1,35-1,25*0,25</t>
  </si>
  <si>
    <t>-3,00*1,35-3,50*0,25</t>
  </si>
  <si>
    <t>-0,875*1,35-1,00*0,25</t>
  </si>
  <si>
    <t>311238331R00</t>
  </si>
  <si>
    <t>Zdivo nosné z cihel a tvarovek pálených akusticky tlumivé tloušťka 190 mm, akustický útlum Rw = 52 dB, charakteristická pevnost v tlaku fk = 5,50 MPa, součinitel prostupu tepla U=1,15 W/m2.K</t>
  </si>
  <si>
    <t>3,25*((3,90+3,50)*0,50)</t>
  </si>
  <si>
    <t>8,945*(3,25+0,32-0,25)</t>
  </si>
  <si>
    <t>-0,90*(2,035+0,32)*3-2,25*0,10*3</t>
  </si>
  <si>
    <t>317168112R00</t>
  </si>
  <si>
    <t>Překlady keramické montáž a dodávka nenosné, délky 1250 mm, šířky 115 mm, výšky 71 mm</t>
  </si>
  <si>
    <t>Včetně dodávky překladů.</t>
  </si>
  <si>
    <t>317168113R00</t>
  </si>
  <si>
    <t>Překlady keramické montáž a dodávka nenosné, délky 1500 mm, šířky 115 mm, výšky 71 mm</t>
  </si>
  <si>
    <t>317168126R00</t>
  </si>
  <si>
    <t>Překlady keramické montáž a dodávka nenosné, délky 2250 mm, šířky 145 mm, výšky 71 mm</t>
  </si>
  <si>
    <t>317168130R00</t>
  </si>
  <si>
    <t>Překlady keramické montáž a dodávka nosné, délky 1000 mm, šířky 70 mm, výšky 238 mm</t>
  </si>
  <si>
    <t>317168132R00</t>
  </si>
  <si>
    <t>Překlady keramické montáž a dodávka nosné, délky 1500 mm, šířky 70 mm, výšky 238 mm</t>
  </si>
  <si>
    <t>317168133R00</t>
  </si>
  <si>
    <t>Překlady keramické montáž a dodávka nosné, délky 1750 mm, šířky 70 mm, výšky 238 mm</t>
  </si>
  <si>
    <t>317168135R00</t>
  </si>
  <si>
    <t>Překlady keramické montáž a dodávka nosné, délky 2250 mm, šířky 70 mm, výšky 238 mm</t>
  </si>
  <si>
    <t>317168401R00</t>
  </si>
  <si>
    <t>Překlady keramické roletové. Montáž a dodávka sestavy nosných překladů, schránky pro roletu, nebo žaluzii a tepelné izolace. Součinitel tepelné vodivosti lambda equ = 1,2 W/(m.K). pro zdivo tloušťky 380 mm, délka překladu 1250 mm</t>
  </si>
  <si>
    <t>317168406R00</t>
  </si>
  <si>
    <t>Překlady keramické roletové. Montáž a dodávka sestavy nosných překladů, schránky pro roletu, nebo žaluzii a tepelné izolace. Součinitel tepelné vodivosti lambda equ = 1,2 W/(m.K). pro zdivo tloušťky 380 mm, délka překladu 2500 mm</t>
  </si>
  <si>
    <t>317168410R00</t>
  </si>
  <si>
    <t>Překlady keramické roletové. Montáž a dodávka sestavy nosných překladů, schránky pro roletu, nebo žaluzii a tepelné izolace. Součinitel tepelné vodivosti lambda equ = 1,2 W/(m.K). pro zdivo tloušťky 380 mm, délka překladu 3500 mm</t>
  </si>
  <si>
    <t>317998114R00</t>
  </si>
  <si>
    <t>Překlady keramické izolace vkládaná mezi překlady tloušťky 90 mm</t>
  </si>
  <si>
    <t>2,25</t>
  </si>
  <si>
    <t>317998115R00</t>
  </si>
  <si>
    <t>Překlady keramické izolace vkládaná mezi překlady tloušťky 100 mm</t>
  </si>
  <si>
    <t>1,00*2+1,75</t>
  </si>
  <si>
    <t>317941121RT2</t>
  </si>
  <si>
    <t xml:space="preserve">Osazení ocelových válcovaných nosníků na zdivu včetně dodávky profilu I, výšky 100 mm </t>
  </si>
  <si>
    <t>t</t>
  </si>
  <si>
    <t>profilu I, nebo IE, nebo U, nebo UE, nebo L</t>
  </si>
  <si>
    <t xml:space="preserve">popis viz v.č.3 - PŘEKLADY : </t>
  </si>
  <si>
    <t xml:space="preserve">ocel. svařence z I80 a I100 pro překlady : </t>
  </si>
  <si>
    <t>č.1 : (8,34*(2,335+1,97)+5,94*1,30)*0,001</t>
  </si>
  <si>
    <t>č.2 : (5,94*1,25+8,34*2,025)*0,001</t>
  </si>
  <si>
    <t>č.3 : (5,94*2,33+8,34*(2,025+2,075))*0,001</t>
  </si>
  <si>
    <t>342248151R00</t>
  </si>
  <si>
    <t>Příčky z tvárnic pálených Příčky z tvárnic keramických pálených tloušťky 80 mm, z děrovaných příčkovek, P 10, zděných na suchou pěnu</t>
  </si>
  <si>
    <t>jednoduché nebo příčky zděné do svislé dřevěné, cihelné, betonové nebo ocelové konstrukce na jakoukoliv maltu vápenocementovou (MVC) nebo cementovou (MC),</t>
  </si>
  <si>
    <t>(4,20+3,25+1,97*2)*((3,75+4,15)*0,50)</t>
  </si>
  <si>
    <t>-0,70*(1,97+0,32)-1,25*0,115</t>
  </si>
  <si>
    <t>-0,80*(1,97+0,32)-1,25*0,115</t>
  </si>
  <si>
    <t>-1,19*(2,18+0,32)-1,50*0,115</t>
  </si>
  <si>
    <t>-1,20*1,25-1,50*0,25</t>
  </si>
  <si>
    <t>1,35*4,05</t>
  </si>
  <si>
    <t>342248152R00</t>
  </si>
  <si>
    <t>Příčky z tvárnic pálených Příčky z tvárnic keramických pálených tloušťky 115 mm, z děrovaných příčkovek, P 10, zděných na suchou pěnu</t>
  </si>
  <si>
    <t>3,25*((3,75+4,15)*0,50)</t>
  </si>
  <si>
    <t>-1,00*(2,035+0,32)</t>
  </si>
  <si>
    <t>1,825*4,00</t>
  </si>
  <si>
    <t>-0,90*(2,035+0,32)</t>
  </si>
  <si>
    <t>2,22*((3,70+3,95)*0,50)</t>
  </si>
  <si>
    <t>1,835*((3,70+3,95)*0,50)*2</t>
  </si>
  <si>
    <t>-0,90*(2,035+0,32)*2</t>
  </si>
  <si>
    <t>346244312R00</t>
  </si>
  <si>
    <t>Obezdívka van a WC modulů z pórobetonu tloušťky 75 mm</t>
  </si>
  <si>
    <t>(0,90+0,15)*1,18*3</t>
  </si>
  <si>
    <t>(0,92+0,15)*1,18</t>
  </si>
  <si>
    <t>(1,30+0,15)*1,18</t>
  </si>
  <si>
    <t>1,35*2,60</t>
  </si>
  <si>
    <t>342248154R00</t>
  </si>
  <si>
    <t>tloušťky 140 mm, z děrovaných příčkovek, P 10, zděných na suchou pěnu</t>
  </si>
  <si>
    <t xml:space="preserve">atika : </t>
  </si>
  <si>
    <t>(4,90+28,20+8,70)*0,59</t>
  </si>
  <si>
    <t>4,15*((3,20+3,70)*0,50)*2</t>
  </si>
  <si>
    <t>1,835*((3,70+3,90)*0,50)*2</t>
  </si>
  <si>
    <t>(7,10+1,68)*3,90</t>
  </si>
  <si>
    <t>-0,90*(1,97+0,32)*3</t>
  </si>
  <si>
    <t>-0,90*(1,97+0,32)</t>
  </si>
  <si>
    <t>417321414R00</t>
  </si>
  <si>
    <t>Železobeton ztužujících pásů a věnců třídy C 25/30</t>
  </si>
  <si>
    <t xml:space="preserve">V1 - 300/250mm : </t>
  </si>
  <si>
    <t>64,98*0,25*0,30</t>
  </si>
  <si>
    <t xml:space="preserve">V2 - 220/250mm : </t>
  </si>
  <si>
    <t>9,779*0,25*0,22</t>
  </si>
  <si>
    <t xml:space="preserve">V3 - 200/250mm : </t>
  </si>
  <si>
    <t>8,941*0,25*0,20</t>
  </si>
  <si>
    <t xml:space="preserve">V4 - 190/250mm : </t>
  </si>
  <si>
    <t>3,25*0,25*0,19</t>
  </si>
  <si>
    <t xml:space="preserve">V6 - 140/250mm : </t>
  </si>
  <si>
    <t>3,25*0,25*0,14</t>
  </si>
  <si>
    <t xml:space="preserve">V11 - 300/250mm : </t>
  </si>
  <si>
    <t>40,918*0,25*0,30</t>
  </si>
  <si>
    <t xml:space="preserve">V11 -220/250mm : </t>
  </si>
  <si>
    <t>1,59*0,25*0,22</t>
  </si>
  <si>
    <t xml:space="preserve">V12 - 200/250mm : </t>
  </si>
  <si>
    <t>9,492*0,25*0,20</t>
  </si>
  <si>
    <t>417351115R00</t>
  </si>
  <si>
    <t>Bednění bočnic ztužujících pásů a věnců včetně vzpěr zřízení</t>
  </si>
  <si>
    <t>64,98*0,25*2</t>
  </si>
  <si>
    <t>9,78*0,25*2</t>
  </si>
  <si>
    <t>8,941*0,25*2</t>
  </si>
  <si>
    <t>3,25*0,25*2*2</t>
  </si>
  <si>
    <t>40,918*0,25*2</t>
  </si>
  <si>
    <t>1,59*0,25*2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</si>
  <si>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</si>
  <si>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</si>
  <si>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</si>
  <si>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</si>
  <si>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</si>
  <si>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708,60*0,001</t>
  </si>
  <si>
    <t>411081411R00</t>
  </si>
  <si>
    <t>Bezpečnostní mezistrop opláštěný sádrokartonovými deskami konstrukce z ocelových profilů UA ;2+2x opláštěný BT 3 profil UA 50, tloušťka desky 12,5 mm, standard, tl. izolace 40 mm, požární odolnost shora EI 45</t>
  </si>
  <si>
    <t>s úpravou rohů, koutů a hran konstrukcí, přebroušení a tmelení spár,</t>
  </si>
  <si>
    <t xml:space="preserve">ozn. P3 : </t>
  </si>
  <si>
    <t>3,15*1,40+1,40*((0,80+0,95)*0,50)*2</t>
  </si>
  <si>
    <t>342264051RT2</t>
  </si>
  <si>
    <t>Podhledy na kovové konstrukci opláštěné deskami sádrokartonovými nosná konstrukce z profilů CD s přímým uchycením 1x deska, tloušťky 12,5 mm, protipožární, bez izolace</t>
  </si>
  <si>
    <t xml:space="preserve">ozn. P1 : </t>
  </si>
  <si>
    <t xml:space="preserve">m.č.10.1 : </t>
  </si>
  <si>
    <t>1,50*1,97</t>
  </si>
  <si>
    <t xml:space="preserve">m.č.10.2 : </t>
  </si>
  <si>
    <t>4,42*1,20</t>
  </si>
  <si>
    <t xml:space="preserve">m.č.10.3 : </t>
  </si>
  <si>
    <t>7,10*1,735</t>
  </si>
  <si>
    <t xml:space="preserve">m.č.10.5 : </t>
  </si>
  <si>
    <t>0,92*1,97</t>
  </si>
  <si>
    <t xml:space="preserve">m.č.10.6. : </t>
  </si>
  <si>
    <t>1,84*1,97</t>
  </si>
  <si>
    <t xml:space="preserve">m.č.10.7 : </t>
  </si>
  <si>
    <t>4,02*3,25+(4,02+1,50)*0,50*2,55</t>
  </si>
  <si>
    <t xml:space="preserve">m.č.11.1 : </t>
  </si>
  <si>
    <t>1,825*1,10</t>
  </si>
  <si>
    <t xml:space="preserve">m.č.11.3 : </t>
  </si>
  <si>
    <t>6,305*3,25</t>
  </si>
  <si>
    <t xml:space="preserve">m.č.12.1 : </t>
  </si>
  <si>
    <t>1,00*1,835</t>
  </si>
  <si>
    <t xml:space="preserve">m.č.12.3 : </t>
  </si>
  <si>
    <t>2,905*4,15</t>
  </si>
  <si>
    <t xml:space="preserve">m.č.13.1 : </t>
  </si>
  <si>
    <t>1,005*1,835</t>
  </si>
  <si>
    <t xml:space="preserve">m.č.13.3 : </t>
  </si>
  <si>
    <t>2,91*4,15</t>
  </si>
  <si>
    <t xml:space="preserve">m.č.14.1 : </t>
  </si>
  <si>
    <t xml:space="preserve">m.č.14.3 : </t>
  </si>
  <si>
    <t>2,983*4,159</t>
  </si>
  <si>
    <t>342264051RT4</t>
  </si>
  <si>
    <t>Podhledy na kovové konstrukci opláštěné deskami sádrokartonovými nosná konstrukce z profilů CD s přímým uchycením 1x deska, tloušťky 12,5 mm, protipožární impregnovaná, bez izolace</t>
  </si>
  <si>
    <t xml:space="preserve">ozn. P2 : </t>
  </si>
  <si>
    <t xml:space="preserve">m.č.10.4 : </t>
  </si>
  <si>
    <t>(1,504+1,60)*0,50*1,35</t>
  </si>
  <si>
    <t xml:space="preserve">m.č.11.2. : </t>
  </si>
  <si>
    <t>1,825*2,05</t>
  </si>
  <si>
    <t xml:space="preserve">m.č.12.2 : </t>
  </si>
  <si>
    <t>1,805*1,835</t>
  </si>
  <si>
    <t xml:space="preserve">m.č.13.2 : </t>
  </si>
  <si>
    <t xml:space="preserve">m.č.14.2 : </t>
  </si>
  <si>
    <t>1,65*2,22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</si>
  <si>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</si>
  <si>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</si>
  <si>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</si>
  <si>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10+4</t>
  </si>
  <si>
    <t>342264102R00</t>
  </si>
  <si>
    <t xml:space="preserve">Doplňkové práce osazení revizních dvířek do sádrokartonového podhledu, do 0,50 m2,  ,  </t>
  </si>
  <si>
    <t xml:space="preserve">pro Z12 : </t>
  </si>
  <si>
    <t>2*2</t>
  </si>
  <si>
    <t>553476621R</t>
  </si>
  <si>
    <t>Dvířka revizní použití: sádrokarton; funkce: klasické; šířka = 300 mm; výška = 400 mm; materiál: hliník; počet křídel: 1</t>
  </si>
  <si>
    <t>Podrobný popis viz PD - Výpis zámečnických výrobků.</t>
  </si>
  <si>
    <t xml:space="preserve">ozn. Z11 : </t>
  </si>
  <si>
    <t>10</t>
  </si>
  <si>
    <t>553476652R</t>
  </si>
  <si>
    <t>Dvířka revizní použití: sádrokarton; funkce: protipožární; šířka = 400 mm; výška = 400 mm; materiál: hliník; počet křídel: 1; požární odolnost: E, I</t>
  </si>
  <si>
    <t xml:space="preserve">ozn. Z14 : </t>
  </si>
  <si>
    <t>553476654RX</t>
  </si>
  <si>
    <t>Dvířka revizní do SDK RFS 900 x 1300 x 15 mm, EI20, srovnatelná položka</t>
  </si>
  <si>
    <t xml:space="preserve">ozn. Z12 - vel.900/1300mm : 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</si>
  <si>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</si>
  <si>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</si>
  <si>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</si>
  <si>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1,75*2,18</t>
  </si>
  <si>
    <t>(1,10*2,18+0,90*1,35)*(2+3)</t>
  </si>
  <si>
    <t>0,50*0,75*2</t>
  </si>
  <si>
    <t>1,375*2,18</t>
  </si>
  <si>
    <t>(1,00+3,00+0,875)*1,35</t>
  </si>
  <si>
    <t>610991001R00</t>
  </si>
  <si>
    <t>Začišťovací okenní lišta pro omítku tl. 6 mm</t>
  </si>
  <si>
    <t>nalepení a odříznutí po dokončení omítek</t>
  </si>
  <si>
    <t>1,75*2,18*2</t>
  </si>
  <si>
    <t>(2,00+2,18*2+0,90)*(2+3)</t>
  </si>
  <si>
    <t>(0,50+0,75*2)*2</t>
  </si>
  <si>
    <t>1,375+2,18*2</t>
  </si>
  <si>
    <t>1,00+1,35*2</t>
  </si>
  <si>
    <t>3,00+1,35*2</t>
  </si>
  <si>
    <t>0,875+1,35*2</t>
  </si>
  <si>
    <t>612421615RS2</t>
  </si>
  <si>
    <t>Omítky vnitřní stěn vápenné nebo vápenocementové v podlaží i ve schodišti hrubé zatřené, tloušťka jádra 15 mm</t>
  </si>
  <si>
    <t xml:space="preserve">pod obklady : </t>
  </si>
  <si>
    <t>(1,40+1,35)*2*2,00-0,70*1,97</t>
  </si>
  <si>
    <t>1,35*0,15-(0,104+0,20)*1,18</t>
  </si>
  <si>
    <t>(0,92+1,97)*2*2,00-0,70*1,97</t>
  </si>
  <si>
    <t>-0,50*(2,00-1,43)+0,57*0,12*2</t>
  </si>
  <si>
    <t>-0,15*1,18*2+0,92*0,15</t>
  </si>
  <si>
    <t xml:space="preserve">m.č.11.2 : </t>
  </si>
  <si>
    <t>(1,825+2,05)*2*2,10-0,80*1,97</t>
  </si>
  <si>
    <t>0,90*0,15</t>
  </si>
  <si>
    <t>(1,805+1,835)*2*2,10-0,80*1,97</t>
  </si>
  <si>
    <t>(1,65+2,22)*2*2,10-0,80*1,97</t>
  </si>
  <si>
    <t>1,30*0,15</t>
  </si>
  <si>
    <t>612421637R00</t>
  </si>
  <si>
    <t>Omítky vnitřní stěn vápenné nebo vápenocementové v podlaží i ve schodišti štukové</t>
  </si>
  <si>
    <t>(1,50+1,97)*2*2,60</t>
  </si>
  <si>
    <t>-1,375*2,18+(1,375+2,18*2)*0,12</t>
  </si>
  <si>
    <t>-1,19*2,18+(1,19+2,18*2)*0,08</t>
  </si>
  <si>
    <t>(4,42+1,20)*2*2,60-(0,70+0,80+0,90)*1,97</t>
  </si>
  <si>
    <t>-1,20*2,18+(1,20+2,18*2)*0,08</t>
  </si>
  <si>
    <t>--0,90*2,035+1,19*2,18</t>
  </si>
  <si>
    <t>(7,10+1,735)*2*2,60-(0,70+0,80*3)*1,97</t>
  </si>
  <si>
    <t>-1,20*2,18+(1,20+2,18*2)*0,24</t>
  </si>
  <si>
    <t>(1,55+1,35)*2*0,60</t>
  </si>
  <si>
    <t>(0,92+1,97)*2*0,60</t>
  </si>
  <si>
    <t>-0,50*0,18+(0,50+0,18*2)*0,12</t>
  </si>
  <si>
    <t xml:space="preserve">m.č.10.6 : </t>
  </si>
  <si>
    <t>(1,84+1,97)*2*2,60</t>
  </si>
  <si>
    <t>-1,00*1,35+(1,00+1,35)*2*0,12</t>
  </si>
  <si>
    <t>-0,80*1,97-1,20*1,35</t>
  </si>
  <si>
    <t>(4,02+5,80+1,50+3,606+3,25)*2,60</t>
  </si>
  <si>
    <t>-0,875*1,35+(0,875+1,35)*2*0,12</t>
  </si>
  <si>
    <t>-3,00*1,35+(3,00+1,35)*2*0,12</t>
  </si>
  <si>
    <t>-1,20*1,25-1,20*2,18*2</t>
  </si>
  <si>
    <t xml:space="preserve">m.č.10.8 : </t>
  </si>
  <si>
    <t>(1,20+3,25+0,546+3,40)*(3,20+3,60)*0,50</t>
  </si>
  <si>
    <t>-1,75*2,18+(1,75+2,18*2)*0,12</t>
  </si>
  <si>
    <t>(1,825+1,10)*2*2,60-0,90*1,97</t>
  </si>
  <si>
    <t>-(0,90+1,00)*2,035</t>
  </si>
  <si>
    <t>(1,825+2,05)*2*0,50</t>
  </si>
  <si>
    <t>(6,305+3,25)*2*2,60-1,00*2,035</t>
  </si>
  <si>
    <t>-(1,10*23,18+0,90*1,35)*2+(2,00+2,18*2)*0,12*2</t>
  </si>
  <si>
    <t>(1,00+1,835)*2*2,60-0,80*1,97</t>
  </si>
  <si>
    <t>-0,90*2,035*2</t>
  </si>
  <si>
    <t xml:space="preserve">m.ř.12.2 : </t>
  </si>
  <si>
    <t>(1,805+1,835)*2*0,50</t>
  </si>
  <si>
    <t>(2,905+4,15)*2*2,60-0,90*2,035</t>
  </si>
  <si>
    <t>-(1,10*2,18+0,90*1,35)+(2,00+2,18*2)*0,12</t>
  </si>
  <si>
    <t>(1,005+1,835)*2*2,60-0,80*1,97</t>
  </si>
  <si>
    <t>(2,91+4,15)*2*2,60-0,90*2,035</t>
  </si>
  <si>
    <t>(1,65+2,22)*2*0,50</t>
  </si>
  <si>
    <t>(2,983+4,159)*2*2,60-0,90*2,035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</si>
  <si>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</si>
  <si>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</si>
  <si>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</si>
  <si>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(2,00+2,18*2)*(2+3)</t>
  </si>
  <si>
    <t>(0,50+0,18*2)*2</t>
  </si>
  <si>
    <t>2,18*3+1,19*2+2,60+1,20*2+2,18*2</t>
  </si>
  <si>
    <t>620991005R00</t>
  </si>
  <si>
    <t xml:space="preserve">Připojovací í lišty začišťovací okenní lišta, s tkaninou,  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</si>
  <si>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</si>
  <si>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</si>
  <si>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</si>
  <si>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622476233RT1</t>
  </si>
  <si>
    <t>Omítka vnějších stěn silikonová, složitost fasády 3, skladba:, lehčená jádrová vrstva tl. 15 mm,  , penetrace, silikonová omítka</t>
  </si>
  <si>
    <t>4,089*((3,90+4,40)*0,50)</t>
  </si>
  <si>
    <t>13,68*3,50</t>
  </si>
  <si>
    <t>-(1,10*2,18+0,90*1,35)*2+(2,00+2,18*2+0,90)*0,20*2</t>
  </si>
  <si>
    <t>-0,50*0,75*2+(0,50+0,75)*2*0,20*2</t>
  </si>
  <si>
    <t>-1,375*2,18+(1,375+2,18*2)*0,20</t>
  </si>
  <si>
    <t>-1,00*1,35+(1,00+1,35)*2*0,20</t>
  </si>
  <si>
    <t>(3,606+1,50+2,25)*((3,50+3,10)*0,50)</t>
  </si>
  <si>
    <t>-3,00*1,35+(3,00+1,35)*2*0,20</t>
  </si>
  <si>
    <t>-0,875*1,35+(0,875+1,35)*2*0,20</t>
  </si>
  <si>
    <t>10,00*2,85</t>
  </si>
  <si>
    <t>-(1,10*2,18+0,90*1,35)*3+(2,00+2,18*2+0,90)*0,20*3</t>
  </si>
  <si>
    <t>8,83*((4,27+3,35)*0,50)</t>
  </si>
  <si>
    <t>625981114R00</t>
  </si>
  <si>
    <t>Obklad vnějších konstrukcí polystyrenem tloušťky 80 mm</t>
  </si>
  <si>
    <t>prováděný současně s betonováním (vložený do bednění stěn nebo dna),</t>
  </si>
  <si>
    <t xml:space="preserve">obvodové želbet.věnce : </t>
  </si>
  <si>
    <t>(64,98+9,78)*0,25</t>
  </si>
  <si>
    <t>(40,92+1,59)*0,25</t>
  </si>
  <si>
    <t>631315621R00</t>
  </si>
  <si>
    <t xml:space="preserve">Mazanina z betonu prostého tl. přes 120 do 240 mm třídy C 20/25,  </t>
  </si>
  <si>
    <t>(z kameniva) hlazená dřevěným hladítkem</t>
  </si>
  <si>
    <t>Včetně vytvoření dilatačních spár, bez zaplnění.</t>
  </si>
  <si>
    <t xml:space="preserve">podkladní beton : </t>
  </si>
  <si>
    <t>(27,778+27,73)*0,50*3,85*0,15</t>
  </si>
  <si>
    <t>(4,097+1,547)*0,50*2,55*0,15</t>
  </si>
  <si>
    <t>(9,84+9,52)*0,50*(8,65-3,85)*0,15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</si>
  <si>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</si>
  <si>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</si>
  <si>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</si>
  <si>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631351101R00</t>
  </si>
  <si>
    <t>Bednění stěn, rýh a otvorů v podlahách zřízení</t>
  </si>
  <si>
    <t>(27,95+4,089+13,648+3,606+1,547+9,84+8,83)*0,15</t>
  </si>
  <si>
    <t>631351102R00</t>
  </si>
  <si>
    <t>Bednění stěn, rýh a otvorů v podlahách odstranění</t>
  </si>
  <si>
    <t>631361921RT2</t>
  </si>
  <si>
    <t>Výztuž mazanin z betonů a z lehkých betonů ze svařovaných sítí průměr drátu 5 mm, velikost oka 100/100 mm</t>
  </si>
  <si>
    <t>včetně distančních prvků</t>
  </si>
  <si>
    <t xml:space="preserve">3,113kg/m2 : </t>
  </si>
  <si>
    <t>3,113*24,07695/0,15*1,3*0,001</t>
  </si>
  <si>
    <t>631361921RT5</t>
  </si>
  <si>
    <t>Výztuž mazanin z betonů a z lehkých betonů ze svařovaných sítí průměr drátu 6 mm, velikost oka 150/150 mm</t>
  </si>
  <si>
    <t xml:space="preserve">skladba F1 : </t>
  </si>
  <si>
    <t>3,03*91,23625*1,2*0,001</t>
  </si>
  <si>
    <t xml:space="preserve">skladba F2 : </t>
  </si>
  <si>
    <t>3,03*17,5476*1,2*0,001</t>
  </si>
  <si>
    <t xml:space="preserve">skladba F3 : </t>
  </si>
  <si>
    <t>3,03*3,07*1,2*0,001</t>
  </si>
  <si>
    <t>631571010R00</t>
  </si>
  <si>
    <t>Násyp  bez dodávky materiálu  bez určení tloušťky</t>
  </si>
  <si>
    <t>pod mazaniny a dlažby, popř. na plochých střechách, vodorovný nebo ve spádu, s udusáním a urovnáním povrchu,</t>
  </si>
  <si>
    <t xml:space="preserve">mezi základ.pasy : </t>
  </si>
  <si>
    <t>(0,392+0,982)*0,50*3,11*0,15</t>
  </si>
  <si>
    <t>(16,74*3,11+1,05*0,38)*0,15</t>
  </si>
  <si>
    <t>(1,40+3,95)*0,50*2,55*0,15</t>
  </si>
  <si>
    <t>(8,549+8,78)*0,50*3,56*0,15</t>
  </si>
  <si>
    <t>(9,07+8,78)*0,50*4,00*0,15</t>
  </si>
  <si>
    <t>632443111R00</t>
  </si>
  <si>
    <t>Potěr litý cementový pevnost v tlaku 20 MPa, pokládaná plocha do 100 m2, tloušťky 50 mm</t>
  </si>
  <si>
    <t>dovoz směsi, doprava pomocí šnekového čerpadla, lití hadicí na plochu, srovnání latí do roviny</t>
  </si>
  <si>
    <t xml:space="preserve">skladba F1 - tl. 50mm - 2* : </t>
  </si>
  <si>
    <t>(1,50*1,97+1,19*0,08+1,375*0,10-1,50*0,90)*2</t>
  </si>
  <si>
    <t>(4,42*1,20+(0,70+0,80+1,20)*0,08+0,90*0,14)*2</t>
  </si>
  <si>
    <t>(7,10*1,735+0,80*0,14*3+1,20+0,24)*2</t>
  </si>
  <si>
    <t>(1,84*1,97)*2</t>
  </si>
  <si>
    <t>(1,825*1,10+0,80*0,08+0,90*0,10)*2</t>
  </si>
  <si>
    <t>(6,305*3,25+1,10*0,12*2)*2</t>
  </si>
  <si>
    <t>(1,825*1,00+0,80*(0,19+0,10))*2</t>
  </si>
  <si>
    <t>(2,905*4,15+1,10*0,12)*2</t>
  </si>
  <si>
    <t>(1,825*1,005+0,80*(0,19+0,10))*2</t>
  </si>
  <si>
    <t>(2,91*4,15+1,10*0,12)*2</t>
  </si>
  <si>
    <t>(1,825*1,001+0,80*(0,19+0,10))*2</t>
  </si>
  <si>
    <t>(2,983*4,159+1,10*0,12)*2</t>
  </si>
  <si>
    <t xml:space="preserve">skladba F2 - tl. 50mm - 2* : </t>
  </si>
  <si>
    <t>(1,40*1,35+0,70*0,08)*2</t>
  </si>
  <si>
    <t>0,92*1,97*2</t>
  </si>
  <si>
    <t>1,825*2,05*2</t>
  </si>
  <si>
    <t>1,805*1,835*2</t>
  </si>
  <si>
    <t>1,63*2,22*2</t>
  </si>
  <si>
    <t>((1,20+0,56)*0,50*3,25+1,75*0,12)*2</t>
  </si>
  <si>
    <t>632443112R00</t>
  </si>
  <si>
    <t>Potěr litý cementový pevnost v tlaku 20 MPa, pokládaná plocha do 100 m2, příplatek za každých 5 mm tloušťky</t>
  </si>
  <si>
    <t xml:space="preserve">skladba F2 - tl. 60mm - 2* : </t>
  </si>
  <si>
    <t>583423203R</t>
  </si>
  <si>
    <t>Kamenivo nestanovené drcené; frakce 0,0 až 32,0 mm</t>
  </si>
  <si>
    <t>19,19458*1,7</t>
  </si>
  <si>
    <t>641952211R00</t>
  </si>
  <si>
    <t>Osazení rámů okenních dřevěných a osazovacích okenních dřevěných pro okna s křídly jednoduchými i zdvojenými, bez sdružených dveří nebo se sdruženými dveřmi  o ploše do 2,5 m2</t>
  </si>
  <si>
    <t>na jakoukoliv cementovou maltu. Včetně kotvení rámu do zdiva.</t>
  </si>
  <si>
    <t>Podrobný popis viz PD - Výpis truhlářských výrobků.</t>
  </si>
  <si>
    <t>642941111RT3</t>
  </si>
  <si>
    <t>Stavební pouzdra pro posuvné dveře osazené do zdiva sestavení pouzdra, vložení do stavebního otvoru, vyrovnání do vodorovné a svislé polohy, zakotvení pouzdra do otvoru montážní pěnou nebo maltou, potažení pouzdra armovací sítí,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  jednostranné  pouzdro 800/1970 mm</t>
  </si>
  <si>
    <t>z pozinkovaného ocelového profilovaného plechu</t>
  </si>
  <si>
    <t xml:space="preserve">ozn.Z7 : </t>
  </si>
  <si>
    <t xml:space="preserve">ozn.Z8 : </t>
  </si>
  <si>
    <t>642941111RT4</t>
  </si>
  <si>
    <t>Stavební pouzdra pro posuvné dveře osazené do zdiva sestavení pouzdra, vložení do stavebního otvoru, vyrovnání do vodorovné a svislé polohy, zakotvení pouzdra do otvoru montážní pěnou nebo maltou, potažení pouzdra armovací sítí,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  jednostranné  pouzdro 900/1970 mm</t>
  </si>
  <si>
    <t xml:space="preserve">ozn.Z9 : 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</si>
  <si>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</si>
  <si>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  včetně dodávky zárubní  70 x 197 x 10 cm</t>
  </si>
  <si>
    <t xml:space="preserve">ozn.Z1+Z2 : </t>
  </si>
  <si>
    <t>1+1</t>
  </si>
  <si>
    <t>642942111RT4</t>
  </si>
  <si>
    <t>Osazení zárubní dveřních ocelových bez dveřních křídel, do zdiva včetně kotvení, na jakoukoliv cementovou maltu, s vybetonováním prahu v zárubni a s osazením špalíků nebo latí pro dřevěný práh  včetně dodávky zárubní  800 x 1970 x 100 mm</t>
  </si>
  <si>
    <t xml:space="preserve">ozn.Z3 : </t>
  </si>
  <si>
    <t>642945214RT4</t>
  </si>
  <si>
    <t>Osazení ocelových zárubní protipožárních dvourámových, konstrukce zásuvná tloušťka stěny 150 mm, posuv +/-7 mm, včetně dodávky zárubně, š. průchodu 800 mm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</si>
  <si>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</si>
  <si>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 xml:space="preserve">ozn.Z4+Z5 : </t>
  </si>
  <si>
    <t>2+1</t>
  </si>
  <si>
    <t>642945214RT5</t>
  </si>
  <si>
    <t>Osazení ocelových zárubní protipožárních dvourámových, konstrukce zásuvná tloušťka stěny 150 mm, posuv +/-7 mm, včetně dodávky zárubně, š. průchodu 900 mm</t>
  </si>
  <si>
    <t xml:space="preserve">ozn.Z6 : </t>
  </si>
  <si>
    <t>648991111RT4</t>
  </si>
  <si>
    <t>Osazení parapetních desek z plastických hmot Dodávka a osazení parapetních desek z plastických hmot šířky 200 mm</t>
  </si>
  <si>
    <t>a poloplastických hmot na montážní pěnu, zapravení omítky pod parapetem, těsnění spáry mezi parapetem a rámem okna, dodávka silikonu.</t>
  </si>
  <si>
    <t>Podrobný popis viz PD - Výpis trzhlářských výrobků.</t>
  </si>
  <si>
    <t xml:space="preserve">š. 170mm : </t>
  </si>
  <si>
    <t xml:space="preserve">ozn. T12-16 : </t>
  </si>
  <si>
    <t>0,50*2+0,875+0,90*5+1,00+3,00</t>
  </si>
  <si>
    <t>611-T10</t>
  </si>
  <si>
    <t>Ozn. T10 - dřevěné interiérové okno vel. 1200/1350mms pevným zasklením čirým sklem</t>
  </si>
  <si>
    <t>ks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</si>
  <si>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</si>
  <si>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</si>
  <si>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</si>
  <si>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</si>
  <si>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</si>
  <si>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(4,10+8,83)*4,30</t>
  </si>
  <si>
    <t>(1,00+13,68+3,606+1,50+2,25+10,00)*((3,50+2,85)*0,50)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</si>
  <si>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</si>
  <si>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</si>
  <si>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941941831R00</t>
  </si>
  <si>
    <t>Demontáž lešení lehkého řadového s podlahami šířky od 0,8 do 1 m, výšky do 10 m</t>
  </si>
  <si>
    <t>941955001R00</t>
  </si>
  <si>
    <t>Lešení lehké pracovní pomocné pomocné, o výšce lešeňové podlahy do 1,2 m</t>
  </si>
  <si>
    <t xml:space="preserve">pro sdk podhledy : </t>
  </si>
  <si>
    <t>126,00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</si>
  <si>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</si>
  <si>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</si>
  <si>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(27,95+27,73)*0,50*4,01</t>
  </si>
  <si>
    <t>10,00*(8,83-4,01)</t>
  </si>
  <si>
    <t>(4,15+1,50)*0,50*2,55</t>
  </si>
  <si>
    <t>953761131R00</t>
  </si>
  <si>
    <t>Odvětrání svislé troubami kruhovými PVC průměr 140 x 2,8 mm</t>
  </si>
  <si>
    <t>s obetonováním ve stropních prostupech</t>
  </si>
  <si>
    <t>průměr 125mm : 4,90</t>
  </si>
  <si>
    <t>953761161R00</t>
  </si>
  <si>
    <t>Odvětrání svislé troubami kruhovými PVC průměr 110 x 2,7 mm</t>
  </si>
  <si>
    <t>4,90*2</t>
  </si>
  <si>
    <t>953946111R00</t>
  </si>
  <si>
    <t>Doplňující konstrukce Osazení ventilačních mřížek bez dodávky ventilač. mřížky</t>
  </si>
  <si>
    <t>953941312R00</t>
  </si>
  <si>
    <t>Osazení předmětů na hmoždinky osazení hasicího přístroje</t>
  </si>
  <si>
    <t>953943111R00</t>
  </si>
  <si>
    <t>Osazování jiných kovových výrobků do vynechaných nebo vysekaných kapes zdiva, se zajištěním polohy, se zalitím cementovou maltou  do 1kg/kus</t>
  </si>
  <si>
    <t>osazování výrobků ostatních jinde neuvedených, bez dodání</t>
  </si>
  <si>
    <t xml:space="preserve">ozn. D3 - výstražné a bezpečnostní tabulky - ČSN ISO 38 64 : </t>
  </si>
  <si>
    <t>15</t>
  </si>
  <si>
    <t xml:space="preserve">ozn. D4 - orientační tabulky vel.150/80mm : </t>
  </si>
  <si>
    <t xml:space="preserve">ozn. D5 - orientační tabulky vel.100/100mm : </t>
  </si>
  <si>
    <t>953941391R00</t>
  </si>
  <si>
    <t>Zkoušky a revize revize požárního hasicího přístroje do 5 ks</t>
  </si>
  <si>
    <t>953941395R00</t>
  </si>
  <si>
    <t xml:space="preserve">Zkoušky a revize vystavení revizní zprávy - požární hasicí přístroj </t>
  </si>
  <si>
    <t>44984112R</t>
  </si>
  <si>
    <t>přístoj hasicí práškový; PR2e; třída hašení A,B,C; výtlačný prostředek dusík; náplň 2 kg; provozní schopnost od -20 do + 60°C</t>
  </si>
  <si>
    <t>Hasící schopnost 21A.</t>
  </si>
  <si>
    <t>44984142R</t>
  </si>
  <si>
    <t>přístoj hasicí sněhový; S5H; třída hašení B, C; hasící látka oxid uhličitý; náplň 5 kg; provozní schopnosti od -20 do + 60 °C</t>
  </si>
  <si>
    <t>Hasicí schopnost 113B.</t>
  </si>
  <si>
    <t>553476572R</t>
  </si>
  <si>
    <t>Dvířka revizní použití: stavební otvor, šachta, pod obklad; funkce: klasické; šířka = 300 mm; výška = 300 mm; materiál: hliník; počet křídel: 1</t>
  </si>
  <si>
    <t xml:space="preserve">ozn. Z13 - podobkladová : </t>
  </si>
  <si>
    <t>998011001R00</t>
  </si>
  <si>
    <t>Přesun hmot pro budovy s nosnou konstrukcí zděnou výšky do 6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</si>
  <si>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</si>
  <si>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</si>
  <si>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</si>
  <si>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 xml:space="preserve">Hmotnosti z položek s pořadovými čísly: : </t>
  </si>
  <si>
    <t xml:space="preserve">10,11,17,18,20,21,22,23,24,25,26,27,28,29,30,31,32,33,34,35,36,37,38,39,40,41,42,43,44,45,46,48,49, : </t>
  </si>
  <si>
    <t xml:space="preserve">50,51,52,53,54,55,56,57,58,59,60,61,62,63,64,65,66,68,70,71,73,74,75,76,77,78,79,80,81,82,83,85,86, : </t>
  </si>
  <si>
    <t xml:space="preserve">88,89,90,91,92,93,94,97,98,99, : </t>
  </si>
  <si>
    <t>Součet: : 319,50815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</si>
  <si>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</si>
  <si>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</si>
  <si>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</si>
  <si>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(27,778+27,73)*0,50*3,85</t>
  </si>
  <si>
    <t>(4,097+1,547)*0,50*2,55</t>
  </si>
  <si>
    <t>(9,84+8,52)*0,50*(8,65-3,85)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</si>
  <si>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</si>
  <si>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</si>
  <si>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(27,95+4,089+13,648+3,606+1,547+2,25+9,84+8,83)*0,75</t>
  </si>
  <si>
    <t>711141559RT1</t>
  </si>
  <si>
    <t xml:space="preserve">Provedení izolace proti zemní vlhkosti pásy přitavením vodorovná, 1 vrstva, bez dodávky izolačních pásů,  </t>
  </si>
  <si>
    <t>711142559RT1</t>
  </si>
  <si>
    <t xml:space="preserve">Provedení izolace proti zemní vlhkosti pásy přitavením svislá, 1 vrstva, bez dodávky izolačních pásů,  </t>
  </si>
  <si>
    <t>711212005RT1</t>
  </si>
  <si>
    <t>Izolace proti vodě stěrka hydroizolační  bitumenová, proti zemní vlhkosti, včetně penetrace</t>
  </si>
  <si>
    <t>dvouvrstvá</t>
  </si>
  <si>
    <t>1,40*1,35+0,70*0,08</t>
  </si>
  <si>
    <t>0,92*(1,97-0,15)</t>
  </si>
  <si>
    <t>1,825*2,05-0,90*0,15</t>
  </si>
  <si>
    <t>1,805*1,835-0,90*0,15</t>
  </si>
  <si>
    <t>1,63*2,22-1,30*0,15</t>
  </si>
  <si>
    <t>62852265R</t>
  </si>
  <si>
    <t>Pás hydroizolační asfaltový tl = 4,0 mm; funkce: protiradonová, parobrzdná; nosná vložka: skelná tkanina; asfalt: modifikovaný; horní strana: minerální posyp; spodní strana: spalitelná fólie</t>
  </si>
  <si>
    <t>158,1130*1,15</t>
  </si>
  <si>
    <t>53,82*1,20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</si>
  <si>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</si>
  <si>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</si>
  <si>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</si>
  <si>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713121121RT1</t>
  </si>
  <si>
    <t>Montáž tepelné izolace podlah  dvouvrstvá, bez dodávky materiálu</t>
  </si>
  <si>
    <t>800-713</t>
  </si>
  <si>
    <t>Nařezání izolace na potřebný rozměr a položení na podklad ve dvou vrstvách bez dodávky izolace.</t>
  </si>
  <si>
    <t>1,50*1,97+1,19*0,08+1,375*0,10-1,50*0,90</t>
  </si>
  <si>
    <t>4,42*1,20+(0,70+0,80+1,20)*0,08+0,90*0,14</t>
  </si>
  <si>
    <t>7,10*1,735+0,80*0,14*3+1,20+0,24</t>
  </si>
  <si>
    <t>1,825*1,10+0,80*0,08+0,90*0,10</t>
  </si>
  <si>
    <t>6,305*3,25+1,10*0,12*2</t>
  </si>
  <si>
    <t>1,825*1,00+0,80*(0,19+0,10)</t>
  </si>
  <si>
    <t>2,905*4,15+1,10*0,12</t>
  </si>
  <si>
    <t>1,825*1,005+0,80*(0,19+0,10)</t>
  </si>
  <si>
    <t>2,91*4,15+1,10*0,12</t>
  </si>
  <si>
    <t>1,825*1,001+0,80*(0,19+0,10)</t>
  </si>
  <si>
    <t>2,983*4,159+1,10*0,12</t>
  </si>
  <si>
    <t>1,63*2,22</t>
  </si>
  <si>
    <t>(1,20+0,56)*0,50*3,25+1,75*0,12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</si>
  <si>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</si>
  <si>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</si>
  <si>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</si>
  <si>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(27,95+4,089+13,648+3,606+1,547+2,25+9,84+8,83)*1,33</t>
  </si>
  <si>
    <t>713141313R00</t>
  </si>
  <si>
    <t>Montáž tepelné izolace plochých střech jednovrstvé, tloušťky do 200 mm na kotvy</t>
  </si>
  <si>
    <t>(13,62+14,633)*0,50*0,50*4,897</t>
  </si>
  <si>
    <t>(4,897+6,962)*0,50*2,10</t>
  </si>
  <si>
    <t>1,707*6,962</t>
  </si>
  <si>
    <t>(9,903+9,35)*0,50*9,531</t>
  </si>
  <si>
    <t>713141221RO6</t>
  </si>
  <si>
    <t>Montáž tepelné izolace plochých střech montáž parozábrany na plný podklad plochých střech, včetně dodávky materiálu</t>
  </si>
  <si>
    <t>713191100RT9</t>
  </si>
  <si>
    <t>Izolace tepelné běžných konstrukcí - doplňky položení separační fólie, včetně dodávky PE fólie</t>
  </si>
  <si>
    <t>283757116R</t>
  </si>
  <si>
    <t>Výrobek izolační pro budovy z pěnového polystyrenu (EPS) tvar: deska; tl = 60 mm; OH = 25 kg/m3; lambda = 0,035 W/(m.K); pevnost v tlaku = 150 kPa</t>
  </si>
  <si>
    <t>17,5476*1,05</t>
  </si>
  <si>
    <t>3,07*1,05</t>
  </si>
  <si>
    <t>283757118R</t>
  </si>
  <si>
    <t>Výrobek izolační pro budovy z pěnového polystyrenu (EPS) tvar: deska; tl = 80 mm; OH = 25 kg/m3; lambda = 0,035 W/(m.K); pevnost v tlaku = 150 kPa</t>
  </si>
  <si>
    <t>91,23625*2*1,05</t>
  </si>
  <si>
    <t>283758935R</t>
  </si>
  <si>
    <t>Výrobek izolační pro budovy z pěnového polystyrenu (EPS) tvar: deska; tl = 80 mm; OH = 25 kg/m3; lambda = 0,034 W/(m.K); pevnost v tlaku = 150 kPa; povrchová úprava: strukturovaná</t>
  </si>
  <si>
    <t>95,4408*1,05</t>
  </si>
  <si>
    <t>28376927R</t>
  </si>
  <si>
    <t>Výrobek izolační pro budovy z polyurethanové pěny - PIR; tvar: deska; tl = 180 mm; OH = 30 kg/m3; lambda = 0,025 W/(m.K); pevnost v tlaku = 120 kPa; povrchová úprava: hydroizolační fólie, oboustranně minerální flís</t>
  </si>
  <si>
    <t>150,67499*1,05</t>
  </si>
  <si>
    <t>998713201R00</t>
  </si>
  <si>
    <t>Přesun hmot pro izolace tepelné v objektech výšky do 6 m</t>
  </si>
  <si>
    <t>50 m vodorovně</t>
  </si>
  <si>
    <t>725291141R00</t>
  </si>
  <si>
    <t>Invalidní program madlo dvojité pevné, rozměr 600 mm, nerez</t>
  </si>
  <si>
    <t>soubor</t>
  </si>
  <si>
    <t>800-721</t>
  </si>
  <si>
    <t>3+1</t>
  </si>
  <si>
    <t>725291142R00</t>
  </si>
  <si>
    <t>Invalidní program madlo dvojité pevné, rozměr 813 mm, nerez</t>
  </si>
  <si>
    <t>725291175R00</t>
  </si>
  <si>
    <t>Invalidní program sedátko sklopné s opěrnou nohou,  , nerez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</si>
  <si>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</si>
  <si>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</si>
  <si>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800-762</t>
  </si>
  <si>
    <t xml:space="preserve">krokve 120/180mm : </t>
  </si>
  <si>
    <t>4,897*15+5,45+6,36+6,97*2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</si>
  <si>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</si>
  <si>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</si>
  <si>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>9,531*10</t>
  </si>
  <si>
    <t>762341220R00</t>
  </si>
  <si>
    <t xml:space="preserve">Montáž bednění z velkoplošných desek na bázi dřeva včetně vyřezání otvorů,  </t>
  </si>
  <si>
    <t xml:space="preserve">2* desky OSB : </t>
  </si>
  <si>
    <t xml:space="preserve">  (13,62+14,633)*0,50*0,50*4,897</t>
  </si>
  <si>
    <t xml:space="preserve">  (4,897+6,962)*0,50*2,10</t>
  </si>
  <si>
    <t xml:space="preserve">  1,707*6,962</t>
  </si>
  <si>
    <t xml:space="preserve">  (9,903+9,35)*0,50*9,531</t>
  </si>
  <si>
    <t>150,67499*2</t>
  </si>
  <si>
    <t>762342206RT4</t>
  </si>
  <si>
    <t>Montáž kontralatí na vruty, s dodávkou těsnicí pásky pod kontralatě, a dodávkou latí 40 x 60 mm</t>
  </si>
  <si>
    <t>762395000R00</t>
  </si>
  <si>
    <t>Spojovací a ochranné prostředky svory, prkna, hřebíky, pásová ocel, vruty, impregnace</t>
  </si>
  <si>
    <t>1,87478+3,83724</t>
  </si>
  <si>
    <t>0,24*150,67499</t>
  </si>
  <si>
    <t>331,48498*0,022</t>
  </si>
  <si>
    <t>762911121R00</t>
  </si>
  <si>
    <t xml:space="preserve">Impregnace řeziva tlakovakuová, ochrana proti dřevokazným houbám, plísním a dřevokaznému hmyzu </t>
  </si>
  <si>
    <t>60515280R</t>
  </si>
  <si>
    <t>Hranol dřevina: SM</t>
  </si>
  <si>
    <t xml:space="preserve">krokev 120/180mm : </t>
  </si>
  <si>
    <t>(4,897*15+5,45)*0,12*0,18*1,10</t>
  </si>
  <si>
    <t>60515281R</t>
  </si>
  <si>
    <t>(6,36+6,97*2)*0,12*0,18*1,10</t>
  </si>
  <si>
    <t xml:space="preserve">krokev 160/200mm : </t>
  </si>
  <si>
    <t>9,531*10*0,16*0,20*1,10</t>
  </si>
  <si>
    <t>60726016.AR</t>
  </si>
  <si>
    <t>Deska z plochých třísek (OSB) typ: 3; tl = 22,0 mm; povrch: nebroušený; hrana: P + D</t>
  </si>
  <si>
    <t>301,34998*1,10</t>
  </si>
  <si>
    <t>998762202R00</t>
  </si>
  <si>
    <t>Přesun hmot pro konstrukce tesařské v objektech výšky do 12 m</t>
  </si>
  <si>
    <t>764430330R00</t>
  </si>
  <si>
    <t>Oplechování zdí a nadezdívek z hliníkového plechu výroba a montáž   rš 400 mm</t>
  </si>
  <si>
    <t>800-764</t>
  </si>
  <si>
    <t>včetně rohů</t>
  </si>
  <si>
    <t>764774401R00</t>
  </si>
  <si>
    <t xml:space="preserve">Krytina falcovaná ze svitků šířky 500 mm na objektech výšky do 8 m, z hliníkového lakovaného plechu tl. 0,7 mm, sklon střechy do 30°, dodávka a montáž </t>
  </si>
  <si>
    <t>s úpravou krytiny u okapů, prostupů a výčnělků</t>
  </si>
  <si>
    <t>včetně těsnícího tmelu, příponek, spojovacího materiálu a pomocného lešení.</t>
  </si>
  <si>
    <t>764718109R00</t>
  </si>
  <si>
    <t>Odpadní trouby kruhové, průměr 100 mm, z lakovaného hliníkového plechu,  , dodávka a montáž</t>
  </si>
  <si>
    <t>včetně kolen, objímek, spojovacího materiálu a zednické výpomoci.</t>
  </si>
  <si>
    <t>764718104R00</t>
  </si>
  <si>
    <t>Žlaby podokapní půlkruhové, z hliníkového lakovaného plechu, rš 330 mm, dodávka a montáž</t>
  </si>
  <si>
    <t>včetně háků, čel, rohů, rovných hrdel a dilatací</t>
  </si>
  <si>
    <t>včetně háků a čel.</t>
  </si>
  <si>
    <t>764718302R00</t>
  </si>
  <si>
    <t>Oplechování parapetů z hliníkového plechu s povrchovou pravou z polyesteru, rš 240 mm, dodávka a montáž, včetně bočních krytek</t>
  </si>
  <si>
    <t>včetně spojovacích prostředků a zednických výpomocí.</t>
  </si>
  <si>
    <t>ozn. K4 : 0,50*2</t>
  </si>
  <si>
    <t>ozn. K5 : 0,875</t>
  </si>
  <si>
    <t>ozn. K6 : 0,90*5</t>
  </si>
  <si>
    <t>ozn. K7 : 1,00</t>
  </si>
  <si>
    <t>ozn.K8 : 3,00</t>
  </si>
  <si>
    <t>998764201R00</t>
  </si>
  <si>
    <t>Přesun hmot pro konstrukce klempířské v objektech výšky do 6 m</t>
  </si>
  <si>
    <t>766422343R00</t>
  </si>
  <si>
    <t>Montáž obložení podhledů jednoduchých, panely obkladovými, z aglomerovaných desek, velikosti přes 1,5 m2</t>
  </si>
  <si>
    <t>800-766</t>
  </si>
  <si>
    <t>(1,00+0,25)*13,75+1,00*0,25</t>
  </si>
  <si>
    <t>(0,50+0,25)*(2,80+1,70)</t>
  </si>
  <si>
    <t>(0,80+0,25)*10,00+0,80*0,25*2</t>
  </si>
  <si>
    <t>766661112R00</t>
  </si>
  <si>
    <t>Montáž dveřních křídel kompletizovaných otevíravých ,  , do ocelové nebo fošnové zárubně, jednokřídlových, šířky do 800 mm</t>
  </si>
  <si>
    <t>1+1+1</t>
  </si>
  <si>
    <t>766661413R00</t>
  </si>
  <si>
    <t>Montáž dveřních křídel kompletizovaných otevíravých , protipožárních bez kukátka, do ocelové nebo fošnové zárubně, jednokřídlových, šířky do 800 mm</t>
  </si>
  <si>
    <t>Dveře s protipožární odolností do 30 minut. Podrobný popis viz PD - Výpis truhlářských výrobků.</t>
  </si>
  <si>
    <t>2+1+1</t>
  </si>
  <si>
    <t>766666112R00</t>
  </si>
  <si>
    <t xml:space="preserve">Montáž dveřních křídel kompletizovaných posuvných,  , do předem osazeného stavebního pouzdra, jednokřídlových,  </t>
  </si>
  <si>
    <t>Bez osazení madla a zámku.</t>
  </si>
  <si>
    <t>4+3+1</t>
  </si>
  <si>
    <t>766670011R00</t>
  </si>
  <si>
    <t>Montáž obložkové nebo rámové zárubně a dveřního křídla jednokřídlového</t>
  </si>
  <si>
    <t>766670021R00</t>
  </si>
  <si>
    <t xml:space="preserve">Doplňky ke dveřním křídlům - montáž </t>
  </si>
  <si>
    <t>766812115R00</t>
  </si>
  <si>
    <t>Montáž kuchyňských linek dřevěných,  , šířky přes 2100 do 2400 mm mm</t>
  </si>
  <si>
    <t>54914594R</t>
  </si>
  <si>
    <t>kování stavební - prvek: kliky se štíty pro cylindrickou vložku; provedení Cr; pro dveře</t>
  </si>
  <si>
    <t>60726121R</t>
  </si>
  <si>
    <t>Deska z plochých třísek (OSB) typ: 3; tl = 18,0 mm; povrch: broušený; hrana: P + D</t>
  </si>
  <si>
    <t>31,71250*1,10</t>
  </si>
  <si>
    <t>611653636R</t>
  </si>
  <si>
    <t>Dveře dřevěné jednostranně otevíravé; šířka = 800 mm; výška = 1 970 mm; počet křídel: 1; povrchová úprava: CPL; struktura povrchu: oboustranně hladká; míra zasklení: plné křídlo; požární odolnost: E, I, W; 30</t>
  </si>
  <si>
    <t xml:space="preserve">ozn. T4 : </t>
  </si>
  <si>
    <t xml:space="preserve">ozn. T5 : </t>
  </si>
  <si>
    <t>611653637R</t>
  </si>
  <si>
    <t>Dveře dřevěné jednostranně otevíravé; šířka = 900 mm; výška = 1 970 mm; počet křídel: 1; povrchová úprava: CPL; struktura povrchu: oboustranně hladká; míra zasklení: plné křídlo; požární odolnost: E, I, W; 30</t>
  </si>
  <si>
    <t xml:space="preserve">ozn.T6 : </t>
  </si>
  <si>
    <t>61165441R</t>
  </si>
  <si>
    <t>Dveře dřevěné jednostranně otevíravé; šířka = 700 mm; výška = 1 970 mm; počet křídel: 1; povrchová úprava: CPL; struktura povrchu: profilovaná; míra zasklení: plné křídlo</t>
  </si>
  <si>
    <t xml:space="preserve">ozn. T1 - vč větrací mřížky : </t>
  </si>
  <si>
    <t xml:space="preserve">ozn. T2 - vč. větrací mřížky : </t>
  </si>
  <si>
    <t>61165462R</t>
  </si>
  <si>
    <t>Dveře dřevěné jednostranně otevíravé; šířka = 800 mm; výška = 1 970 mm; počet křídel: 1; povrchová úprava: CPL; struktura povrchu: profilovaná; míra zasklení: prosklené</t>
  </si>
  <si>
    <t xml:space="preserve">ozn.T3 : </t>
  </si>
  <si>
    <t>61169703R</t>
  </si>
  <si>
    <t>Dveře dřevěné posuvné uvnitř; šířka = 800 mm; výška = 1 970 mm; počet křídel: 1; povrchová úprava: fólie; struktura povrchu: oboustranně hladká; míra zasklení: plné křídlo</t>
  </si>
  <si>
    <t xml:space="preserve">ozn.T7 : </t>
  </si>
  <si>
    <t xml:space="preserve">ozn.T8 : </t>
  </si>
  <si>
    <t>61169704R</t>
  </si>
  <si>
    <t>Dveře dřevěné posuvné uvnitř; šířka = 900 mm; výška = 1 970 mm; počet křídel: 1; povrchová úprava: fólie; struktura povrchu: oboustranně hladká; míra zasklení: plné křídlo</t>
  </si>
  <si>
    <t xml:space="preserve">ozn. T9 : </t>
  </si>
  <si>
    <t>61181153R</t>
  </si>
  <si>
    <t>Zárubeň dřevěná obložková; dřevotříska; průchozí š. = 800 mm; průchozí v. = 1970 mm; tl. stěny 65 až 140 mm; povrchová úprava: fólie</t>
  </si>
  <si>
    <t>61181154R</t>
  </si>
  <si>
    <t>Zárubeň dřevěná obložková; dřevotříska; průchozí š. = 900 mm; průchozí v. = 1970 mm; tl. stěny 65 až 140 mm; povrchová úprava: fólie</t>
  </si>
  <si>
    <t>61581624.AR</t>
  </si>
  <si>
    <t>linka kuchyňská atypická; š = 2 400 mm</t>
  </si>
  <si>
    <t>998766201R00</t>
  </si>
  <si>
    <t>Přesun hmot pro konstrukce truhlářské v objektech výšky do 6 m</t>
  </si>
  <si>
    <t>766711001R00</t>
  </si>
  <si>
    <t xml:space="preserve">Montáž otvorových prvků plastových oken a balkonových dveří,  </t>
  </si>
  <si>
    <t>Montáž plastových oken a dveří nebo oken a dveří z europrofilů včetně dodávky a montáže PU pěny a spojovacích prostředků.</t>
  </si>
  <si>
    <t>ozn. O1 : (0,50+0,75)*2*2</t>
  </si>
  <si>
    <t>ozn. O2 : (0,875+1,35)*2*1</t>
  </si>
  <si>
    <t>ozn. O3 : (1,00+1,35)*2*1</t>
  </si>
  <si>
    <t>ozn. O4 : (3,00+1,35)*2*1</t>
  </si>
  <si>
    <t>ozn. O5 : (2,00+2,18)*2*4</t>
  </si>
  <si>
    <t>ozn. O6 : (2,00+2,18)*2*1</t>
  </si>
  <si>
    <t>ozn. O7 : (1,375+2,18)*2*1</t>
  </si>
  <si>
    <t>ozn. O8 : (1,75+2,18)*2*1</t>
  </si>
  <si>
    <t>766711091R00</t>
  </si>
  <si>
    <t>Podkladní tepelně izolační profil pod okenní rám, výška do 40 mm</t>
  </si>
  <si>
    <t>Montáž zasklených stěn včetně dodávky a montáže PU pěny a spojovacích prostředků.</t>
  </si>
  <si>
    <t>0,50*2+0,875+1,00+3,00+2,00*5+1,375+1,75</t>
  </si>
  <si>
    <t>283-O1</t>
  </si>
  <si>
    <t>Ozn. O1 - plastové okno vel.500/750mm s izol.trojsklem, U=min 0,9W/m2K, síť proti hmyzuuz</t>
  </si>
  <si>
    <t>Podrobný popis viz PD - Výpis plastových výplní otvorů.</t>
  </si>
  <si>
    <t>283-O2</t>
  </si>
  <si>
    <t>Ozn. O2 - plastové okno vel.875/1350mm s izol.trojsklem, U=min 0,9W/m2K, síť proti hmyzu</t>
  </si>
  <si>
    <t>283-O3</t>
  </si>
  <si>
    <t>Ozn. O3 - plastové okno vel.1000/1350mm s izol.trojsklem, U=min 0,9W/m2K</t>
  </si>
  <si>
    <t>283-O4</t>
  </si>
  <si>
    <t>Ozn. O4 - plastové okno vel.3000/1350mm s izol.trojsklem, U=min 0,9W/m2K</t>
  </si>
  <si>
    <t>283-O5</t>
  </si>
  <si>
    <t>Ozn. O5 - plastové okno vel.900/1350mm+balkonové dveře vel.1100/2180mm, izolační trojsklo, U=min 0,9W/m2K, síť proti hmyzu</t>
  </si>
  <si>
    <t>283-O6</t>
  </si>
  <si>
    <t>Ozn. O6 - plastové okno vel.900/1350mm+balkonové dveře vel.1100/2180mm, izolační trojsklo, U=min.0,9 W/m2K, síť proti hmyzu</t>
  </si>
  <si>
    <t>283-O7</t>
  </si>
  <si>
    <t>Ozn. O7 - plastové 2-křídlové dveře vel.1375/2180mm s izol.bezpečnostní trojsklem, U=min 1,1W/m2K, kování panikové, el.zámek, samozavírač</t>
  </si>
  <si>
    <t>283-O8</t>
  </si>
  <si>
    <t>Ozn. O8 - plastové2-křídlové dveře plné vel.1750/2180mm , U=min 1,1W/m2K, kování klikaxklika, bezpečnostní vložka</t>
  </si>
  <si>
    <t>998769201R00</t>
  </si>
  <si>
    <t>Přesun hmot pro truhlářské konstr., výšky do 6 m</t>
  </si>
  <si>
    <t>771101101R00</t>
  </si>
  <si>
    <t xml:space="preserve">Příprava podkladu pod dlažby vysávání podkladů pod keramickou dlažbu průmyslovým vysavačem </t>
  </si>
  <si>
    <t>800-771</t>
  </si>
  <si>
    <t>771101210RT1</t>
  </si>
  <si>
    <t>Příprava podkladu pod dlažby penetrace podkladu pod dlažby</t>
  </si>
  <si>
    <t>771101310R00</t>
  </si>
  <si>
    <t>Příprava podkladu pod dlažby vyčištění keramické dlažby</t>
  </si>
  <si>
    <t>771475014RU7</t>
  </si>
  <si>
    <t>Montáž soklíků z dlaždic keramických výšky 100 mm, soklíků vodorovných, kladených do flexibilního tmele</t>
  </si>
  <si>
    <t>0,56+3,25+3,40+1,20-1,75+0,12*2</t>
  </si>
  <si>
    <t>771479001R00</t>
  </si>
  <si>
    <t>Řezání dlaždic pro soklíky</t>
  </si>
  <si>
    <t>771575109RT0</t>
  </si>
  <si>
    <t>Montáž podlah vnitřních z dlaždic keramických 300 x 200 mm, režných nebo glazovaných, hladkých, kladených do flexibilního tmele</t>
  </si>
  <si>
    <t>771578011RT2</t>
  </si>
  <si>
    <t>Zvláštní úpravy spár spára podlaha-stěna silikonem</t>
  </si>
  <si>
    <t>vč. dodávky a montáže silikonu.</t>
  </si>
  <si>
    <t>1,40*1,35*2</t>
  </si>
  <si>
    <t>((1,20+0,56)*0,50*3,25)*2</t>
  </si>
  <si>
    <t>59764261R</t>
  </si>
  <si>
    <t>Dlažba keramická typ: čtvercový; bez glazury (UGL); dl = 298 mm; š = 298 mm; tl = 8,0 mm; nasákavost = 0,5 %; mrazuvzdorná; protiskluznost: R10; barva: dle vzorníku</t>
  </si>
  <si>
    <t>3,07*1,10+6,90*0,10*1,30</t>
  </si>
  <si>
    <t>59764275R</t>
  </si>
  <si>
    <t>Dlažba keramická typ: čtvercový; bez glazury (UGL); dl = 298 mm; š = 298 mm; tl = 8,0 mm; reliéfní; nasákavost = 0,5 %; mrazuvzdorná; protiskluznost: R11; barva: dle vzorníku</t>
  </si>
  <si>
    <t>17,0046</t>
  </si>
  <si>
    <t>998771201R00</t>
  </si>
  <si>
    <t>Přesun hmot pro podlahy z dlaždic v objektech výšky do 6 m</t>
  </si>
  <si>
    <t>776101101R00</t>
  </si>
  <si>
    <t>Přípravné práce vysávání povlakových podlah průmyslovým vysavačem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</si>
  <si>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</si>
  <si>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</si>
  <si>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</si>
  <si>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</si>
  <si>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(2,18+1,07)*2</t>
  </si>
  <si>
    <t>(4,42+1,20)*2</t>
  </si>
  <si>
    <t>(7,10+1,735)*2</t>
  </si>
  <si>
    <t>(1,84+1,97)*2</t>
  </si>
  <si>
    <t>(1,825+1,10)*2</t>
  </si>
  <si>
    <t>(6,305+3,25)*2</t>
  </si>
  <si>
    <t>(1,00+1,835)*2</t>
  </si>
  <si>
    <t>(2,905+4,15)*2</t>
  </si>
  <si>
    <t>(1,835+1,005)*2</t>
  </si>
  <si>
    <t>(2,91+4,15)*2</t>
  </si>
  <si>
    <t>(1,005+1,835)*2</t>
  </si>
  <si>
    <t>(2,983+4,159)*2</t>
  </si>
  <si>
    <t>776521200RV1</t>
  </si>
  <si>
    <t>Lepení podlah z plastových dílců z vinylových dílců, tloušťky 2 mm, včetně dodávky</t>
  </si>
  <si>
    <t>776971118R00</t>
  </si>
  <si>
    <t>Čisticí zóny a rohože textilní rohož, z pryžových profilů s polyamidovou výplní, pevně propojená s hliníkovými profily, tloušťky 18 mm</t>
  </si>
  <si>
    <t>1,50*0,90</t>
  </si>
  <si>
    <t>776972418R00</t>
  </si>
  <si>
    <t>Čisticí zóny a rohože vstupní rohož, z pryžových profilů hadovitě navlečených na nerezové lanko, tloušťky 18 mm</t>
  </si>
  <si>
    <t>1,00*0,60</t>
  </si>
  <si>
    <t>776976101R00</t>
  </si>
  <si>
    <t xml:space="preserve">Čisticí zóny a rohože rám z profilu L, z hliníku,  </t>
  </si>
  <si>
    <t xml:space="preserve">m     </t>
  </si>
  <si>
    <t>(1,00+0,60)*2</t>
  </si>
  <si>
    <t>(1,50+0,90)*2</t>
  </si>
  <si>
    <t>776981112R00</t>
  </si>
  <si>
    <t>Přechodové, krycí a ukončující podlahové profily přechodová lišta, stejná výška podlahoviny, eloxovaný hliník, samolepicí profil,  , šířka profilu 30 mm</t>
  </si>
  <si>
    <t>0,90*2+1,20+1,19+0,80+1,20+0,80*2*3</t>
  </si>
  <si>
    <t>776981113R00</t>
  </si>
  <si>
    <t>Přechodové, krycí a ukončující podlahové profily přechodová lišta, různá výška podlahoviny, eloxovaný hliník, samolepicí profil, výška profilu 8 mm, šířka profilu 35 mm</t>
  </si>
  <si>
    <t>0,70*2+0,80*4</t>
  </si>
  <si>
    <t>998776201R00</t>
  </si>
  <si>
    <t>Přesun hmot pro podlahy povlakové v objektech výšky do 6 m</t>
  </si>
  <si>
    <t>vodorovně do 50 m</t>
  </si>
  <si>
    <t>777531024R00</t>
  </si>
  <si>
    <t xml:space="preserve"> Podlahy ze stěrky akrylátové s disperzí samonivelační hmota, tloušťky 4 mm</t>
  </si>
  <si>
    <t>800-773</t>
  </si>
  <si>
    <t>včetně penetrace podkladu</t>
  </si>
  <si>
    <t xml:space="preserve">pod vinylové krytiny - skladba F1 : </t>
  </si>
  <si>
    <t>998777201R00</t>
  </si>
  <si>
    <t>Přesun hmot pro podlahy syntetické v objektech výšky do 6 m</t>
  </si>
  <si>
    <t>2,00*2,10*4</t>
  </si>
  <si>
    <t>781101210RT4</t>
  </si>
  <si>
    <t>Příprava podkladu pod obklady penetrace podkladu pod obklady</t>
  </si>
  <si>
    <t>Provedení penetračního nátěru včetně dodávky materiálu.</t>
  </si>
  <si>
    <t>781415016RT0</t>
  </si>
  <si>
    <t>Montáž obkladů vnitřních z obkládaček pórovinových nad 200 x 250 mm , lepených do flexibilního tmele</t>
  </si>
  <si>
    <t>(1,504+1,60)*2*2,00-0,70*1,97</t>
  </si>
  <si>
    <t xml:space="preserve">m.č.10.7 - za kuchyňskou linkou : </t>
  </si>
  <si>
    <t>3,00*1,50</t>
  </si>
  <si>
    <t>781497111R00</t>
  </si>
  <si>
    <t xml:space="preserve">Lišty k obkladům profil ukončovací leštěný hliník, uložení do tmele, výška profilu 6 mm,  </t>
  </si>
  <si>
    <t>(1,40+1,35)*2*2,00+1,35</t>
  </si>
  <si>
    <t>(0,92+1,97)*2-0,50+0,57*2+0,92</t>
  </si>
  <si>
    <t>(1,825+2,05)*2-0,50+0,57*2+0,90+0,15+1,18</t>
  </si>
  <si>
    <t>(1,805+1,835)*2+0,90+0,15+1,18</t>
  </si>
  <si>
    <t>(1,65+2,22)*2+1,30+0,20+1,18</t>
  </si>
  <si>
    <t>597813778R</t>
  </si>
  <si>
    <t>Obklad keramický s glazurou (GL); dl = 598 mm; š = 298 mm; tl = 8,0 mm; barva: dle vzorníku</t>
  </si>
  <si>
    <t>82,45038*1,10</t>
  </si>
  <si>
    <t>998781201R00</t>
  </si>
  <si>
    <t>Přesun hmot pro obklady keramické v objektech výšky do 6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</si>
  <si>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</si>
  <si>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</si>
  <si>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</si>
  <si>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</si>
  <si>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(0,80+1,97*2)*0,24*2</t>
  </si>
  <si>
    <t>(0,90+1,97*2)*0,24</t>
  </si>
  <si>
    <t>(0,90+1,97*2)*0,28*(2+1)</t>
  </si>
  <si>
    <t xml:space="preserve">ozn. Z6 : </t>
  </si>
  <si>
    <t>(1,00+1,97*2)*0,28</t>
  </si>
  <si>
    <t>783903812R00</t>
  </si>
  <si>
    <t>Ostatní práce odmaštění saponáty</t>
  </si>
  <si>
    <t>784111101R00</t>
  </si>
  <si>
    <t>Příprava povrchu Penetrace (napouštění) podkladu disperzní, jednonásobná</t>
  </si>
  <si>
    <t>800-784</t>
  </si>
  <si>
    <t>(4,42+1,20)*2*2,60</t>
  </si>
  <si>
    <t>(7,10+1,735)*2*2,60</t>
  </si>
  <si>
    <t>(1,20+3,25+0,546+3,40)*((3,20+3,60)*0,50)</t>
  </si>
  <si>
    <t>(1,825+1,10)*2*2,60</t>
  </si>
  <si>
    <t>(6,305+3,25)*2*2,60</t>
  </si>
  <si>
    <t>(1,00+1,835)*2*2,60</t>
  </si>
  <si>
    <t>(2,905+4,15)*2*2,60</t>
  </si>
  <si>
    <t>(1,005+1,835)*2*2,60</t>
  </si>
  <si>
    <t>(2,91+4,15)*2*2,60</t>
  </si>
  <si>
    <t>(2,983+4,159)*2*2,60</t>
  </si>
  <si>
    <t>784111701R00</t>
  </si>
  <si>
    <t>784115222R00</t>
  </si>
  <si>
    <t>Malby z malířských směsí  ,  , barevné, dvojnásobné</t>
  </si>
  <si>
    <t>784115712R00</t>
  </si>
  <si>
    <t>Malby z malířských směsí omyvatelných, pro sádrokarton,  , bílé, dvojnásobné</t>
  </si>
  <si>
    <t>786623111R00</t>
  </si>
  <si>
    <t>Zastiňující zařízení lamelové žaluzie venkovní, pro okna dřevěná</t>
  </si>
  <si>
    <t>800-786</t>
  </si>
  <si>
    <t>Podrobný popis viz PD - Výpis venkovnmích žaluzií.</t>
  </si>
  <si>
    <t xml:space="preserve">Venkovní žaluzie ty p Z-90, ovládání el.motory, krací plech, barva RAL 7016 : </t>
  </si>
  <si>
    <t>ozn. Ž01 : 1,50*1,70*2</t>
  </si>
  <si>
    <t>ozn. Ž03 : 1,25*0,95*2</t>
  </si>
  <si>
    <t>ozn. Ž04 : 0,75*0,95*2</t>
  </si>
  <si>
    <t>ozn. Ž06 : 2,00*2,33*2</t>
  </si>
  <si>
    <t>ozn. Ž07+08 : 2,00*2,63*2</t>
  </si>
  <si>
    <t>ozn. Ž09,10,11 : 3,05*2,63*2</t>
  </si>
  <si>
    <t>ozn. Ž012 : 3,10*2,63*4</t>
  </si>
  <si>
    <t>ozn. Ž013+14 : 3,06*2,63*4</t>
  </si>
  <si>
    <t>998786201R00</t>
  </si>
  <si>
    <t>Přesun hmot pro čalounické úpravy v objektech výšky do 6 m</t>
  </si>
  <si>
    <t>904R02</t>
  </si>
  <si>
    <t>Hzs-zkousky v ramci montaz.praci, Topná zkouška</t>
  </si>
  <si>
    <t>h</t>
  </si>
  <si>
    <t>POL1_7</t>
  </si>
  <si>
    <t>909R00</t>
  </si>
  <si>
    <t>Hzs-nezmeritelne stavebni prace</t>
  </si>
  <si>
    <t xml:space="preserve">vysekání drážek, zapravení : 8 : </t>
  </si>
  <si>
    <t>9902</t>
  </si>
  <si>
    <t>Proplach systému po montáži</t>
  </si>
  <si>
    <t>9903</t>
  </si>
  <si>
    <t>Napuštění topného systému upravenou vodou (dle požadavku výrobce TČ)</t>
  </si>
  <si>
    <t>9905</t>
  </si>
  <si>
    <t>Výchozí revize</t>
  </si>
  <si>
    <t>722182004RT2</t>
  </si>
  <si>
    <t>Montáž tepelné izolace potrubí samolepicí spoj a příčné stažení páskou, přes DN 25 do DN 40</t>
  </si>
  <si>
    <t>722182011RT1</t>
  </si>
  <si>
    <t>Montáž tepelné izolace potrubí lepicí páska, sponky, do DN 25</t>
  </si>
  <si>
    <t xml:space="preserve">5,0+27,0 : </t>
  </si>
  <si>
    <t>32</t>
  </si>
  <si>
    <t>722182014RT1</t>
  </si>
  <si>
    <t>Montáž tepelné izolace potrubí lepicí páska, sponky, přes DN 25 do DN 40</t>
  </si>
  <si>
    <t xml:space="preserve">28,0+12,0 : </t>
  </si>
  <si>
    <t>40</t>
  </si>
  <si>
    <t>27244698R</t>
  </si>
  <si>
    <t>Výrobek izolační pro instalace z elastomerní pěny (FEF) tvar: pouzdro; vnitřní d = 28 mm; tl = 25 mm; povrchová úprava: Al sendvičová fólie</t>
  </si>
  <si>
    <t>POL3_0</t>
  </si>
  <si>
    <t>28377101R</t>
  </si>
  <si>
    <t>pouzdro potrubní tvarovatelné; pěnový polyetylén; vnitřní průměr 18,0 mm; tl. izolace 9,0 mm; provozní teplota  -65 až 90 °C; tepelná vodivost (10°C) 0,0380 W/mK</t>
  </si>
  <si>
    <t>28377111R</t>
  </si>
  <si>
    <t>pouzdro potrubní tvarovatelné; pěnový polyetylén; vnitřní průměr 28,0 mm; tl. izolace 9,0 mm; provozní teplota  -65 až 90 °C; tepelná vodivost (10°C) 0,0380 W/mK</t>
  </si>
  <si>
    <t>28377112R</t>
  </si>
  <si>
    <t>pouzdro potrubní tvarovatelné; pěnový polyetylén; vnitřní průměr 35,0 mm; tl. izolace 9,0 mm; provozní teplota  -65 až 90 °C; tepelná vodivost (10°C) 0,0380 W/mK</t>
  </si>
  <si>
    <t>283771142R</t>
  </si>
  <si>
    <t>pouzdro potrubní tvarovatelné; pěnový polyetylén; vnitřní průměr 35,0 mm; tl. izolace 25,0 mm; provozní teplota  -65 až 90 °C; tepelná vodivost (10°C) 0,0380 W/mK</t>
  </si>
  <si>
    <t>28377130R</t>
  </si>
  <si>
    <t>spona na potrubní pouzdro; plastová; tl = 1,00 mm; š = 4,9 mm; l = 32 mm; šedá</t>
  </si>
  <si>
    <t>28377712R</t>
  </si>
  <si>
    <t>páska spojovací; samolepicí; š = 50,0 mm; povrchová úprava: Al fólie</t>
  </si>
  <si>
    <t>POL7_7</t>
  </si>
  <si>
    <t>731341140R00</t>
  </si>
  <si>
    <t>Hadice napouštěcí pryžové D 20/28</t>
  </si>
  <si>
    <t>800-731</t>
  </si>
  <si>
    <t>998731201R00</t>
  </si>
  <si>
    <t>Přesun hmot pro kotelny umístěné ve výšce (hloubce) do 6 m</t>
  </si>
  <si>
    <t>732522211</t>
  </si>
  <si>
    <t>Set TČ vzduch-voda, jm.výkon při -7°C/35°C je 5,45kW, 230V, 50Hz; vnitř.modul se zásob.170 l, exp.,, akumulace 16 l, 400V, 50Hz</t>
  </si>
  <si>
    <t>732522221</t>
  </si>
  <si>
    <t>Prostorový regulátor a venkovní čidlo k vnitřní jednotce</t>
  </si>
  <si>
    <t>732629891</t>
  </si>
  <si>
    <t>Montáž TČ vč. vnitřního modulu a příslušenství</t>
  </si>
  <si>
    <t>998732201R00</t>
  </si>
  <si>
    <t>Přesun hmot pro strojovny v objektech výšky do 6 m</t>
  </si>
  <si>
    <t>733121133R00</t>
  </si>
  <si>
    <t>Potrubí z trubek hladkých ocelových bezešvých tvářených za tepla  nízkotlaké, D 133, tloušťka stěny 5 mm</t>
  </si>
  <si>
    <t>Potrubí včetně tvarovek a zednických výpomocí.</t>
  </si>
  <si>
    <t>733163103R00</t>
  </si>
  <si>
    <t>Potrubí pro vytápění a chlazení z trubek měděných spojovaných svařováním nebo lepením pájení pomocí kapilárních pájecích tvarovek, D 18 mm, s 1,0 mm</t>
  </si>
  <si>
    <t>montáž a dodávka trubek a tvarovek, s montážním lešením, bez zednické přípomoci, bez kotvení</t>
  </si>
  <si>
    <t>Včetně pomocného lešení o výšce podlahy do 1900 mm a pro zatížení do 1,5 kPa.</t>
  </si>
  <si>
    <t>733163105R00</t>
  </si>
  <si>
    <t>Potrubí pro vytápění a chlazení z trubek měděných spojovaných svařováním nebo lepením pájení pomocí kapilárních pájecích tvarovek, D 28 mm, s 1,5 mm</t>
  </si>
  <si>
    <t>733163106R00</t>
  </si>
  <si>
    <t>Potrubí pro vytápění a chlazení z trubek měděných spojovaných svařováním nebo lepením pájení pomocí kapilárních pájecích tvarovek, D 35 mm, s 1,5 mm</t>
  </si>
  <si>
    <t>733190306R00</t>
  </si>
  <si>
    <t xml:space="preserve">Tlaková zkouška potrubí ocelových závitových, plastových, měděných do D 35 </t>
  </si>
  <si>
    <t>Včetně dodávky vody, uzavření a zabezpečení konců potrubí.</t>
  </si>
  <si>
    <t>733224203</t>
  </si>
  <si>
    <t>Příplatek k potrubí měděnému za potrubí vedené v kotelnách nebo strojovnách měděné D 18x1</t>
  </si>
  <si>
    <t>733224205</t>
  </si>
  <si>
    <t>Příplatek k potrubí měděnému za potrubí vedené v kotelnách nebo strojovnách měděné D 28x1,5</t>
  </si>
  <si>
    <t>733224206</t>
  </si>
  <si>
    <t>Příplatek k potrubí měděnému za potrubí vedené v kotelnách nebo strojovnách měděné D 35x1,5</t>
  </si>
  <si>
    <t>733226105</t>
  </si>
  <si>
    <t>Pružná tlaková hadice DN 25 pro propojení TČ a vnitřní jednotky, l=0,6m</t>
  </si>
  <si>
    <t>998733201R00</t>
  </si>
  <si>
    <t>Přesun hmot pro rozvody potrubí v objektech výšky do 6 m</t>
  </si>
  <si>
    <t>734215133R00</t>
  </si>
  <si>
    <t>Ventil automatický, odvzdušňovací, mosazný, PN 14, DN 15, včetně dodávky materiálu</t>
  </si>
  <si>
    <t>734221672R00</t>
  </si>
  <si>
    <t xml:space="preserve">Hlavice termostatická hlavice,  ,  ,  ,  ,  ,  ,  </t>
  </si>
  <si>
    <t>734235121R00</t>
  </si>
  <si>
    <t>Kohout kulový, mosazný, DN 15,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</si>
  <si>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</si>
  <si>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</si>
  <si>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</si>
  <si>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</si>
  <si>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734245123R00</t>
  </si>
  <si>
    <t>Ventil zpětný, mosazný, DN 25 , PN 16, vnitřní-vnitřní závit, včetně dodávky materiálu</t>
  </si>
  <si>
    <t>734245124R00</t>
  </si>
  <si>
    <t>Ventil zpětný, mosazný, DN 32, PN 10, vnitřní-vnitřní závit, včetně dodávky materiálu</t>
  </si>
  <si>
    <t>734265212R00</t>
  </si>
  <si>
    <t>Šroubení uzavíratelné radiátorové regulační s vypouštěním, rohové, mosazné, DN 15, PN 16, včetně dodávky materiálu</t>
  </si>
  <si>
    <t>734291113R00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</si>
  <si>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</si>
  <si>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</si>
  <si>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</si>
  <si>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</si>
  <si>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</si>
  <si>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734413122R00</t>
  </si>
  <si>
    <t>Teploměr s jímkou D 63 mm, délka jímky 50 mm, T = 0 až 120°C, včetně dodávky materiálu</t>
  </si>
  <si>
    <t>734220123</t>
  </si>
  <si>
    <t>Ventil závitový vyvažovací přímý G 3/4 PN25 do 120°C s vypouštěním</t>
  </si>
  <si>
    <t>734220130</t>
  </si>
  <si>
    <t>Hydronické vyvážení</t>
  </si>
  <si>
    <t>ventil</t>
  </si>
  <si>
    <t>734421133</t>
  </si>
  <si>
    <t>Bezpečnostní pojistná skupina-sada, PV1/2" 3 bary</t>
  </si>
  <si>
    <t>734507331</t>
  </si>
  <si>
    <t>Havarijní termostat pro podlahové topení, nastavení 45°C</t>
  </si>
  <si>
    <t>998734201R00</t>
  </si>
  <si>
    <t>Přesun hmot pro armatury v objektech výšky do 6 m</t>
  </si>
  <si>
    <t>732299101R00</t>
  </si>
  <si>
    <t>Topná tělesa elektrická montáž topných těles elektrických pro přímý ohřev kapalin</t>
  </si>
  <si>
    <t>735000912R00</t>
  </si>
  <si>
    <t>Regulace otopného systému při opravách vyregulování dvojregulačních ventilů a kohoutů s termostatickým ovládáním</t>
  </si>
  <si>
    <t>735156920R00</t>
  </si>
  <si>
    <t>Otopná tělesa panelová doplňkové práce tlakové zkoušky , těles dvouřadých</t>
  </si>
  <si>
    <t>735159210R00</t>
  </si>
  <si>
    <t>Otopná tělesa panelová montáž dvouřadých, délky do 1140 mm, bez dodávky materiálu</t>
  </si>
  <si>
    <t>735179110R00</t>
  </si>
  <si>
    <t>Otopná tělesa koupelnová montáž  topných žebříků, bez dodávky materiálu</t>
  </si>
  <si>
    <t>48457591013R</t>
  </si>
  <si>
    <t>Těleso otopné s přirozeným prouděním - deskové; materiál: uhlíková ocel; typ: 22; H = 700 mm; B = 100 mm; L = 700 mm; l = 50 mm; tepelný výkon (50) = 1 328 W; s vestavěným ventilem</t>
  </si>
  <si>
    <t>54132106R</t>
  </si>
  <si>
    <t>těleso otopné trubkové el. přímotopné jmen. tep. výkon 300 W; v = 1 220 mm; l = 600 mm</t>
  </si>
  <si>
    <t>54152721R</t>
  </si>
  <si>
    <t>tyč topná s integrovaným regulátorem teploty, bílá barva; výkon 300 W</t>
  </si>
  <si>
    <t>998735201R00</t>
  </si>
  <si>
    <t>Přesun hmot pro otopná tělesa v objektech výšky do 6 m</t>
  </si>
  <si>
    <t>713121111R00</t>
  </si>
  <si>
    <t>Montáž tepelné izolace podlah  jednovrstvá, bez dodávky materiálu</t>
  </si>
  <si>
    <t>713121118R00</t>
  </si>
  <si>
    <t xml:space="preserve">Montáž tepelné izolace podlah  Izolace podlah tepelná obložení stěn dilatační páskou, bez dodávky materiálu,  </t>
  </si>
  <si>
    <t>733165212R00</t>
  </si>
  <si>
    <t>Montáž spoje tvarovky měděné lisovací lisováním, D 15-22 mm, dva spoje</t>
  </si>
  <si>
    <t>bez dodávky tvarovky</t>
  </si>
  <si>
    <t>733171120R00</t>
  </si>
  <si>
    <t>Potrubí pro vytápění a chlazení plastové vícevrstvé spojované lisováním Doplňky pro potrubí polyetylénové napojení potrubí u radiátoru, rozdělovače</t>
  </si>
  <si>
    <t>RTS 24/ II</t>
  </si>
  <si>
    <t>montáž a dodávka trubek a tvarovek, bez lešení, bez zednických přípomocí, bez kotvení</t>
  </si>
  <si>
    <t>734209115R00</t>
  </si>
  <si>
    <t>Montáž závitové armatury se dvěma závity, G 1", bez dodávky materiálu</t>
  </si>
  <si>
    <t>736333114R00</t>
  </si>
  <si>
    <t>Podlahové vytápění/chlazení polybutenové potrubí PB, montáž do systémové desky, rozteč 50 mm, D 15 mm, s 1,5 mm, včetně dodávky materiálu</t>
  </si>
  <si>
    <t>736336306R00</t>
  </si>
  <si>
    <t>Podlahové vytápění/chlazení - (rozdělovače/sběrače) sestava rozdělovač / sběrač, osazena integrovanými násuvnými spojkami 15 mm, průtokoměry,odvzdušňovací a plnící soupravou, včetně konzoly, bez skříně, 7 cestný, stranový výstupy DN 25,  , včetně dodávky materiálu</t>
  </si>
  <si>
    <t>Včetně upevňovací konzoly.</t>
  </si>
  <si>
    <t xml:space="preserve">1+1 : </t>
  </si>
  <si>
    <t>736336812R00</t>
  </si>
  <si>
    <t>Podlahové vytápění/chlazení - (rozdělovače/sběrače) skřín podomítková, šířka 680 mm, výška stavitelná 690-830 mm, hloubka 110 mm, včetně dodávky materiálu</t>
  </si>
  <si>
    <t>222611112R00</t>
  </si>
  <si>
    <t>Montáž termostatu prostorového včetně zapojení</t>
  </si>
  <si>
    <t>222611211R00</t>
  </si>
  <si>
    <t>Montáž servopohonu 230/ 24 V, 0-10 V/ 4-20 mA, včetně zapojení</t>
  </si>
  <si>
    <t>650010612R00</t>
  </si>
  <si>
    <t>Montáž trubky ohebné, z PVC, uložené pevně, vnější průměr do 20 mm,  ,</t>
  </si>
  <si>
    <t>28600402R</t>
  </si>
  <si>
    <t>Trubka plastová skladba: PB-R - EVOH; ohebná; de = 15,0 mm; tl. stěny = 1,5 mm; PN 8; teplota média do 90 °C</t>
  </si>
  <si>
    <t>28600413R</t>
  </si>
  <si>
    <t>trubka ochranná PE; vrapová; pro trubku 18x2,0 mm; barva černá</t>
  </si>
  <si>
    <t>28600425R</t>
  </si>
  <si>
    <t>deska izolační nosič trubek; pěnový polystyren; povrch s nopy; tl. 52,0 mm; R = 0,750 m2K/W</t>
  </si>
  <si>
    <t>28600450R</t>
  </si>
  <si>
    <t>páska těsnicí PE; samolepicí; jednostranně; tl. 8,00 mm; š = 150,0 mm; l = 25,000 m; dilatační, s fólií</t>
  </si>
  <si>
    <t>28600455R</t>
  </si>
  <si>
    <t>přísada do betonu plastifikátor; zlepšení zpracovatelnosti a pevnosti; 10,00 kg; 1 100 kg/m3</t>
  </si>
  <si>
    <t>kg</t>
  </si>
  <si>
    <t>55127600R</t>
  </si>
  <si>
    <t>spojka lisovací; mosaz; neredukovaná; d = 15 mm; tl. trubky 1,50 mm; pro potrubí polybuten</t>
  </si>
  <si>
    <t>551281009R</t>
  </si>
  <si>
    <t>rozdělovač otopných systémů; 6 okruhů; mosaz; l = 410 mm; primární přípojka 1 "; kulový kohout s teploměrem, záslepka, rychloodvzdušňovač, regulační ventil</t>
  </si>
  <si>
    <t>551281010R</t>
  </si>
  <si>
    <t>rozdělovač otopných systémů; 7 okruhů; mosaz; l = 465 mm; primární přípojka 1 "; kulový kohout s teploměrem, záslepka, rychloodvzdušňovač, regulační ventil</t>
  </si>
  <si>
    <t>551281060T</t>
  </si>
  <si>
    <t>Uzavírací kohout 1" s teploměrem</t>
  </si>
  <si>
    <t>55128241R</t>
  </si>
  <si>
    <t>skříň rozdělovače pro instalaci do stěny; plech pozink; š = 680 mm</t>
  </si>
  <si>
    <t>736-101</t>
  </si>
  <si>
    <t>Opěrné pouzdro DN15</t>
  </si>
  <si>
    <t>736-102</t>
  </si>
  <si>
    <t>Elektrotermický pohon 230V</t>
  </si>
  <si>
    <t>736-103</t>
  </si>
  <si>
    <t>Prostorový termostat 230V, digitální, s časovým programem</t>
  </si>
  <si>
    <t>736-104</t>
  </si>
  <si>
    <t>Připojovací el. lišta, 230V</t>
  </si>
  <si>
    <t>998736201R00</t>
  </si>
  <si>
    <t>Přesun hmot pro podlahové vytápění v objektech výšky do 6 m</t>
  </si>
  <si>
    <t>240</t>
  </si>
  <si>
    <t>VZDUCHOTECHNIKA - d+m - viz rozpočet vzduchotechniky v CÚ-ÚRS/2025</t>
  </si>
  <si>
    <t>131301201R00</t>
  </si>
  <si>
    <t>Hloubení zapažených jam a zářezů do 100 m3, v hornině 4, převážně ručně</t>
  </si>
  <si>
    <t>POL1_1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</si>
  <si>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</si>
  <si>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RN:2,60*3,80*2,30 : </t>
  </si>
  <si>
    <t xml:space="preserve">AN:5,107*2,1 : </t>
  </si>
  <si>
    <t>33,4487</t>
  </si>
  <si>
    <t>131301209R00</t>
  </si>
  <si>
    <t xml:space="preserve">Hloubení zapažených jam a zářezů příplatek za lepivost, v hornině 4,  </t>
  </si>
  <si>
    <t>132301211R00</t>
  </si>
  <si>
    <t xml:space="preserve">Hloubení rýh šířky přes 60 do 200 cm do 100 m3, v hornině 4,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</si>
  <si>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</si>
  <si>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splašková kanalizace:52*0,8*1,20 : </t>
  </si>
  <si>
    <t xml:space="preserve">dešťová kanalizace:34*0,80*1,20 : </t>
  </si>
  <si>
    <t xml:space="preserve">voda:28*0,8*1,50 : </t>
  </si>
  <si>
    <t>116,16</t>
  </si>
  <si>
    <t>132301219R00</t>
  </si>
  <si>
    <t xml:space="preserve">Hloubení rýh šířky přes 60 do 200 cm příplatek za lepivost, v hornině 4,  </t>
  </si>
  <si>
    <t>151101101R00</t>
  </si>
  <si>
    <t>Zřízení pažení a rozepření stěn rýh příložné  pro jakoukoliv mezerovitost, hloubky do 2 m</t>
  </si>
  <si>
    <t>pro podzemní vedení pro všechny šířky rýhy,</t>
  </si>
  <si>
    <t xml:space="preserve">voda:28*1,50*2 : </t>
  </si>
  <si>
    <t>84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</si>
  <si>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</si>
  <si>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</si>
  <si>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</si>
  <si>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151101201R00</t>
  </si>
  <si>
    <t>Zřízení pažení stěn výkopu bez rozepření, vzepření příložné, hloubky do 4 m</t>
  </si>
  <si>
    <t xml:space="preserve">RN:(2,60*2,30*2)+(3,80*2,30*2) : </t>
  </si>
  <si>
    <t>40,1647</t>
  </si>
  <si>
    <t>151101211R00</t>
  </si>
  <si>
    <t>Odstranění pažení stěn výkopu příložné, hloubky do 4 m</t>
  </si>
  <si>
    <t>s uložením pažin na vzdálenost do 3 m od okraje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</si>
  <si>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</si>
  <si>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</si>
  <si>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</si>
  <si>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167101101R00</t>
  </si>
  <si>
    <t>Nakládání, skládání, překládání neulehlého výkopku nakládání výkopku 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</si>
  <si>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</si>
  <si>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</si>
  <si>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</si>
  <si>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RN:22,724-13,65-1,064 : </t>
  </si>
  <si>
    <t xml:space="preserve">AN:10,7247-10,2142-0,265 : </t>
  </si>
  <si>
    <t xml:space="preserve">splašková kanalizace:52*0,80*0,225 : </t>
  </si>
  <si>
    <t xml:space="preserve">dešťová kanalizace:34*0,80*0,225 : </t>
  </si>
  <si>
    <t xml:space="preserve">voda:28*0,8*0,80 : </t>
  </si>
  <si>
    <t>41,6555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</si>
  <si>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</si>
  <si>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</si>
  <si>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</si>
  <si>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 xml:space="preserve">splašková kanalizace:32,0*0,60*0,45 : </t>
  </si>
  <si>
    <t xml:space="preserve">dešťová kanalizace:37,0*0,6*0,45 : </t>
  </si>
  <si>
    <t>18,63</t>
  </si>
  <si>
    <t>199000005R00</t>
  </si>
  <si>
    <t>Poplatky za skládku zeminy 1- 4, skupina 17 05 04 z Katalogu odpadů</t>
  </si>
  <si>
    <t xml:space="preserve">87,55944*1,7 : </t>
  </si>
  <si>
    <t>148,851048</t>
  </si>
  <si>
    <t>583427602R</t>
  </si>
  <si>
    <t>Kamenivo stanovené přírodní; drcené; 32/63; amfibolit</t>
  </si>
  <si>
    <t xml:space="preserve">splašková kanalizace:(7*0,80*0,225)*1,8 : </t>
  </si>
  <si>
    <t>2,268</t>
  </si>
  <si>
    <t>270311000R00</t>
  </si>
  <si>
    <t>Uložení betonu základových konstrukcí bez vyztužení</t>
  </si>
  <si>
    <t xml:space="preserve">RN:3,40*2,20*0,1 : </t>
  </si>
  <si>
    <t>0,748</t>
  </si>
  <si>
    <t>270321000R00</t>
  </si>
  <si>
    <t>Uložení betonu základových konstrukcí vyztužených</t>
  </si>
  <si>
    <t xml:space="preserve">jímka:2,65*0,1 : </t>
  </si>
  <si>
    <t>0,265</t>
  </si>
  <si>
    <t>271313511R00</t>
  </si>
  <si>
    <t xml:space="preserve">Betonování podkladu základových konstrukcí </t>
  </si>
  <si>
    <t>prostý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</si>
  <si>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</si>
  <si>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</si>
  <si>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</si>
  <si>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 xml:space="preserve">RN:(3,40*2*0,1)+(2,20*2*0,1) : </t>
  </si>
  <si>
    <t xml:space="preserve">jímka:2,65*0,1*4 : </t>
  </si>
  <si>
    <t>2,18</t>
  </si>
  <si>
    <t>273351216R00</t>
  </si>
  <si>
    <t>Bednění stěn základových desek odstranění</t>
  </si>
  <si>
    <t>273362021R00</t>
  </si>
  <si>
    <t>Uložení výztuže základových desek ze svařovaných sítí ze svařovaných sítí</t>
  </si>
  <si>
    <t xml:space="preserve">jímka:0,265*0,09 : </t>
  </si>
  <si>
    <t>0,02385</t>
  </si>
  <si>
    <t>451573111R00</t>
  </si>
  <si>
    <t>Lože pod potrubí, stoky a drobné objekty z písku a štěrkopísku  do 65 mm</t>
  </si>
  <si>
    <t>v otevřeném výkopu,</t>
  </si>
  <si>
    <t xml:space="preserve">splašková kanalizace:52,0*0,6*0,10 : </t>
  </si>
  <si>
    <t xml:space="preserve">dešťová kanalizace:34,0*0,6*0,10 : </t>
  </si>
  <si>
    <t xml:space="preserve">RN:5,60*1,90*0,1 : </t>
  </si>
  <si>
    <t xml:space="preserve">voda:28*0,8*0,1 : </t>
  </si>
  <si>
    <t>8,729</t>
  </si>
  <si>
    <t>612403382R00</t>
  </si>
  <si>
    <t>Hrubá výplň rýh ve stěnách, jakoukoliv maltou maltou ze suchých směsí  50 x 50 mm</t>
  </si>
  <si>
    <t>801-4</t>
  </si>
  <si>
    <t>jakékoliv šířky rýhy,</t>
  </si>
  <si>
    <t xml:space="preserve">kanalizace HT40:11 : </t>
  </si>
  <si>
    <t>612403386R00</t>
  </si>
  <si>
    <t>Hrubá výplň rýh ve stěnách, jakoukoliv maltou maltou ze suchých směsí  100 x 100 mm</t>
  </si>
  <si>
    <t xml:space="preserve">kanalizace HT50:6 : </t>
  </si>
  <si>
    <t xml:space="preserve">kanalizace HT70:3 : </t>
  </si>
  <si>
    <t>9</t>
  </si>
  <si>
    <t>612403388R00</t>
  </si>
  <si>
    <t>Hrubá výplň rýh ve stěnách, jakoukoliv maltou maltou ze suchých směsí  150 x 150 mm</t>
  </si>
  <si>
    <t xml:space="preserve">kanalizace HT100:21 : </t>
  </si>
  <si>
    <t xml:space="preserve">voda d20-d32:31 : </t>
  </si>
  <si>
    <t>52</t>
  </si>
  <si>
    <t>612423521R00</t>
  </si>
  <si>
    <t xml:space="preserve">Omítka rýh ve stěnách maltou vápennou hladká, o šířce rýhy do 150 mm,  </t>
  </si>
  <si>
    <t>z pomocného pracovního lešení o výšce podlahy do 1900 mm a pro zatížení do 1,5 kPa,</t>
  </si>
  <si>
    <t xml:space="preserve">kanalizace:41*0,1 : </t>
  </si>
  <si>
    <t xml:space="preserve">voda d20-d32:31*0,15 : </t>
  </si>
  <si>
    <t>8,75</t>
  </si>
  <si>
    <t>341311511R00</t>
  </si>
  <si>
    <t>Beton stěn nosných a výplňových prostý, třídy C 12/15</t>
  </si>
  <si>
    <t>stěn a příček výplňových pevných, ochranných přizdívek, parapetních, atikových schodišťových a zábradelních zídek, s pomocným lešením o výšce podlahy do 1,90 m a pro zatížení do 1,5 kPa,</t>
  </si>
  <si>
    <t>vybetonování mezipláště žumpy</t>
  </si>
  <si>
    <t>871171121R00</t>
  </si>
  <si>
    <t>Montáž potrubí z plastických hmot z tlakových trubek polyetylenových, vnějšího průměru 40 mm</t>
  </si>
  <si>
    <t>877355121R00</t>
  </si>
  <si>
    <t>Výřez a montáž odbočné tvarovky z trub z plastů DN 200 mm</t>
  </si>
  <si>
    <t>na potrubí z kanalizačních trub z plastu,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</si>
  <si>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</si>
  <si>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</si>
  <si>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</si>
  <si>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894432112R00</t>
  </si>
  <si>
    <t>Osazení plastových šachet revizních průměr 425 mm</t>
  </si>
  <si>
    <t>899721112R00</t>
  </si>
  <si>
    <t>Výstražné fólie výstražná fólie pro vodovod, šířka 30 cm</t>
  </si>
  <si>
    <t>899731112R00</t>
  </si>
  <si>
    <t>Signalizační vodič CYY, 2,5 mm2</t>
  </si>
  <si>
    <t>721176223R00</t>
  </si>
  <si>
    <t>Potrubí KG svodné (ležaté) v zemi vnější průměr D 125 mm, tloušťka stěny 3,2 mm, DN 125</t>
  </si>
  <si>
    <t>včetně tvarovek, objímek. Bez zednických výpomocí.</t>
  </si>
  <si>
    <t xml:space="preserve">dešťová kanalizace:17 : </t>
  </si>
  <si>
    <t>17</t>
  </si>
  <si>
    <t>721176224R00</t>
  </si>
  <si>
    <t>Potrubí KG svodné (ležaté) v zemi vnější průměr D 160 mm, tloušťka stěny 4,0 mm, DN 150</t>
  </si>
  <si>
    <t>721242110R00</t>
  </si>
  <si>
    <t>Lapač střešních splavenin D 110 mm, s otáč.kul.kloubem na odtoku, s košem , se suchou a nezámr.klapkou,čistícím víčkem a vylam.těs. kroužky pro připoj.potrub.svodů D 75, 90, 100 a 110 mm, včetně dodávky materiálu</t>
  </si>
  <si>
    <t>286136746R</t>
  </si>
  <si>
    <t>Trubka plastová skladba: třívrstvá PE 100 RC; de = 40,0 mm; tl. stěny = 3,7 mm; SDR 11,0</t>
  </si>
  <si>
    <t>28697146R</t>
  </si>
  <si>
    <t>Poklop šachtový materiál: PP; vnější d = 480 mm; rozměr otvoru: 425 mm; v = 55 mm; zatížení: A 15</t>
  </si>
  <si>
    <t>286971471R</t>
  </si>
  <si>
    <t>Příslušenství šachty - těsnění pryžové DN 425</t>
  </si>
  <si>
    <t>286971490R</t>
  </si>
  <si>
    <t>Díl plastový šachtový - roura korugovaná bez hrdla; materiál: PP; tvar: kruhový; dl = 1 500 mm; průměr = 400 mm</t>
  </si>
  <si>
    <t>286971672R</t>
  </si>
  <si>
    <t>Díl plastový šachtový - dno výkyvné průtočné 0°, pro KG DN 160, 1x vtok 1x výtok; materiál: PP; tvar: kruhový; průměr = 425 mm; v = 611 mm</t>
  </si>
  <si>
    <t>28697446R</t>
  </si>
  <si>
    <t>Poklop šachtový materiál: plast; vnější d = 770 mm; rozměr otvoru: 600 mm; v = 40 mm; zatížení: A 15</t>
  </si>
  <si>
    <t>28697467R</t>
  </si>
  <si>
    <t>Poklop šachtový materiál: plast; rozměr otvoru: 600 x 600 mm; v = 100 mm; zatížení: D 400; příslušenství: těsnění</t>
  </si>
  <si>
    <t>28697983R</t>
  </si>
  <si>
    <t>Nádrž plastová akumulační, podzemní; materiál: PE-HD; objem = 5 000 l; dl = 2 890 mm; š = 2 300 mm; v = 1 270 mm; příslušenství: PE poklop</t>
  </si>
  <si>
    <t>RN 5m3- Podzemní plastová nádrž hranatá samonostná 3,16*2,0*2,16, D+M, doprava</t>
  </si>
  <si>
    <t>286979871R</t>
  </si>
  <si>
    <t>Nádrž plastová akumulační, podzemní; materiál: PE-HD; objem = 10 000 l; dl = 4 900 mm; š = 2 250 mm; v = 1 250 mm</t>
  </si>
  <si>
    <t>286981023R</t>
  </si>
  <si>
    <t>Příslušenství šachty - regulační prvek; materiál: PVC; DN 160</t>
  </si>
  <si>
    <t>59224127R</t>
  </si>
  <si>
    <t>skruž železobetonová přechodová; DN = 625,0 mm; DN 2 = 1 000 mm; h = 600,0 mm; s = 90,00 mm; stupadlo plastové kapsové</t>
  </si>
  <si>
    <t>974031142R00</t>
  </si>
  <si>
    <t>Vysekání rýh v jakémkoliv zdivu cihelném v ploše  do hloubky 70 mm, šířky do 70 mm</t>
  </si>
  <si>
    <t>801-3</t>
  </si>
  <si>
    <t>974031153R00</t>
  </si>
  <si>
    <t>Vysekání rýh v jakémkoliv zdivu cihelném v ploše  do hloubky 100 mm, šířky do 100 mm</t>
  </si>
  <si>
    <t>974031164R00</t>
  </si>
  <si>
    <t>Vysekání rýh v jakémkoliv zdivu cihelném v ploše  do hloubky 150 mm, šířky do 150 mm</t>
  </si>
  <si>
    <t>979011211R00</t>
  </si>
  <si>
    <t>Svislá doprava suti a vybouraných hmot nošením za prvé podlaží nad základním podlažím</t>
  </si>
  <si>
    <t>979081111RT3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</si>
  <si>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</si>
  <si>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</si>
  <si>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</si>
  <si>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</si>
  <si>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</si>
  <si>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</si>
  <si>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</si>
  <si>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</si>
  <si>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</si>
  <si>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998276101R00</t>
  </si>
  <si>
    <t>Přesun hmot pro trubní vedení z trub plastových nebo sklolaminátových v otevřeném výkopu</t>
  </si>
  <si>
    <t>POL7_1</t>
  </si>
  <si>
    <t>vodovodu nebo kanalizace ražené nebo hloubené (827 1.1, 827 1.9, 827 2.1, 827 2.9), drobných objektů</t>
  </si>
  <si>
    <t>na vzdálenost 15 m od hrany výkopu nebo od okraje šachty</t>
  </si>
  <si>
    <t xml:space="preserve">5,7,14,16,21,23,24,25,26,27,28,29,31,35,36,37,38,39,40,41,42,43,44,45,46,47,48,49,50,51,52, : </t>
  </si>
  <si>
    <t>Součet: : 62,43413</t>
  </si>
  <si>
    <t>713552131R00</t>
  </si>
  <si>
    <t>Protipožární kabelové přepážky Protipožární trubní ucpávky EI 90, do D 108 mm, stěna</t>
  </si>
  <si>
    <t>Počet ovinutí zpěňující pásky je řešen pro konfiguraci konců potrubí U/U. Pro dotěsnění mezi páskou a otvorem v k-ci vč. protipožární akrylový tme. Uvažovaná šířka mezikruží cca 5-10mm.</t>
  </si>
  <si>
    <t xml:space="preserve">voda d20:4 : </t>
  </si>
  <si>
    <t xml:space="preserve">voda d25:4 : </t>
  </si>
  <si>
    <t xml:space="preserve">voda d32:4 : </t>
  </si>
  <si>
    <t xml:space="preserve">voda d40:2 : </t>
  </si>
  <si>
    <t xml:space="preserve">kanalizace DN110:1 : </t>
  </si>
  <si>
    <t>713552151R00</t>
  </si>
  <si>
    <t>Protipožární kabelové přepážky Protipožární trubní ucpávky EI 120, do D 108 mm, strop</t>
  </si>
  <si>
    <t xml:space="preserve">kanalizace DN110:2 : </t>
  </si>
  <si>
    <t>721176101R00</t>
  </si>
  <si>
    <t>Potrubí HT připojovací vnější průměr D 32 mm, tloušťka stěny 1,8 mm, DN 30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</si>
  <si>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</si>
  <si>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</si>
  <si>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</si>
  <si>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</si>
  <si>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</si>
  <si>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</si>
  <si>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721176113R00</t>
  </si>
  <si>
    <t>Potrubí HT odpadní svislé vnější průměr D 50 mm, tloušťka stěny 1,8 mm, DN 50</t>
  </si>
  <si>
    <t>721176114R00</t>
  </si>
  <si>
    <t>Potrubí HT odpadní svislé vnější průměr D 75 mm, tloušťka stěny 1,9 mm, DN 70</t>
  </si>
  <si>
    <t>721176115R00</t>
  </si>
  <si>
    <t>Potrubí HT odpadní svislé vnější průměr D 110 mm, tloušťka stěny 2,7 mm, DN 100</t>
  </si>
  <si>
    <t>721176222R00</t>
  </si>
  <si>
    <t>Potrubí KG svodné (ležaté) v zemi vnější průměr D 110 mm, tloušťka stěny 3,2 mm, DN 100</t>
  </si>
  <si>
    <t>721194103R00</t>
  </si>
  <si>
    <t>Zřízení přípojek na potrubí D 32 mm</t>
  </si>
  <si>
    <t>vyvedení a upevnění odpadních výpustek,</t>
  </si>
  <si>
    <t>721194104R00</t>
  </si>
  <si>
    <t>Zřízení přípojek na potrubí D 40 mm</t>
  </si>
  <si>
    <t>721194105R00</t>
  </si>
  <si>
    <t>Zřízení přípojek na potrubí D 50 mm</t>
  </si>
  <si>
    <t>721194109R00</t>
  </si>
  <si>
    <t>Zřízení přípojek na potrubí D 110  mm</t>
  </si>
  <si>
    <t>721223420RT1</t>
  </si>
  <si>
    <t xml:space="preserve">Vpusť podlahová se zápachovou uzávěrkou průměr 50 mm, s vodorovným odtokem, přítokovou trubkou D 40/50 mm, 123x123mm/115x115mm, mřížka nerez, izolační souprava s fólií,  </t>
  </si>
  <si>
    <t>721273150R00</t>
  </si>
  <si>
    <t xml:space="preserve">Ventilační hlavice D 50, 75, 110 mm, přivzdušňovací ventil D 50/75/110 mm s dvojitou izolační stěnou, s masivní pryžovou membránou, s odnímatelnou mřížkou proti hmyzu a pro čištění, mat. </t>
  </si>
  <si>
    <t>721273200RT3</t>
  </si>
  <si>
    <t>Ventilační hlavice D 110 mm, souprava z PP</t>
  </si>
  <si>
    <t>721290111R00</t>
  </si>
  <si>
    <t>Zkouška těsnosti kanalizace v objektech vodou, DN 125</t>
  </si>
  <si>
    <t>721290112R00</t>
  </si>
  <si>
    <t>Zkouška těsnosti kanalizace v objektech vodou, DN 200</t>
  </si>
  <si>
    <t>28654741R</t>
  </si>
  <si>
    <t>Příslušenství vzduchotechnické jednotky - zápachová uzávěra s mechanickou uzávěrou a čisticí vložkou; materiál: PP; DN 40 x 1 1/4" případně d 12 - 18 mm</t>
  </si>
  <si>
    <t>55162530R</t>
  </si>
  <si>
    <t>souprava izolační pro prostup potrubí; d 110 - 115 mm; složení těsnění pryž, bitumenová manžeta, převlečná matice plast</t>
  </si>
  <si>
    <t>hydroizolace spodní stavby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</si>
  <si>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</si>
  <si>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</si>
  <si>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</si>
  <si>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722176112R00</t>
  </si>
  <si>
    <t>Montáž vodovodního rozvodu z trubek plastových D přes 16 do 20 mm, svařovaných polyfuzně</t>
  </si>
  <si>
    <t>montáž trubek a tvarovek, bez dodávky materiálu, bez zednických přípomocí</t>
  </si>
  <si>
    <t>722176113R00</t>
  </si>
  <si>
    <t>Montáž vodovodního rozvodu z trubek plastových D přes 20 do 25 mm, svařovaných polyfuzně</t>
  </si>
  <si>
    <t>722176114R00</t>
  </si>
  <si>
    <t>Montáž vodovodního rozvodu z trubek plastových D přes 25 do 32 mm, svařovaných polyfuzně</t>
  </si>
  <si>
    <t>722176115R00</t>
  </si>
  <si>
    <t>Montáž vodovodního rozvodu z trubek plastových D přes 32 do 40 mm, svařovaných polyfuzně</t>
  </si>
  <si>
    <t>722181211RT7</t>
  </si>
  <si>
    <t>Izolace vodovodního potrubí návleková z trubic z pěnového polyetylenu, tloušťka stěny 6 mm, d 22 mm</t>
  </si>
  <si>
    <t>z pěnového polyetylenu s uzavřenou buněčnou strukturou</t>
  </si>
  <si>
    <t xml:space="preserve">SV1:24 : </t>
  </si>
  <si>
    <t>24</t>
  </si>
  <si>
    <t>722181211RT9</t>
  </si>
  <si>
    <t>Izolace vodovodního potrubí návleková z trubic z pěnového polyetylenu, tloušťka stěny 6 mm, d 28 mm</t>
  </si>
  <si>
    <t xml:space="preserve">SV1:9 : </t>
  </si>
  <si>
    <t>722181212RT7</t>
  </si>
  <si>
    <t>Izolace vodovodního potrubí návleková z trubic z pěnového polyetylenu, tloušťka stěny 9 mm, d 22 mm</t>
  </si>
  <si>
    <t xml:space="preserve">TV1:20 : </t>
  </si>
  <si>
    <t>20</t>
  </si>
  <si>
    <t>722181212RT9</t>
  </si>
  <si>
    <t>Izolace vodovodního potrubí návleková z trubic z pěnového polyetylenu, tloušťka stěny 9 mm, d 28 mm</t>
  </si>
  <si>
    <t xml:space="preserve">TV1:8 : </t>
  </si>
  <si>
    <t>722181213RT7</t>
  </si>
  <si>
    <t>Izolace vodovodního potrubí návleková z trubic z pěnového polyetylenu, tloušťka stěny 13 mm, d 22 mm</t>
  </si>
  <si>
    <t xml:space="preserve">SV:3 : </t>
  </si>
  <si>
    <t>722181213RT9</t>
  </si>
  <si>
    <t>Izolace vodovodního potrubí návleková z trubic z pěnového polyetylenu, tloušťka stěny 13 mm, d 28 mm</t>
  </si>
  <si>
    <t xml:space="preserve">SV:6 : </t>
  </si>
  <si>
    <t>6</t>
  </si>
  <si>
    <t>722181213RU2</t>
  </si>
  <si>
    <t>Izolace vodovodního potrubí návleková z trubic z pěnového polyetylenu, tloušťka stěny 13 mm, d 35 mm</t>
  </si>
  <si>
    <t xml:space="preserve">SV:14 : </t>
  </si>
  <si>
    <t>14</t>
  </si>
  <si>
    <t>722181213RV9</t>
  </si>
  <si>
    <t>Izolace vodovodního potrubí návleková z trubic z pěnového polyetylenu, tloušťka stěny 13 mm, d 40 mm</t>
  </si>
  <si>
    <t xml:space="preserve">SV:16 : </t>
  </si>
  <si>
    <t>16</t>
  </si>
  <si>
    <t>722181215RT7</t>
  </si>
  <si>
    <t>Izolace vodovodního potrubí návleková z trubic z pěnového polyetylenu, tloušťka stěny 25 mm, d 22 mm</t>
  </si>
  <si>
    <t xml:space="preserve">C:31 : </t>
  </si>
  <si>
    <t xml:space="preserve">TV:2 : </t>
  </si>
  <si>
    <t>33</t>
  </si>
  <si>
    <t>722181215RT9</t>
  </si>
  <si>
    <t>Izolace vodovodního potrubí návleková z trubic z pěnového polyetylenu, tloušťka stěny 25 mm, d 28 mm</t>
  </si>
  <si>
    <t xml:space="preserve">TV:6 : </t>
  </si>
  <si>
    <t>722181215RU2</t>
  </si>
  <si>
    <t>Izolace vodovodního potrubí návleková z trubic z pěnového polyetylenu, tloušťka stěny 25 mm, d 35 mm</t>
  </si>
  <si>
    <t xml:space="preserve">TV:14 : </t>
  </si>
  <si>
    <t>722181215RV9</t>
  </si>
  <si>
    <t>Izolace vodovodního potrubí návleková z trubic z pěnového polyetylenu, tloušťka stěny 25 mm, d 40 mm</t>
  </si>
  <si>
    <t xml:space="preserve">TV:11 : </t>
  </si>
  <si>
    <t>722190401R00</t>
  </si>
  <si>
    <t>Vyvedení a upevnění výpustek DN 15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</si>
  <si>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</si>
  <si>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</si>
  <si>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</si>
  <si>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</si>
  <si>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</si>
  <si>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722224111R00</t>
  </si>
  <si>
    <t>Kohout kulový, vypouštěcí a napouštěcí, vnější závit, mosazný, DN 15, PN 10, včetně dodávky materiálu</t>
  </si>
  <si>
    <t>722231161R00</t>
  </si>
  <si>
    <t>Ventil vodovodní, pojistný, pružinový,  , PN 16, DN 15, litinový</t>
  </si>
  <si>
    <t>722237621R00</t>
  </si>
  <si>
    <t xml:space="preserve">Ventil vodovodní, zpětný, 2x vnitřní závit, PN 16, DN 15, </t>
  </si>
  <si>
    <t>722237624R00</t>
  </si>
  <si>
    <t xml:space="preserve">Ventil vodovodní, zpětný, 2x vnitřní závit, PN 10, DN 32, </t>
  </si>
  <si>
    <t>722237221R00</t>
  </si>
  <si>
    <t>Kohout kulový, mosazný, vnitřní-vnitřní závit, DN 15, PN 42</t>
  </si>
  <si>
    <t>722237224R00</t>
  </si>
  <si>
    <t>Kohout kulový, mosazný, vnitřní-vnitřní závit, DN 32, PN 35</t>
  </si>
  <si>
    <t>722264322R00</t>
  </si>
  <si>
    <t>Vodoměr bytový, závitový, jednovtokový, suchoběžný, DN 15, pro teplotu vody do 30°C, montáž horizontálně i vertikálně, jmenovitý průtok 2,5 m3/hod, PN 16, délka 110 mm</t>
  </si>
  <si>
    <t>722280106R00</t>
  </si>
  <si>
    <t>Tlaková zkouška vodovodního potrubí do DN 32</t>
  </si>
  <si>
    <t>722280107R00</t>
  </si>
  <si>
    <t>Tlaková zkouška vodovodního potrubí přes DN 32 do DN 40</t>
  </si>
  <si>
    <t>722290234R00</t>
  </si>
  <si>
    <t>Proplach a dezinfekce vodovodního potrubí do DN 80</t>
  </si>
  <si>
    <t>27344352R</t>
  </si>
  <si>
    <t>manžeta prostupová d = 32 až 76 mm</t>
  </si>
  <si>
    <t>286151741R</t>
  </si>
  <si>
    <t>Trubka plastová materiál: PP-RCT; ohebná; de = 20,0 mm; tl. stěny = 2,3 mm; SDR 9,0; teplota média do 70 °C</t>
  </si>
  <si>
    <t xml:space="preserve">TV:3 : </t>
  </si>
  <si>
    <t>81</t>
  </si>
  <si>
    <t>286151742R</t>
  </si>
  <si>
    <t>Trubka plastová materiál: PP-RCT; ohebná; de = 25,0 mm; tl. stěny = 2,8 mm; SDR 9,0; teplota média do 70 °C</t>
  </si>
  <si>
    <t>29</t>
  </si>
  <si>
    <t>286151743R</t>
  </si>
  <si>
    <t>Trubka plastová materiál: PP-RCT; ohebná; de = 32,0 mm; tl. stěny = 3,6 mm; SDR 9,0; teplota média do 70 °C</t>
  </si>
  <si>
    <t>28</t>
  </si>
  <si>
    <t>286151744R</t>
  </si>
  <si>
    <t>Trubka plastová materiál: PP-RCT; ohebná; de = 40,0 mm; tl. stěny = 4,5 mm; SDR 9,0; teplota média do 70 °C</t>
  </si>
  <si>
    <t>27</t>
  </si>
  <si>
    <t>998722201R00</t>
  </si>
  <si>
    <t>Přesun hmot pro vnitřní vodovod v objektech výšky do 6 m</t>
  </si>
  <si>
    <t>724153112R00</t>
  </si>
  <si>
    <t>Montáž čerpadla vodovodního cirkulačního závitového, G 1"</t>
  </si>
  <si>
    <t>montáž čerpadla bez jeho dodávky, s dodávkou šroubení nebo přírubového spoje, bez napojení čerpadla na zdroj el. energie</t>
  </si>
  <si>
    <t>724301102RT3</t>
  </si>
  <si>
    <t>Expanzní nádoba pro vodárenské systémy pro pitnou vodu, s vakem, o objemu 8 l, tlak vody 16 barů, max. tlak ve vaku 4 bary, připojovací T-kus G 3/4", s armaturou flowjet G 3/4"</t>
  </si>
  <si>
    <t>osazení nádoby do potrubního rozvodu, s ukotvením do zdi nebo do podlahy, včetně dodávky nádoby, armatur a přípojného šroubení, bez dodávky kotvícího materiálu</t>
  </si>
  <si>
    <t>4261097510R</t>
  </si>
  <si>
    <t>Čerpadlo oběhové průtok do 2,50 m3/h; Hmax = 4,0 m; spoj: závitový; DN = 25; stav. délka = 180 mm; teplota média 2 až 110 °C; příslušenství: šroubení, vyrovnávací kusy, připojovací kabel 2 m</t>
  </si>
  <si>
    <t>42635010R</t>
  </si>
  <si>
    <t>Čerpadlo vodárenské povrchové; typ: odstředivé; samonasávací; materiál: litina; průtok do 3,30 m3/h; Hmax = 42,0 m; max. hloubka = 8 m; spoj: závitový; G; 1"</t>
  </si>
  <si>
    <t>Kompaktní ponorná jednofázová čerpadla o průměru 160 mm s integrovanou elektronikou.</t>
  </si>
  <si>
    <t>Čerpadlo se při odběru automaticky spouští, po ukončení odběru se vypíná, je chráněno proti suchému chodu a zvýšené četnosti spouštění. S integrovaným hladinovým plovákem.</t>
  </si>
  <si>
    <t>55111120R</t>
  </si>
  <si>
    <t>Příslušenství expanzní nádoby - uzavírací armatura G 3/4" se zajištěním a vypouštěním</t>
  </si>
  <si>
    <t>Připojovací průtočná armatura G3/4"</t>
  </si>
  <si>
    <t>Uzavírací průtočná armatura s vypouštěním dle DIN 4807 T5</t>
  </si>
  <si>
    <t>přípustný tlak 16 bar</t>
  </si>
  <si>
    <t>přípustná teplota 17 °C</t>
  </si>
  <si>
    <t>připojení na obou stranách 3/4“, vnitřní/vnější závit</t>
  </si>
  <si>
    <t>vhodné pro připojení pomocí T-kusu s připojením 1“</t>
  </si>
  <si>
    <t>998724201R00</t>
  </si>
  <si>
    <t>Přesun hmot pro strojní vybavení v objektech výšky do 6 m</t>
  </si>
  <si>
    <t>725014131R00</t>
  </si>
  <si>
    <t>Klozetové mísy závěsné, bilé, hluboké splachování, zadní, včetně sedátka, šířka 360 mm, hloubka 510 mm, výška 400 mm</t>
  </si>
  <si>
    <t>725017130R00</t>
  </si>
  <si>
    <t>Umyvadlo na šrouby, bílé, šířka 500 mm, hloubka 410 mm</t>
  </si>
  <si>
    <t>725017337R00</t>
  </si>
  <si>
    <t>Umývátko na šrouby, bílé, šířka 450 mm, hloubka 460 mm</t>
  </si>
  <si>
    <t>725319101R00</t>
  </si>
  <si>
    <t>Montáž dřezu jednoduchého</t>
  </si>
  <si>
    <t>725019103R00</t>
  </si>
  <si>
    <t>Výlevka diturvitová s plastovou mřížkou, závěsná</t>
  </si>
  <si>
    <t>725334301R00</t>
  </si>
  <si>
    <t>Nálevka se sifonem PP DN 32</t>
  </si>
  <si>
    <t>rozměry: 78x55 mm, výška 100 mm</t>
  </si>
  <si>
    <t>725814101R00</t>
  </si>
  <si>
    <t>Ventil  rohový, mosazný, s filtrem, bez matky, DN 15 x DN 10, včetně dodávky materiálu</t>
  </si>
  <si>
    <t xml:space="preserve">umyvadlo:8 : </t>
  </si>
  <si>
    <t xml:space="preserve">uymývátko:2 : </t>
  </si>
  <si>
    <t xml:space="preserve">dřez:2 : </t>
  </si>
  <si>
    <t>12</t>
  </si>
  <si>
    <t>725814122R00</t>
  </si>
  <si>
    <t>Ventil  pračkový, mosazný, se zpětnou klapkou, DN 15 x DN 20, včetně dodávky materiálu</t>
  </si>
  <si>
    <t>725823111R00</t>
  </si>
  <si>
    <t>Baterie umyvadlové a dřezové umyvadlová, stojánková, ruční ovládání bez otvírání odpadu, standardní, včetně dodávky materiálu</t>
  </si>
  <si>
    <t>725823121R00</t>
  </si>
  <si>
    <t>Baterie umyvadlové a dřezové umyvadlová, stojánková, ruční ovládání s otvíráním odpadu, standardní, včetně dodávky materiálu</t>
  </si>
  <si>
    <t>725823134RT1</t>
  </si>
  <si>
    <t>Baterie umyvadlové a dřezové dřezová, stojánková, ruční ovládání s výsuvnou sprchou, standardní, včetně dodávky materiálu</t>
  </si>
  <si>
    <t>725825114R00</t>
  </si>
  <si>
    <t>Baterie umyvadlové a dřezové dřezová, nástěnná, ruční ovládání, standardní, včetně dodávky materiálu</t>
  </si>
  <si>
    <t>725845111RT1</t>
  </si>
  <si>
    <t>Baterie sprchová nástěnná, ruční ovládání bez příslušentsví, standardní, včetně dodávky materiálu</t>
  </si>
  <si>
    <t>725860201RT1</t>
  </si>
  <si>
    <t>Zápachová uzávěrka (sifon) pro zařizovací předměty D 40, 50 mm x 6/4"; pro dřezy, PP; příslušenství přípojka pro pračku/myčku,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</si>
  <si>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</si>
  <si>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</si>
  <si>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721213445T00</t>
  </si>
  <si>
    <t>Montáž odtokového žlabu délky 800 mm</t>
  </si>
  <si>
    <t>725849211T00</t>
  </si>
  <si>
    <t>Montáž nástěnné sprchové baterie včetně příslušenství</t>
  </si>
  <si>
    <t>55111845R</t>
  </si>
  <si>
    <t>ventil výtokový pro užitkovou vodu; s hadicovou přípojkou; DN 25 mm; pracovní tlak do 1,00 MPa; ovládání manuální; pracovní teplota 1 až 60 ° C</t>
  </si>
  <si>
    <t>55145350R</t>
  </si>
  <si>
    <t>růžice sprchová; 3 polohová; 118 mm; povrch chrom</t>
  </si>
  <si>
    <t>Ruční sprchas 3 funkcemi proudu vody. V provedení lesklý chrom.</t>
  </si>
  <si>
    <t>• průměr: 120 mm</t>
  </si>
  <si>
    <t>• barevné provedení: CR: chrome - chrom lesklý</t>
  </si>
  <si>
    <t>• systém čištění trysek: EasyClean - pro odstranění vodního kamene</t>
  </si>
  <si>
    <t>• funkce proudu vody: Mist, Rain, Mist+Rain</t>
  </si>
  <si>
    <t>55145353R</t>
  </si>
  <si>
    <t>hadice sprchová l = 1 500 mm</t>
  </si>
  <si>
    <t>55145356R</t>
  </si>
  <si>
    <t>tyč sprchová l = 60 cm; příslušenství posuvný držák; chrom</t>
  </si>
  <si>
    <t>55231888R</t>
  </si>
  <si>
    <t>Žlab sprchový do prostoru; materiál: nerez; mřížka nerezová; tvar: rovný; dl = 800 mm; š = 54 mm; stav. výška 70 až 155 mm</t>
  </si>
  <si>
    <t>Sprchový žlab 150 cm pro instalaci ke stěně s těsnicí pásko, nerez 601501, dl.800mm</t>
  </si>
  <si>
    <t>642812124R</t>
  </si>
  <si>
    <t>Dřez kuchyňský granitový typ: jednoduchý; tvar: kulatý; š = 510 mm; hl = 510 mm; zabudování: vsazené; otvor pro baterii uprostřed; barva: dle vzorníku</t>
  </si>
  <si>
    <t>998725201R00</t>
  </si>
  <si>
    <t>Přesun hmot pro zařizovací předměty v objektech výšky do 6 m</t>
  </si>
  <si>
    <t>726211123R00</t>
  </si>
  <si>
    <t>Předstěnový modul pro WC zavěšené,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</si>
  <si>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montáž a dodávka materiálu</t>
  </si>
  <si>
    <t>998726221R00</t>
  </si>
  <si>
    <t>Přesun hmot pro předstěnové systémy v objektech výšky do 6 m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</si>
  <si>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</si>
  <si>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</si>
  <si>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</si>
  <si>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</si>
  <si>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</si>
  <si>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</si>
  <si>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</si>
  <si>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</si>
  <si>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</si>
  <si>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</si>
  <si>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182001151R00</t>
  </si>
  <si>
    <t xml:space="preserve">Plošná úprava terénu prokypření rotavátorem,  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</si>
  <si>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</si>
  <si>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</si>
  <si>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</si>
  <si>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185803211R00</t>
  </si>
  <si>
    <t>Uválcování trávníku uválcování trávníku v rovině nebo na svahu do 1:5</t>
  </si>
  <si>
    <t>00572410R</t>
  </si>
  <si>
    <t>směs travní parková, pro mírnou zátěž</t>
  </si>
  <si>
    <t>564251111R00</t>
  </si>
  <si>
    <t>Podklad nebo podsyp ze štěrkopísku tloušťka po zhutnění 150 mm</t>
  </si>
  <si>
    <t>s rozprostřením, vlhčením a zhutněním</t>
  </si>
  <si>
    <t>okapový chodník : 1,60</t>
  </si>
  <si>
    <t>564851111RT2</t>
  </si>
  <si>
    <t>Podklad ze štěrkodrti s rozprostřením a zhutněním frakce 0-32 mm, tloušťka po zhutnění 150 mm</t>
  </si>
  <si>
    <t>chodník : 65,00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</si>
  <si>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</si>
  <si>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</si>
  <si>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</si>
  <si>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</si>
  <si>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</si>
  <si>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596811111RT4</t>
  </si>
  <si>
    <t>Kladení dlažby včetně dodávky dlaždic betonových, rozměru 500 x 500 mm, tloušťky 50 mm, do lože z kameniva těženého</t>
  </si>
  <si>
    <t>komunikací pro pěší, z dlaždic betonových a teracových, do velikosti dlaždic 0,25 m2, s provedením lože do tl. 30 mm, s vyplněním spár a se smetením přebytečného materiálu na vzdálenost do 3 m</t>
  </si>
  <si>
    <t>okap.chodník : 1,60</t>
  </si>
  <si>
    <t>916561111RT7</t>
  </si>
  <si>
    <t>Osazení záhonového obrubníku betonového včetně dodávky obrubníků  1000/50/200 mm, do lože z betonu prostého C 12/15, s boční opěrou z betonu prostého</t>
  </si>
  <si>
    <t>se zřízením lože z betonu prostého C 12/15 tl. 80-100 mm</t>
  </si>
  <si>
    <t>59245110R</t>
  </si>
  <si>
    <t>Dlažba betonová typ: obdélníkový; dl = 200 mm; š = 100 mm; tl = 60,0 mm; barva: šedá</t>
  </si>
  <si>
    <t>65,00*1,05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</si>
  <si>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</si>
  <si>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</si>
  <si>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</si>
  <si>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 xml:space="preserve">sloupky oplocení : </t>
  </si>
  <si>
    <t>0,30*0,30*1,80*3</t>
  </si>
  <si>
    <t>962032254R00</t>
  </si>
  <si>
    <t>Bourání zdiva nadzákladového z cihel cementových, na maltu cementovou</t>
  </si>
  <si>
    <t xml:space="preserve">sokl oplocení : </t>
  </si>
  <si>
    <t>9,00*0,50*0,20</t>
  </si>
  <si>
    <t>966067111R00</t>
  </si>
  <si>
    <t>Rozebrání plotu tyčového laťového prkenného, drátěného, plechového</t>
  </si>
  <si>
    <t>801-5</t>
  </si>
  <si>
    <t xml:space="preserve">oplocení z vlnitého plechu vč. sloupků a příčlí : </t>
  </si>
  <si>
    <t>31,00</t>
  </si>
  <si>
    <t xml:space="preserve">výplň oplocení z dřev.prken vč. kovových příčlí : </t>
  </si>
  <si>
    <t>9,00-0,30*3</t>
  </si>
  <si>
    <t>998223011R00</t>
  </si>
  <si>
    <t>Přesun hmot pozemních komunikací, kryt dlážděný jakékoliv délky objektu</t>
  </si>
  <si>
    <t>vodorovně do 200 m</t>
  </si>
  <si>
    <t xml:space="preserve">7,8,9,10,11,12,13,14,15,16, : </t>
  </si>
  <si>
    <t>Součet: : 42,32046</t>
  </si>
  <si>
    <t>979081111R00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</si>
  <si>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</si>
  <si>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</si>
  <si>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</si>
  <si>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</si>
  <si>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15,16,17, : </t>
  </si>
  <si>
    <t>Součet: : 3,06580</t>
  </si>
  <si>
    <t>Součet: : 27,59220</t>
  </si>
  <si>
    <t>979999999R00</t>
  </si>
  <si>
    <t>Poplatek za recyklaci, suti s 10 % příměsi dřeva, plastu apod.,  , skupina 17 01 07 z Katalogu odpadů</t>
  </si>
  <si>
    <t>LUMINA, o.s.</t>
  </si>
  <si>
    <t>Křtiny 20, 679 05 Křtiny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</si>
  <si>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Vjezd na stavební pozemek katastrální číslo 559/5  je možný pouze technikou do 3,5 tuny, důvodem je ochranné pásmo kanalizace a přemostění skrytého vodního toku vedoucího pod betonovým chodníkem (katastrální číslo 215/1) a stávajícím nájezdem k vjezdové bráně na pozemek katastrální číslo 559/1.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</si>
</sst>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165" fontId="22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vertical="top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LN3f51ax5dGR7/N6V7ZrWSOTV2KA/K0rjqA6kuuHuMAr34ygArEr+4HOvPQwLnth+zC/iEAwtmGJAUWuqSYFBg==" saltValue="gJLCJt+xyN7v6M/WDNbtf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5"/>
  <sheetViews>
    <sheetView showGridLines="0" topLeftCell="B1" zoomScaleNormal="100" zoomScaleSheetLayoutView="75" workbookViewId="0">
      <selection activeCell="N17" sqref="N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6" t="s">
        <v>22</v>
      </c>
      <c r="C2" s="77"/>
      <c r="D2" s="78" t="s">
        <v>43</v>
      </c>
      <c r="E2" s="236" t="s">
        <v>44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 t="s">
        <v>1915</v>
      </c>
      <c r="E5" s="225"/>
      <c r="F5" s="225"/>
      <c r="G5" s="225"/>
      <c r="H5" s="18" t="s">
        <v>40</v>
      </c>
      <c r="I5" s="22">
        <v>69707294</v>
      </c>
      <c r="J5" s="8"/>
    </row>
    <row r="6" spans="1:15" ht="15.75" customHeight="1" x14ac:dyDescent="0.2">
      <c r="A6" s="2"/>
      <c r="B6" s="28"/>
      <c r="C6" s="55"/>
      <c r="D6" s="226" t="s">
        <v>1916</v>
      </c>
      <c r="E6" s="227"/>
      <c r="F6" s="227"/>
      <c r="G6" s="22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SUMIF(F71:F121,A16,I71:I121)+SUMIF(F71:F121,"PSU",I71:I121)</f>
        <v>0</v>
      </c>
      <c r="J16" s="210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SUMIF(F71:F121,A17,I71:I121)</f>
        <v>0</v>
      </c>
      <c r="J17" s="210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SUMIF(F71:F121,A18,I71:I121)</f>
        <v>0</v>
      </c>
      <c r="J18" s="210"/>
    </row>
    <row r="19" spans="1:10" ht="23.25" customHeight="1" x14ac:dyDescent="0.2">
      <c r="A19" s="138" t="s">
        <v>182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SUMIF(F71:F121,A19,I71:I121)</f>
        <v>0</v>
      </c>
      <c r="J19" s="210"/>
    </row>
    <row r="20" spans="1:10" ht="23.25" customHeight="1" x14ac:dyDescent="0.2">
      <c r="A20" s="138" t="s">
        <v>183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SUMIF(F71:F121,A20,I71:I121)</f>
        <v>0</v>
      </c>
      <c r="J20" s="21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4">
        <f>ZakladDPHSniVypocet+ZakladDPHZaklVypocet</f>
        <v>0</v>
      </c>
      <c r="H28" s="214"/>
      <c r="I28" s="214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3">
        <f>A27</f>
        <v>0</v>
      </c>
      <c r="H29" s="213"/>
      <c r="I29" s="213"/>
      <c r="J29" s="118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8"/>
      <c r="D39" s="198"/>
      <c r="E39" s="198"/>
      <c r="F39" s="98">
        <f>'00 KOB-089-00 Naklady'!AE43+'01 01-EL-silno Pol'!AE16+'01 01-EL-slabo Pol'!AE12+'01 01-STAV Pol'!AE1444+'01 01-VYT Pol'!AE210+'01 01-VZT Pol'!AE12+'01 01-ZTI Pol'!AE541+'02 02 Pol'!AE99</f>
        <v>0</v>
      </c>
      <c r="G39" s="99">
        <f>'00 KOB-089-00 Naklady'!AF43+'01 01-EL-silno Pol'!AF16+'01 01-EL-slabo Pol'!AF12+'01 01-STAV Pol'!AF1444+'01 01-VYT Pol'!AF210+'01 01-VZT Pol'!AF12+'01 01-ZTI Pol'!AF541+'02 02 Pol'!AF99</f>
        <v>0</v>
      </c>
      <c r="H39" s="100">
        <f t="shared" ref="H39:H51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199" t="s">
        <v>46</v>
      </c>
      <c r="D40" s="199"/>
      <c r="E40" s="199"/>
      <c r="F40" s="103">
        <f>'00 KOB-089-00 Naklady'!AE43</f>
        <v>0</v>
      </c>
      <c r="G40" s="104">
        <f>'00 KOB-089-00 Naklady'!AF43</f>
        <v>0</v>
      </c>
      <c r="H40" s="104">
        <f t="shared" si="1"/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47</v>
      </c>
      <c r="C41" s="198" t="s">
        <v>46</v>
      </c>
      <c r="D41" s="198"/>
      <c r="E41" s="198"/>
      <c r="F41" s="107">
        <f>'00 KOB-089-00 Naklady'!AE43</f>
        <v>0</v>
      </c>
      <c r="G41" s="100">
        <f>'00 KOB-089-00 Naklady'!AF43</f>
        <v>0</v>
      </c>
      <c r="H41" s="100">
        <f t="shared" si="1"/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">
      <c r="A42" s="87">
        <v>2</v>
      </c>
      <c r="B42" s="102"/>
      <c r="C42" s="199" t="s">
        <v>48</v>
      </c>
      <c r="D42" s="199"/>
      <c r="E42" s="199"/>
      <c r="F42" s="103"/>
      <c r="G42" s="104"/>
      <c r="H42" s="104">
        <f t="shared" si="1"/>
        <v>0</v>
      </c>
      <c r="I42" s="104"/>
      <c r="J42" s="105"/>
    </row>
    <row r="43" spans="1:10" ht="25.5" customHeight="1" x14ac:dyDescent="0.2">
      <c r="A43" s="87">
        <v>2</v>
      </c>
      <c r="B43" s="102" t="s">
        <v>49</v>
      </c>
      <c r="C43" s="199" t="s">
        <v>50</v>
      </c>
      <c r="D43" s="199"/>
      <c r="E43" s="199"/>
      <c r="F43" s="103">
        <f>'01 01-EL-silno Pol'!AE16+'01 01-EL-slabo Pol'!AE12+'01 01-STAV Pol'!AE1444+'01 01-VYT Pol'!AE210+'01 01-VZT Pol'!AE12+'01 01-ZTI Pol'!AE541</f>
        <v>0</v>
      </c>
      <c r="G43" s="104">
        <f>'01 01-EL-silno Pol'!AF16+'01 01-EL-slabo Pol'!AF12+'01 01-STAV Pol'!AF1444+'01 01-VYT Pol'!AF210+'01 01-VZT Pol'!AF12+'01 01-ZTI Pol'!AF541</f>
        <v>0</v>
      </c>
      <c r="H43" s="104">
        <f t="shared" si="1"/>
        <v>0</v>
      </c>
      <c r="I43" s="104">
        <f t="shared" ref="I43:I51" si="2">F43+G43+H43</f>
        <v>0</v>
      </c>
      <c r="J43" s="105" t="str">
        <f t="shared" ref="J43:J51" si="3">IF(CenaCelkemVypocet=0,"",I43/CenaCelkemVypocet*100)</f>
        <v/>
      </c>
    </row>
    <row r="44" spans="1:10" ht="25.5" customHeight="1" x14ac:dyDescent="0.2">
      <c r="A44" s="87">
        <v>3</v>
      </c>
      <c r="B44" s="106" t="s">
        <v>51</v>
      </c>
      <c r="C44" s="198" t="s">
        <v>52</v>
      </c>
      <c r="D44" s="198"/>
      <c r="E44" s="198"/>
      <c r="F44" s="107">
        <f>'01 01-EL-silno Pol'!AE16</f>
        <v>0</v>
      </c>
      <c r="G44" s="100">
        <f>'01 01-EL-silno Pol'!AF16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53</v>
      </c>
      <c r="C45" s="198" t="s">
        <v>54</v>
      </c>
      <c r="D45" s="198"/>
      <c r="E45" s="198"/>
      <c r="F45" s="107">
        <f>'01 01-EL-slabo Pol'!AE12</f>
        <v>0</v>
      </c>
      <c r="G45" s="100">
        <f>'01 01-EL-slabo Pol'!AF12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55</v>
      </c>
      <c r="C46" s="198" t="s">
        <v>56</v>
      </c>
      <c r="D46" s="198"/>
      <c r="E46" s="198"/>
      <c r="F46" s="107">
        <f>'01 01-STAV Pol'!AE1444</f>
        <v>0</v>
      </c>
      <c r="G46" s="100">
        <f>'01 01-STAV Pol'!AF1444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57</v>
      </c>
      <c r="C47" s="198" t="s">
        <v>58</v>
      </c>
      <c r="D47" s="198"/>
      <c r="E47" s="198"/>
      <c r="F47" s="107">
        <f>'01 01-VYT Pol'!AE210</f>
        <v>0</v>
      </c>
      <c r="G47" s="100">
        <f>'01 01-VYT Pol'!AF210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59</v>
      </c>
      <c r="C48" s="198" t="s">
        <v>60</v>
      </c>
      <c r="D48" s="198"/>
      <c r="E48" s="198"/>
      <c r="F48" s="107">
        <f>'01 01-VZT Pol'!AE12</f>
        <v>0</v>
      </c>
      <c r="G48" s="100">
        <f>'01 01-VZT Pol'!AF12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3</v>
      </c>
      <c r="B49" s="106" t="s">
        <v>61</v>
      </c>
      <c r="C49" s="198" t="s">
        <v>62</v>
      </c>
      <c r="D49" s="198"/>
      <c r="E49" s="198"/>
      <c r="F49" s="107">
        <f>'01 01-ZTI Pol'!AE541</f>
        <v>0</v>
      </c>
      <c r="G49" s="100">
        <f>'01 01-ZTI Pol'!AF541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2</v>
      </c>
      <c r="B50" s="102" t="s">
        <v>63</v>
      </c>
      <c r="C50" s="199" t="s">
        <v>64</v>
      </c>
      <c r="D50" s="199"/>
      <c r="E50" s="199"/>
      <c r="F50" s="103">
        <f>'02 02 Pol'!AE99</f>
        <v>0</v>
      </c>
      <c r="G50" s="104">
        <f>'02 02 Pol'!AF99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 x14ac:dyDescent="0.2">
      <c r="A51" s="87">
        <v>3</v>
      </c>
      <c r="B51" s="106" t="s">
        <v>63</v>
      </c>
      <c r="C51" s="198" t="s">
        <v>64</v>
      </c>
      <c r="D51" s="198"/>
      <c r="E51" s="198"/>
      <c r="F51" s="107">
        <f>'02 02 Pol'!AE99</f>
        <v>0</v>
      </c>
      <c r="G51" s="100">
        <f>'02 02 Pol'!AF99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">
      <c r="A52" s="87"/>
      <c r="B52" s="200" t="s">
        <v>65</v>
      </c>
      <c r="C52" s="201"/>
      <c r="D52" s="201"/>
      <c r="E52" s="202"/>
      <c r="F52" s="108">
        <f>SUMIF(A39:A51,"=1",F39:F51)</f>
        <v>0</v>
      </c>
      <c r="G52" s="109">
        <f>SUMIF(A39:A51,"=1",G39:G51)</f>
        <v>0</v>
      </c>
      <c r="H52" s="109">
        <f>SUMIF(A39:A51,"=1",H39:H51)</f>
        <v>0</v>
      </c>
      <c r="I52" s="109">
        <f>SUMIF(A39:A51,"=1",I39:I51)</f>
        <v>0</v>
      </c>
      <c r="J52" s="110">
        <f>SUMIF(A39:A51,"=1",J39:J51)</f>
        <v>0</v>
      </c>
    </row>
    <row r="54" spans="1:10" x14ac:dyDescent="0.2">
      <c r="A54" t="s">
        <v>67</v>
      </c>
      <c r="B54" t="s">
        <v>68</v>
      </c>
    </row>
    <row r="55" spans="1:10" x14ac:dyDescent="0.2">
      <c r="A55" t="s">
        <v>69</v>
      </c>
      <c r="B55" t="s">
        <v>70</v>
      </c>
    </row>
    <row r="56" spans="1:10" x14ac:dyDescent="0.2">
      <c r="A56" t="s">
        <v>71</v>
      </c>
      <c r="B56" t="s">
        <v>72</v>
      </c>
    </row>
    <row r="57" spans="1:10" x14ac:dyDescent="0.2">
      <c r="A57" t="s">
        <v>69</v>
      </c>
      <c r="B57" t="s">
        <v>73</v>
      </c>
    </row>
    <row r="58" spans="1:10" x14ac:dyDescent="0.2">
      <c r="A58" t="s">
        <v>71</v>
      </c>
      <c r="B58" t="s">
        <v>74</v>
      </c>
    </row>
    <row r="59" spans="1:10" x14ac:dyDescent="0.2">
      <c r="A59" t="s">
        <v>71</v>
      </c>
      <c r="B59" t="s">
        <v>75</v>
      </c>
    </row>
    <row r="60" spans="1:10" x14ac:dyDescent="0.2">
      <c r="A60" t="s">
        <v>71</v>
      </c>
      <c r="B60" t="s">
        <v>76</v>
      </c>
    </row>
    <row r="61" spans="1:10" x14ac:dyDescent="0.2">
      <c r="A61" t="s">
        <v>71</v>
      </c>
      <c r="B61" t="s">
        <v>77</v>
      </c>
    </row>
    <row r="62" spans="1:10" x14ac:dyDescent="0.2">
      <c r="A62" t="s">
        <v>71</v>
      </c>
      <c r="B62" t="s">
        <v>78</v>
      </c>
    </row>
    <row r="63" spans="1:10" x14ac:dyDescent="0.2">
      <c r="A63" t="s">
        <v>71</v>
      </c>
      <c r="B63" t="s">
        <v>79</v>
      </c>
    </row>
    <row r="64" spans="1:10" x14ac:dyDescent="0.2">
      <c r="A64" t="s">
        <v>69</v>
      </c>
      <c r="B64" t="s">
        <v>80</v>
      </c>
    </row>
    <row r="65" spans="1:10" x14ac:dyDescent="0.2">
      <c r="A65" t="s">
        <v>71</v>
      </c>
      <c r="B65" t="s">
        <v>81</v>
      </c>
    </row>
    <row r="68" spans="1:10" ht="15.75" x14ac:dyDescent="0.25">
      <c r="B68" s="119" t="s">
        <v>82</v>
      </c>
    </row>
    <row r="70" spans="1:10" ht="25.5" customHeight="1" x14ac:dyDescent="0.2">
      <c r="A70" s="121"/>
      <c r="B70" s="124" t="s">
        <v>17</v>
      </c>
      <c r="C70" s="124" t="s">
        <v>5</v>
      </c>
      <c r="D70" s="125"/>
      <c r="E70" s="125"/>
      <c r="F70" s="126" t="s">
        <v>83</v>
      </c>
      <c r="G70" s="126"/>
      <c r="H70" s="126"/>
      <c r="I70" s="126" t="s">
        <v>29</v>
      </c>
      <c r="J70" s="126" t="s">
        <v>0</v>
      </c>
    </row>
    <row r="71" spans="1:10" ht="36.75" customHeight="1" x14ac:dyDescent="0.2">
      <c r="A71" s="122"/>
      <c r="B71" s="127" t="s">
        <v>84</v>
      </c>
      <c r="C71" s="196" t="s">
        <v>85</v>
      </c>
      <c r="D71" s="197"/>
      <c r="E71" s="197"/>
      <c r="F71" s="134" t="s">
        <v>24</v>
      </c>
      <c r="G71" s="135"/>
      <c r="H71" s="135"/>
      <c r="I71" s="135">
        <f>'01 01-STAV Pol'!G8+'01 01-ZTI Pol'!G8</f>
        <v>0</v>
      </c>
      <c r="J71" s="131" t="str">
        <f>IF(I122=0,"",I71/I122*100)</f>
        <v/>
      </c>
    </row>
    <row r="72" spans="1:10" ht="36.75" customHeight="1" x14ac:dyDescent="0.2">
      <c r="A72" s="122"/>
      <c r="B72" s="127" t="s">
        <v>86</v>
      </c>
      <c r="C72" s="196" t="s">
        <v>87</v>
      </c>
      <c r="D72" s="197"/>
      <c r="E72" s="197"/>
      <c r="F72" s="134" t="s">
        <v>24</v>
      </c>
      <c r="G72" s="135"/>
      <c r="H72" s="135"/>
      <c r="I72" s="135">
        <f>'01 01-STAV Pol'!G56</f>
        <v>0</v>
      </c>
      <c r="J72" s="131" t="str">
        <f>IF(I122=0,"",I72/I122*100)</f>
        <v/>
      </c>
    </row>
    <row r="73" spans="1:10" ht="36.75" customHeight="1" x14ac:dyDescent="0.2">
      <c r="A73" s="122"/>
      <c r="B73" s="127" t="s">
        <v>88</v>
      </c>
      <c r="C73" s="196" t="s">
        <v>89</v>
      </c>
      <c r="D73" s="197"/>
      <c r="E73" s="197"/>
      <c r="F73" s="134" t="s">
        <v>24</v>
      </c>
      <c r="G73" s="135"/>
      <c r="H73" s="135"/>
      <c r="I73" s="135">
        <f>'02 02 Pol'!G8</f>
        <v>0</v>
      </c>
      <c r="J73" s="131" t="str">
        <f>IF(I122=0,"",I73/I122*100)</f>
        <v/>
      </c>
    </row>
    <row r="74" spans="1:10" ht="36.75" customHeight="1" x14ac:dyDescent="0.2">
      <c r="A74" s="122"/>
      <c r="B74" s="127" t="s">
        <v>90</v>
      </c>
      <c r="C74" s="196" t="s">
        <v>91</v>
      </c>
      <c r="D74" s="197"/>
      <c r="E74" s="197"/>
      <c r="F74" s="134" t="s">
        <v>24</v>
      </c>
      <c r="G74" s="135"/>
      <c r="H74" s="135"/>
      <c r="I74" s="135">
        <f>'01 01-STAV Pol'!G97+'01 01-ZTI Pol'!G77</f>
        <v>0</v>
      </c>
      <c r="J74" s="131" t="str">
        <f>IF(I122=0,"",I74/I122*100)</f>
        <v/>
      </c>
    </row>
    <row r="75" spans="1:10" ht="36.75" customHeight="1" x14ac:dyDescent="0.2">
      <c r="A75" s="122"/>
      <c r="B75" s="127" t="s">
        <v>92</v>
      </c>
      <c r="C75" s="196" t="s">
        <v>93</v>
      </c>
      <c r="D75" s="197"/>
      <c r="E75" s="197"/>
      <c r="F75" s="134" t="s">
        <v>24</v>
      </c>
      <c r="G75" s="135"/>
      <c r="H75" s="135"/>
      <c r="I75" s="135">
        <f>'01 01-STAV Pol'!G132</f>
        <v>0</v>
      </c>
      <c r="J75" s="131" t="str">
        <f>IF(I122=0,"",I75/I122*100)</f>
        <v/>
      </c>
    </row>
    <row r="76" spans="1:10" ht="36.75" customHeight="1" x14ac:dyDescent="0.2">
      <c r="A76" s="122"/>
      <c r="B76" s="127" t="s">
        <v>94</v>
      </c>
      <c r="C76" s="196" t="s">
        <v>95</v>
      </c>
      <c r="D76" s="197"/>
      <c r="E76" s="197"/>
      <c r="F76" s="134" t="s">
        <v>24</v>
      </c>
      <c r="G76" s="135"/>
      <c r="H76" s="135"/>
      <c r="I76" s="135">
        <f>'01 01-STAV Pol'!G141</f>
        <v>0</v>
      </c>
      <c r="J76" s="131" t="str">
        <f>IF(I122=0,"",I76/I122*100)</f>
        <v/>
      </c>
    </row>
    <row r="77" spans="1:10" ht="36.75" customHeight="1" x14ac:dyDescent="0.2">
      <c r="A77" s="122"/>
      <c r="B77" s="127" t="s">
        <v>96</v>
      </c>
      <c r="C77" s="196" t="s">
        <v>97</v>
      </c>
      <c r="D77" s="197"/>
      <c r="E77" s="197"/>
      <c r="F77" s="134" t="s">
        <v>24</v>
      </c>
      <c r="G77" s="135"/>
      <c r="H77" s="135"/>
      <c r="I77" s="135">
        <f>'01 01-STAV Pol'!G251+'01 01-ZTI Pol'!G110</f>
        <v>0</v>
      </c>
      <c r="J77" s="131" t="str">
        <f>IF(I122=0,"",I77/I122*100)</f>
        <v/>
      </c>
    </row>
    <row r="78" spans="1:10" ht="36.75" customHeight="1" x14ac:dyDescent="0.2">
      <c r="A78" s="122"/>
      <c r="B78" s="127" t="s">
        <v>98</v>
      </c>
      <c r="C78" s="196" t="s">
        <v>99</v>
      </c>
      <c r="D78" s="197"/>
      <c r="E78" s="197"/>
      <c r="F78" s="134" t="s">
        <v>24</v>
      </c>
      <c r="G78" s="135"/>
      <c r="H78" s="135"/>
      <c r="I78" s="135">
        <f>'01 01-STAV Pol'!G288</f>
        <v>0</v>
      </c>
      <c r="J78" s="131" t="str">
        <f>IF(I122=0,"",I78/I122*100)</f>
        <v/>
      </c>
    </row>
    <row r="79" spans="1:10" ht="36.75" customHeight="1" x14ac:dyDescent="0.2">
      <c r="A79" s="122"/>
      <c r="B79" s="127" t="s">
        <v>100</v>
      </c>
      <c r="C79" s="196" t="s">
        <v>101</v>
      </c>
      <c r="D79" s="197"/>
      <c r="E79" s="197"/>
      <c r="F79" s="134" t="s">
        <v>24</v>
      </c>
      <c r="G79" s="135"/>
      <c r="H79" s="135"/>
      <c r="I79" s="135">
        <f>'02 02 Pol'!G28</f>
        <v>0</v>
      </c>
      <c r="J79" s="131" t="str">
        <f>IF(I122=0,"",I79/I122*100)</f>
        <v/>
      </c>
    </row>
    <row r="80" spans="1:10" ht="36.75" customHeight="1" x14ac:dyDescent="0.2">
      <c r="A80" s="122"/>
      <c r="B80" s="127" t="s">
        <v>102</v>
      </c>
      <c r="C80" s="196" t="s">
        <v>103</v>
      </c>
      <c r="D80" s="197"/>
      <c r="E80" s="197"/>
      <c r="F80" s="134" t="s">
        <v>24</v>
      </c>
      <c r="G80" s="135"/>
      <c r="H80" s="135"/>
      <c r="I80" s="135">
        <f>'01 01-ZTI Pol'!G120</f>
        <v>0</v>
      </c>
      <c r="J80" s="131" t="str">
        <f>IF(I122=0,"",I80/I122*100)</f>
        <v/>
      </c>
    </row>
    <row r="81" spans="1:10" ht="36.75" customHeight="1" x14ac:dyDescent="0.2">
      <c r="A81" s="122"/>
      <c r="B81" s="127" t="s">
        <v>102</v>
      </c>
      <c r="C81" s="196" t="s">
        <v>104</v>
      </c>
      <c r="D81" s="197"/>
      <c r="E81" s="197"/>
      <c r="F81" s="134" t="s">
        <v>24</v>
      </c>
      <c r="G81" s="135"/>
      <c r="H81" s="135"/>
      <c r="I81" s="135">
        <f>'01 01-STAV Pol'!G361</f>
        <v>0</v>
      </c>
      <c r="J81" s="131" t="str">
        <f>IF(I122=0,"",I81/I122*100)</f>
        <v/>
      </c>
    </row>
    <row r="82" spans="1:10" ht="36.75" customHeight="1" x14ac:dyDescent="0.2">
      <c r="A82" s="122"/>
      <c r="B82" s="127" t="s">
        <v>105</v>
      </c>
      <c r="C82" s="196" t="s">
        <v>106</v>
      </c>
      <c r="D82" s="197"/>
      <c r="E82" s="197"/>
      <c r="F82" s="134" t="s">
        <v>24</v>
      </c>
      <c r="G82" s="135"/>
      <c r="H82" s="135"/>
      <c r="I82" s="135">
        <f>'01 01-STAV Pol'!G477</f>
        <v>0</v>
      </c>
      <c r="J82" s="131" t="str">
        <f>IF(I122=0,"",I82/I122*100)</f>
        <v/>
      </c>
    </row>
    <row r="83" spans="1:10" ht="36.75" customHeight="1" x14ac:dyDescent="0.2">
      <c r="A83" s="122"/>
      <c r="B83" s="127" t="s">
        <v>107</v>
      </c>
      <c r="C83" s="196" t="s">
        <v>108</v>
      </c>
      <c r="D83" s="197"/>
      <c r="E83" s="197"/>
      <c r="F83" s="134" t="s">
        <v>24</v>
      </c>
      <c r="G83" s="135"/>
      <c r="H83" s="135"/>
      <c r="I83" s="135">
        <f>'01 01-STAV Pol'!G520</f>
        <v>0</v>
      </c>
      <c r="J83" s="131" t="str">
        <f>IF(I122=0,"",I83/I122*100)</f>
        <v/>
      </c>
    </row>
    <row r="84" spans="1:10" ht="36.75" customHeight="1" x14ac:dyDescent="0.2">
      <c r="A84" s="122"/>
      <c r="B84" s="127" t="s">
        <v>109</v>
      </c>
      <c r="C84" s="196" t="s">
        <v>110</v>
      </c>
      <c r="D84" s="197"/>
      <c r="E84" s="197"/>
      <c r="F84" s="134" t="s">
        <v>24</v>
      </c>
      <c r="G84" s="135"/>
      <c r="H84" s="135"/>
      <c r="I84" s="135">
        <f>'01 01-STAV Pol'!G627</f>
        <v>0</v>
      </c>
      <c r="J84" s="131" t="str">
        <f>IF(I122=0,"",I84/I122*100)</f>
        <v/>
      </c>
    </row>
    <row r="85" spans="1:10" ht="36.75" customHeight="1" x14ac:dyDescent="0.2">
      <c r="A85" s="122"/>
      <c r="B85" s="127" t="s">
        <v>111</v>
      </c>
      <c r="C85" s="196" t="s">
        <v>112</v>
      </c>
      <c r="D85" s="197"/>
      <c r="E85" s="197"/>
      <c r="F85" s="134" t="s">
        <v>24</v>
      </c>
      <c r="G85" s="135"/>
      <c r="H85" s="135"/>
      <c r="I85" s="135">
        <f>'01 01-ZTI Pol'!G144</f>
        <v>0</v>
      </c>
      <c r="J85" s="131" t="str">
        <f>IF(I122=0,"",I85/I122*100)</f>
        <v/>
      </c>
    </row>
    <row r="86" spans="1:10" ht="36.75" customHeight="1" x14ac:dyDescent="0.2">
      <c r="A86" s="122"/>
      <c r="B86" s="127" t="s">
        <v>113</v>
      </c>
      <c r="C86" s="196" t="s">
        <v>114</v>
      </c>
      <c r="D86" s="197"/>
      <c r="E86" s="197"/>
      <c r="F86" s="134" t="s">
        <v>24</v>
      </c>
      <c r="G86" s="135"/>
      <c r="H86" s="135"/>
      <c r="I86" s="135">
        <f>'01 01-STAV Pol'!G678</f>
        <v>0</v>
      </c>
      <c r="J86" s="131" t="str">
        <f>IF(I122=0,"",I86/I122*100)</f>
        <v/>
      </c>
    </row>
    <row r="87" spans="1:10" ht="36.75" customHeight="1" x14ac:dyDescent="0.2">
      <c r="A87" s="122"/>
      <c r="B87" s="127" t="s">
        <v>115</v>
      </c>
      <c r="C87" s="196" t="s">
        <v>116</v>
      </c>
      <c r="D87" s="197"/>
      <c r="E87" s="197"/>
      <c r="F87" s="134" t="s">
        <v>24</v>
      </c>
      <c r="G87" s="135"/>
      <c r="H87" s="135"/>
      <c r="I87" s="135">
        <f>'01 01-STAV Pol'!G694</f>
        <v>0</v>
      </c>
      <c r="J87" s="131" t="str">
        <f>IF(I122=0,"",I87/I122*100)</f>
        <v/>
      </c>
    </row>
    <row r="88" spans="1:10" ht="36.75" customHeight="1" x14ac:dyDescent="0.2">
      <c r="A88" s="122"/>
      <c r="B88" s="127" t="s">
        <v>117</v>
      </c>
      <c r="C88" s="196" t="s">
        <v>118</v>
      </c>
      <c r="D88" s="197"/>
      <c r="E88" s="197"/>
      <c r="F88" s="134" t="s">
        <v>24</v>
      </c>
      <c r="G88" s="135"/>
      <c r="H88" s="135"/>
      <c r="I88" s="135">
        <f>'02 02 Pol'!G52</f>
        <v>0</v>
      </c>
      <c r="J88" s="131" t="str">
        <f>IF(I122=0,"",I88/I122*100)</f>
        <v/>
      </c>
    </row>
    <row r="89" spans="1:10" ht="36.75" customHeight="1" x14ac:dyDescent="0.2">
      <c r="A89" s="122"/>
      <c r="B89" s="127" t="s">
        <v>119</v>
      </c>
      <c r="C89" s="196" t="s">
        <v>120</v>
      </c>
      <c r="D89" s="197"/>
      <c r="E89" s="197"/>
      <c r="F89" s="134" t="s">
        <v>24</v>
      </c>
      <c r="G89" s="135"/>
      <c r="H89" s="135"/>
      <c r="I89" s="135">
        <f>'01 01-ZTI Pol'!G199</f>
        <v>0</v>
      </c>
      <c r="J89" s="131" t="str">
        <f>IF(I122=0,"",I89/I122*100)</f>
        <v/>
      </c>
    </row>
    <row r="90" spans="1:10" ht="36.75" customHeight="1" x14ac:dyDescent="0.2">
      <c r="A90" s="122"/>
      <c r="B90" s="127" t="s">
        <v>121</v>
      </c>
      <c r="C90" s="196" t="s">
        <v>122</v>
      </c>
      <c r="D90" s="197"/>
      <c r="E90" s="197"/>
      <c r="F90" s="134" t="s">
        <v>24</v>
      </c>
      <c r="G90" s="135"/>
      <c r="H90" s="135"/>
      <c r="I90" s="135">
        <f>'01 01-STAV Pol'!G735+'01 01-ZTI Pol'!G226+'02 02 Pol'!G69</f>
        <v>0</v>
      </c>
      <c r="J90" s="131" t="str">
        <f>IF(I122=0,"",I90/I122*100)</f>
        <v/>
      </c>
    </row>
    <row r="91" spans="1:10" ht="36.75" customHeight="1" x14ac:dyDescent="0.2">
      <c r="A91" s="122"/>
      <c r="B91" s="127" t="s">
        <v>123</v>
      </c>
      <c r="C91" s="196" t="s">
        <v>124</v>
      </c>
      <c r="D91" s="197"/>
      <c r="E91" s="197"/>
      <c r="F91" s="134" t="s">
        <v>25</v>
      </c>
      <c r="G91" s="135"/>
      <c r="H91" s="135"/>
      <c r="I91" s="135">
        <f>'01 01-VYT Pol'!G8</f>
        <v>0</v>
      </c>
      <c r="J91" s="131" t="str">
        <f>IF(I122=0,"",I91/I122*100)</f>
        <v/>
      </c>
    </row>
    <row r="92" spans="1:10" ht="36.75" customHeight="1" x14ac:dyDescent="0.2">
      <c r="A92" s="122"/>
      <c r="B92" s="127" t="s">
        <v>125</v>
      </c>
      <c r="C92" s="196" t="s">
        <v>126</v>
      </c>
      <c r="D92" s="197"/>
      <c r="E92" s="197"/>
      <c r="F92" s="134" t="s">
        <v>25</v>
      </c>
      <c r="G92" s="135"/>
      <c r="H92" s="135"/>
      <c r="I92" s="135">
        <f>'01 01-STAV Pol'!G744</f>
        <v>0</v>
      </c>
      <c r="J92" s="131" t="str">
        <f>IF(I122=0,"",I92/I122*100)</f>
        <v/>
      </c>
    </row>
    <row r="93" spans="1:10" ht="36.75" customHeight="1" x14ac:dyDescent="0.2">
      <c r="A93" s="122"/>
      <c r="B93" s="127" t="s">
        <v>127</v>
      </c>
      <c r="C93" s="196" t="s">
        <v>128</v>
      </c>
      <c r="D93" s="197"/>
      <c r="E93" s="197"/>
      <c r="F93" s="134" t="s">
        <v>25</v>
      </c>
      <c r="G93" s="135"/>
      <c r="H93" s="135"/>
      <c r="I93" s="135">
        <f>'01 01-STAV Pol'!G781+'01 01-VYT Pol'!G21+'01 01-ZTI Pol'!G234</f>
        <v>0</v>
      </c>
      <c r="J93" s="131" t="str">
        <f>IF(I122=0,"",I93/I122*100)</f>
        <v/>
      </c>
    </row>
    <row r="94" spans="1:10" ht="36.75" customHeight="1" x14ac:dyDescent="0.2">
      <c r="A94" s="122"/>
      <c r="B94" s="127" t="s">
        <v>129</v>
      </c>
      <c r="C94" s="196" t="s">
        <v>130</v>
      </c>
      <c r="D94" s="197"/>
      <c r="E94" s="197"/>
      <c r="F94" s="134" t="s">
        <v>25</v>
      </c>
      <c r="G94" s="135"/>
      <c r="H94" s="135"/>
      <c r="I94" s="135">
        <f>'01 01-ZTI Pol'!G256</f>
        <v>0</v>
      </c>
      <c r="J94" s="131" t="str">
        <f>IF(I122=0,"",I94/I122*100)</f>
        <v/>
      </c>
    </row>
    <row r="95" spans="1:10" ht="36.75" customHeight="1" x14ac:dyDescent="0.2">
      <c r="A95" s="122"/>
      <c r="B95" s="127" t="s">
        <v>131</v>
      </c>
      <c r="C95" s="196" t="s">
        <v>132</v>
      </c>
      <c r="D95" s="197"/>
      <c r="E95" s="197"/>
      <c r="F95" s="134" t="s">
        <v>25</v>
      </c>
      <c r="G95" s="135"/>
      <c r="H95" s="135"/>
      <c r="I95" s="135">
        <f>'01 01-ZTI Pol'!G317</f>
        <v>0</v>
      </c>
      <c r="J95" s="131" t="str">
        <f>IF(I122=0,"",I95/I122*100)</f>
        <v/>
      </c>
    </row>
    <row r="96" spans="1:10" ht="36.75" customHeight="1" x14ac:dyDescent="0.2">
      <c r="A96" s="122"/>
      <c r="B96" s="127" t="s">
        <v>133</v>
      </c>
      <c r="C96" s="196" t="s">
        <v>134</v>
      </c>
      <c r="D96" s="197"/>
      <c r="E96" s="197"/>
      <c r="F96" s="134" t="s">
        <v>25</v>
      </c>
      <c r="G96" s="135"/>
      <c r="H96" s="135"/>
      <c r="I96" s="135">
        <f>'01 01-ZTI Pol'!G448</f>
        <v>0</v>
      </c>
      <c r="J96" s="131" t="str">
        <f>IF(I122=0,"",I96/I122*100)</f>
        <v/>
      </c>
    </row>
    <row r="97" spans="1:10" ht="36.75" customHeight="1" x14ac:dyDescent="0.2">
      <c r="A97" s="122"/>
      <c r="B97" s="127" t="s">
        <v>135</v>
      </c>
      <c r="C97" s="196" t="s">
        <v>136</v>
      </c>
      <c r="D97" s="197"/>
      <c r="E97" s="197"/>
      <c r="F97" s="134" t="s">
        <v>25</v>
      </c>
      <c r="G97" s="135"/>
      <c r="H97" s="135"/>
      <c r="I97" s="135">
        <f>'01 01-STAV Pol'!G874+'01 01-ZTI Pol'!G472</f>
        <v>0</v>
      </c>
      <c r="J97" s="131" t="str">
        <f>IF(I122=0,"",I97/I122*100)</f>
        <v/>
      </c>
    </row>
    <row r="98" spans="1:10" ht="36.75" customHeight="1" x14ac:dyDescent="0.2">
      <c r="A98" s="122"/>
      <c r="B98" s="127" t="s">
        <v>137</v>
      </c>
      <c r="C98" s="196" t="s">
        <v>138</v>
      </c>
      <c r="D98" s="197"/>
      <c r="E98" s="197"/>
      <c r="F98" s="134" t="s">
        <v>25</v>
      </c>
      <c r="G98" s="135"/>
      <c r="H98" s="135"/>
      <c r="I98" s="135">
        <f>'01 01-ZTI Pol'!G533</f>
        <v>0</v>
      </c>
      <c r="J98" s="131" t="str">
        <f>IF(I122=0,"",I98/I122*100)</f>
        <v/>
      </c>
    </row>
    <row r="99" spans="1:10" ht="36.75" customHeight="1" x14ac:dyDescent="0.2">
      <c r="A99" s="122"/>
      <c r="B99" s="127" t="s">
        <v>139</v>
      </c>
      <c r="C99" s="196" t="s">
        <v>140</v>
      </c>
      <c r="D99" s="197"/>
      <c r="E99" s="197"/>
      <c r="F99" s="134" t="s">
        <v>25</v>
      </c>
      <c r="G99" s="135"/>
      <c r="H99" s="135"/>
      <c r="I99" s="135">
        <f>'01 01-VYT Pol'!G49</f>
        <v>0</v>
      </c>
      <c r="J99" s="131" t="str">
        <f>IF(I122=0,"",I99/I122*100)</f>
        <v/>
      </c>
    </row>
    <row r="100" spans="1:10" ht="36.75" customHeight="1" x14ac:dyDescent="0.2">
      <c r="A100" s="122"/>
      <c r="B100" s="127" t="s">
        <v>141</v>
      </c>
      <c r="C100" s="196" t="s">
        <v>142</v>
      </c>
      <c r="D100" s="197"/>
      <c r="E100" s="197"/>
      <c r="F100" s="134" t="s">
        <v>25</v>
      </c>
      <c r="G100" s="135"/>
      <c r="H100" s="135"/>
      <c r="I100" s="135">
        <f>'01 01-VYT Pol'!G55</f>
        <v>0</v>
      </c>
      <c r="J100" s="131" t="str">
        <f>IF(I122=0,"",I100/I122*100)</f>
        <v/>
      </c>
    </row>
    <row r="101" spans="1:10" ht="36.75" customHeight="1" x14ac:dyDescent="0.2">
      <c r="A101" s="122"/>
      <c r="B101" s="127" t="s">
        <v>143</v>
      </c>
      <c r="C101" s="196" t="s">
        <v>144</v>
      </c>
      <c r="D101" s="197"/>
      <c r="E101" s="197"/>
      <c r="F101" s="134" t="s">
        <v>25</v>
      </c>
      <c r="G101" s="135"/>
      <c r="H101" s="135"/>
      <c r="I101" s="135">
        <f>'01 01-VYT Pol'!G64</f>
        <v>0</v>
      </c>
      <c r="J101" s="131" t="str">
        <f>IF(I122=0,"",I101/I122*100)</f>
        <v/>
      </c>
    </row>
    <row r="102" spans="1:10" ht="36.75" customHeight="1" x14ac:dyDescent="0.2">
      <c r="A102" s="122"/>
      <c r="B102" s="127" t="s">
        <v>145</v>
      </c>
      <c r="C102" s="196" t="s">
        <v>146</v>
      </c>
      <c r="D102" s="197"/>
      <c r="E102" s="197"/>
      <c r="F102" s="134" t="s">
        <v>25</v>
      </c>
      <c r="G102" s="135"/>
      <c r="H102" s="135"/>
      <c r="I102" s="135">
        <f>'01 01-VYT Pol'!G96</f>
        <v>0</v>
      </c>
      <c r="J102" s="131" t="str">
        <f>IF(I122=0,"",I102/I122*100)</f>
        <v/>
      </c>
    </row>
    <row r="103" spans="1:10" ht="36.75" customHeight="1" x14ac:dyDescent="0.2">
      <c r="A103" s="122"/>
      <c r="B103" s="127" t="s">
        <v>147</v>
      </c>
      <c r="C103" s="196" t="s">
        <v>148</v>
      </c>
      <c r="D103" s="197"/>
      <c r="E103" s="197"/>
      <c r="F103" s="134" t="s">
        <v>25</v>
      </c>
      <c r="G103" s="135"/>
      <c r="H103" s="135"/>
      <c r="I103" s="135">
        <f>'01 01-VYT Pol'!G131</f>
        <v>0</v>
      </c>
      <c r="J103" s="131" t="str">
        <f>IF(I122=0,"",I103/I122*100)</f>
        <v/>
      </c>
    </row>
    <row r="104" spans="1:10" ht="36.75" customHeight="1" x14ac:dyDescent="0.2">
      <c r="A104" s="122"/>
      <c r="B104" s="127" t="s">
        <v>149</v>
      </c>
      <c r="C104" s="196" t="s">
        <v>150</v>
      </c>
      <c r="D104" s="197"/>
      <c r="E104" s="197"/>
      <c r="F104" s="134" t="s">
        <v>25</v>
      </c>
      <c r="G104" s="135"/>
      <c r="H104" s="135"/>
      <c r="I104" s="135">
        <f>'01 01-VYT Pol'!G150</f>
        <v>0</v>
      </c>
      <c r="J104" s="131" t="str">
        <f>IF(I122=0,"",I104/I122*100)</f>
        <v/>
      </c>
    </row>
    <row r="105" spans="1:10" ht="36.75" customHeight="1" x14ac:dyDescent="0.2">
      <c r="A105" s="122"/>
      <c r="B105" s="127" t="s">
        <v>151</v>
      </c>
      <c r="C105" s="196" t="s">
        <v>152</v>
      </c>
      <c r="D105" s="197"/>
      <c r="E105" s="197"/>
      <c r="F105" s="134" t="s">
        <v>25</v>
      </c>
      <c r="G105" s="135"/>
      <c r="H105" s="135"/>
      <c r="I105" s="135">
        <f>'01 01-STAV Pol'!G886</f>
        <v>0</v>
      </c>
      <c r="J105" s="131" t="str">
        <f>IF(I122=0,"",I105/I122*100)</f>
        <v/>
      </c>
    </row>
    <row r="106" spans="1:10" ht="36.75" customHeight="1" x14ac:dyDescent="0.2">
      <c r="A106" s="122"/>
      <c r="B106" s="127" t="s">
        <v>153</v>
      </c>
      <c r="C106" s="196" t="s">
        <v>154</v>
      </c>
      <c r="D106" s="197"/>
      <c r="E106" s="197"/>
      <c r="F106" s="134" t="s">
        <v>25</v>
      </c>
      <c r="G106" s="135"/>
      <c r="H106" s="135"/>
      <c r="I106" s="135">
        <f>'01 01-STAV Pol'!G935</f>
        <v>0</v>
      </c>
      <c r="J106" s="131" t="str">
        <f>IF(I122=0,"",I106/I122*100)</f>
        <v/>
      </c>
    </row>
    <row r="107" spans="1:10" ht="36.75" customHeight="1" x14ac:dyDescent="0.2">
      <c r="A107" s="122"/>
      <c r="B107" s="127" t="s">
        <v>155</v>
      </c>
      <c r="C107" s="196" t="s">
        <v>156</v>
      </c>
      <c r="D107" s="197"/>
      <c r="E107" s="197"/>
      <c r="F107" s="134" t="s">
        <v>25</v>
      </c>
      <c r="G107" s="135"/>
      <c r="H107" s="135"/>
      <c r="I107" s="135">
        <f>'01 01-STAV Pol'!G966</f>
        <v>0</v>
      </c>
      <c r="J107" s="131" t="str">
        <f>IF(I122=0,"",I107/I122*100)</f>
        <v/>
      </c>
    </row>
    <row r="108" spans="1:10" ht="36.75" customHeight="1" x14ac:dyDescent="0.2">
      <c r="A108" s="122"/>
      <c r="B108" s="127" t="s">
        <v>157</v>
      </c>
      <c r="C108" s="196" t="s">
        <v>158</v>
      </c>
      <c r="D108" s="197"/>
      <c r="E108" s="197"/>
      <c r="F108" s="134" t="s">
        <v>25</v>
      </c>
      <c r="G108" s="135"/>
      <c r="H108" s="135"/>
      <c r="I108" s="135">
        <f>'01 01-STAV Pol'!G1054</f>
        <v>0</v>
      </c>
      <c r="J108" s="131" t="str">
        <f>IF(I122=0,"",I108/I122*100)</f>
        <v/>
      </c>
    </row>
    <row r="109" spans="1:10" ht="36.75" customHeight="1" x14ac:dyDescent="0.2">
      <c r="A109" s="122"/>
      <c r="B109" s="127" t="s">
        <v>159</v>
      </c>
      <c r="C109" s="196" t="s">
        <v>160</v>
      </c>
      <c r="D109" s="197"/>
      <c r="E109" s="197"/>
      <c r="F109" s="134" t="s">
        <v>25</v>
      </c>
      <c r="G109" s="135"/>
      <c r="H109" s="135"/>
      <c r="I109" s="135">
        <f>'01 01-STAV Pol'!G1096</f>
        <v>0</v>
      </c>
      <c r="J109" s="131" t="str">
        <f>IF(I122=0,"",I109/I122*100)</f>
        <v/>
      </c>
    </row>
    <row r="110" spans="1:10" ht="36.75" customHeight="1" x14ac:dyDescent="0.2">
      <c r="A110" s="122"/>
      <c r="B110" s="127" t="s">
        <v>161</v>
      </c>
      <c r="C110" s="196" t="s">
        <v>162</v>
      </c>
      <c r="D110" s="197"/>
      <c r="E110" s="197"/>
      <c r="F110" s="134" t="s">
        <v>25</v>
      </c>
      <c r="G110" s="135"/>
      <c r="H110" s="135"/>
      <c r="I110" s="135">
        <f>'01 01-STAV Pol'!G1161</f>
        <v>0</v>
      </c>
      <c r="J110" s="131" t="str">
        <f>IF(I122=0,"",I110/I122*100)</f>
        <v/>
      </c>
    </row>
    <row r="111" spans="1:10" ht="36.75" customHeight="1" x14ac:dyDescent="0.2">
      <c r="A111" s="122"/>
      <c r="B111" s="127" t="s">
        <v>163</v>
      </c>
      <c r="C111" s="196" t="s">
        <v>164</v>
      </c>
      <c r="D111" s="197"/>
      <c r="E111" s="197"/>
      <c r="F111" s="134" t="s">
        <v>25</v>
      </c>
      <c r="G111" s="135"/>
      <c r="H111" s="135"/>
      <c r="I111" s="135">
        <f>'01 01-STAV Pol'!G1239</f>
        <v>0</v>
      </c>
      <c r="J111" s="131" t="str">
        <f>IF(I122=0,"",I111/I122*100)</f>
        <v/>
      </c>
    </row>
    <row r="112" spans="1:10" ht="36.75" customHeight="1" x14ac:dyDescent="0.2">
      <c r="A112" s="122"/>
      <c r="B112" s="127" t="s">
        <v>165</v>
      </c>
      <c r="C112" s="196" t="s">
        <v>166</v>
      </c>
      <c r="D112" s="197"/>
      <c r="E112" s="197"/>
      <c r="F112" s="134" t="s">
        <v>25</v>
      </c>
      <c r="G112" s="135"/>
      <c r="H112" s="135"/>
      <c r="I112" s="135">
        <f>'01 01-STAV Pol'!G1271</f>
        <v>0</v>
      </c>
      <c r="J112" s="131" t="str">
        <f>IF(I122=0,"",I112/I122*100)</f>
        <v/>
      </c>
    </row>
    <row r="113" spans="1:10" ht="36.75" customHeight="1" x14ac:dyDescent="0.2">
      <c r="A113" s="122"/>
      <c r="B113" s="127" t="s">
        <v>167</v>
      </c>
      <c r="C113" s="196" t="s">
        <v>168</v>
      </c>
      <c r="D113" s="197"/>
      <c r="E113" s="197"/>
      <c r="F113" s="134" t="s">
        <v>25</v>
      </c>
      <c r="G113" s="135"/>
      <c r="H113" s="135"/>
      <c r="I113" s="135">
        <f>'01 01-STAV Pol'!G1322</f>
        <v>0</v>
      </c>
      <c r="J113" s="131" t="str">
        <f>IF(I122=0,"",I113/I122*100)</f>
        <v/>
      </c>
    </row>
    <row r="114" spans="1:10" ht="36.75" customHeight="1" x14ac:dyDescent="0.2">
      <c r="A114" s="122"/>
      <c r="B114" s="127" t="s">
        <v>169</v>
      </c>
      <c r="C114" s="196" t="s">
        <v>170</v>
      </c>
      <c r="D114" s="197"/>
      <c r="E114" s="197"/>
      <c r="F114" s="134" t="s">
        <v>25</v>
      </c>
      <c r="G114" s="135"/>
      <c r="H114" s="135"/>
      <c r="I114" s="135">
        <f>'01 01-STAV Pol'!G1336</f>
        <v>0</v>
      </c>
      <c r="J114" s="131" t="str">
        <f>IF(I122=0,"",I114/I122*100)</f>
        <v/>
      </c>
    </row>
    <row r="115" spans="1:10" ht="36.75" customHeight="1" x14ac:dyDescent="0.2">
      <c r="A115" s="122"/>
      <c r="B115" s="127" t="s">
        <v>171</v>
      </c>
      <c r="C115" s="196" t="s">
        <v>172</v>
      </c>
      <c r="D115" s="197"/>
      <c r="E115" s="197"/>
      <c r="F115" s="134" t="s">
        <v>25</v>
      </c>
      <c r="G115" s="135"/>
      <c r="H115" s="135"/>
      <c r="I115" s="135">
        <f>'01 01-STAV Pol'!G1427</f>
        <v>0</v>
      </c>
      <c r="J115" s="131" t="str">
        <f>IF(I122=0,"",I115/I122*100)</f>
        <v/>
      </c>
    </row>
    <row r="116" spans="1:10" ht="36.75" customHeight="1" x14ac:dyDescent="0.2">
      <c r="A116" s="122"/>
      <c r="B116" s="127" t="s">
        <v>173</v>
      </c>
      <c r="C116" s="196" t="s">
        <v>174</v>
      </c>
      <c r="D116" s="197"/>
      <c r="E116" s="197"/>
      <c r="F116" s="134" t="s">
        <v>26</v>
      </c>
      <c r="G116" s="135"/>
      <c r="H116" s="135"/>
      <c r="I116" s="135">
        <f>'01 01-EL-silno Pol'!G8</f>
        <v>0</v>
      </c>
      <c r="J116" s="131" t="str">
        <f>IF(I122=0,"",I116/I122*100)</f>
        <v/>
      </c>
    </row>
    <row r="117" spans="1:10" ht="36.75" customHeight="1" x14ac:dyDescent="0.2">
      <c r="A117" s="122"/>
      <c r="B117" s="127" t="s">
        <v>175</v>
      </c>
      <c r="C117" s="196" t="s">
        <v>176</v>
      </c>
      <c r="D117" s="197"/>
      <c r="E117" s="197"/>
      <c r="F117" s="134" t="s">
        <v>26</v>
      </c>
      <c r="G117" s="135"/>
      <c r="H117" s="135"/>
      <c r="I117" s="135">
        <f>'01 01-EL-slabo Pol'!G8</f>
        <v>0</v>
      </c>
      <c r="J117" s="131" t="str">
        <f>IF(I122=0,"",I117/I122*100)</f>
        <v/>
      </c>
    </row>
    <row r="118" spans="1:10" ht="36.75" customHeight="1" x14ac:dyDescent="0.2">
      <c r="A118" s="122"/>
      <c r="B118" s="127" t="s">
        <v>177</v>
      </c>
      <c r="C118" s="196" t="s">
        <v>178</v>
      </c>
      <c r="D118" s="197"/>
      <c r="E118" s="197"/>
      <c r="F118" s="134" t="s">
        <v>26</v>
      </c>
      <c r="G118" s="135"/>
      <c r="H118" s="135"/>
      <c r="I118" s="135">
        <f>'01 01-VZT Pol'!G8</f>
        <v>0</v>
      </c>
      <c r="J118" s="131" t="str">
        <f>IF(I122=0,"",I118/I122*100)</f>
        <v/>
      </c>
    </row>
    <row r="119" spans="1:10" ht="36.75" customHeight="1" x14ac:dyDescent="0.2">
      <c r="A119" s="122"/>
      <c r="B119" s="127" t="s">
        <v>179</v>
      </c>
      <c r="C119" s="196" t="s">
        <v>180</v>
      </c>
      <c r="D119" s="197"/>
      <c r="E119" s="197"/>
      <c r="F119" s="134" t="s">
        <v>181</v>
      </c>
      <c r="G119" s="135"/>
      <c r="H119" s="135"/>
      <c r="I119" s="135">
        <f>'02 02 Pol'!G76</f>
        <v>0</v>
      </c>
      <c r="J119" s="131" t="str">
        <f>IF(I122=0,"",I119/I122*100)</f>
        <v/>
      </c>
    </row>
    <row r="120" spans="1:10" ht="36.75" customHeight="1" x14ac:dyDescent="0.2">
      <c r="A120" s="122"/>
      <c r="B120" s="127" t="s">
        <v>182</v>
      </c>
      <c r="C120" s="196" t="s">
        <v>27</v>
      </c>
      <c r="D120" s="197"/>
      <c r="E120" s="197"/>
      <c r="F120" s="134" t="s">
        <v>182</v>
      </c>
      <c r="G120" s="135"/>
      <c r="H120" s="135"/>
      <c r="I120" s="135">
        <f>'00 KOB-089-00 Naklady'!G8</f>
        <v>0</v>
      </c>
      <c r="J120" s="131" t="str">
        <f>IF(I122=0,"",I120/I122*100)</f>
        <v/>
      </c>
    </row>
    <row r="121" spans="1:10" ht="36.75" customHeight="1" x14ac:dyDescent="0.2">
      <c r="A121" s="122"/>
      <c r="B121" s="127" t="s">
        <v>183</v>
      </c>
      <c r="C121" s="196" t="s">
        <v>28</v>
      </c>
      <c r="D121" s="197"/>
      <c r="E121" s="197"/>
      <c r="F121" s="134" t="s">
        <v>183</v>
      </c>
      <c r="G121" s="135"/>
      <c r="H121" s="135"/>
      <c r="I121" s="135">
        <f>'00 KOB-089-00 Naklady'!G20</f>
        <v>0</v>
      </c>
      <c r="J121" s="131" t="str">
        <f>IF(I122=0,"",I121/I122*100)</f>
        <v/>
      </c>
    </row>
    <row r="122" spans="1:10" ht="25.5" customHeight="1" x14ac:dyDescent="0.2">
      <c r="A122" s="123"/>
      <c r="B122" s="128" t="s">
        <v>1</v>
      </c>
      <c r="C122" s="129"/>
      <c r="D122" s="130"/>
      <c r="E122" s="130"/>
      <c r="F122" s="136"/>
      <c r="G122" s="137"/>
      <c r="H122" s="137"/>
      <c r="I122" s="137">
        <f>SUM(I71:I121)</f>
        <v>0</v>
      </c>
      <c r="J122" s="132">
        <f>SUM(J71:J121)</f>
        <v>0</v>
      </c>
    </row>
    <row r="123" spans="1:10" x14ac:dyDescent="0.2">
      <c r="F123" s="86"/>
      <c r="G123" s="86"/>
      <c r="H123" s="86"/>
      <c r="I123" s="86"/>
      <c r="J123" s="133"/>
    </row>
    <row r="124" spans="1:10" x14ac:dyDescent="0.2">
      <c r="F124" s="86"/>
      <c r="G124" s="86"/>
      <c r="H124" s="86"/>
      <c r="I124" s="86"/>
      <c r="J124" s="133"/>
    </row>
    <row r="125" spans="1:10" x14ac:dyDescent="0.2">
      <c r="F125" s="86"/>
      <c r="G125" s="86"/>
      <c r="H125" s="86"/>
      <c r="I125" s="86"/>
      <c r="J125" s="133"/>
    </row>
  </sheetData>
  <sheetProtection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B52:E52"/>
    <mergeCell ref="C71:E71"/>
    <mergeCell ref="C44:E44"/>
    <mergeCell ref="C45:E45"/>
    <mergeCell ref="C46:E46"/>
    <mergeCell ref="C47:E47"/>
    <mergeCell ref="C48:E48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KNXZY01em3yvDT8nYb+gRQKGknyCGBAns4BEk7ise4e2bEkpJa5uzgkanHMYKu2g7NagnSci2ezeRY9N1PojsQ==" saltValue="e9zzF+/uGawcLbZklXfGF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5455-8309-459B-8846-708D545D41DE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D28" sqref="AD28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184</v>
      </c>
      <c r="B1" s="255"/>
      <c r="C1" s="255"/>
      <c r="D1" s="255"/>
      <c r="E1" s="255"/>
      <c r="F1" s="255"/>
      <c r="G1" s="255"/>
      <c r="AG1" t="s">
        <v>185</v>
      </c>
    </row>
    <row r="2" spans="1:60" ht="24.95" customHeight="1" x14ac:dyDescent="0.2">
      <c r="A2" s="5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186</v>
      </c>
    </row>
    <row r="3" spans="1:60" ht="24.95" customHeight="1" x14ac:dyDescent="0.2">
      <c r="A3" s="50" t="s">
        <v>8</v>
      </c>
      <c r="B3" s="49" t="s">
        <v>187</v>
      </c>
      <c r="C3" s="256" t="s">
        <v>46</v>
      </c>
      <c r="D3" s="257"/>
      <c r="E3" s="257"/>
      <c r="F3" s="257"/>
      <c r="G3" s="258"/>
      <c r="AC3" s="120" t="s">
        <v>188</v>
      </c>
      <c r="AG3" t="s">
        <v>189</v>
      </c>
    </row>
    <row r="4" spans="1:60" ht="24.95" customHeight="1" x14ac:dyDescent="0.2">
      <c r="A4" s="139" t="s">
        <v>9</v>
      </c>
      <c r="B4" s="140" t="s">
        <v>47</v>
      </c>
      <c r="C4" s="259" t="s">
        <v>46</v>
      </c>
      <c r="D4" s="260"/>
      <c r="E4" s="260"/>
      <c r="F4" s="260"/>
      <c r="G4" s="261"/>
      <c r="AG4" t="s">
        <v>190</v>
      </c>
    </row>
    <row r="5" spans="1:60" x14ac:dyDescent="0.2">
      <c r="D5" s="10"/>
    </row>
    <row r="6" spans="1:60" ht="38.25" x14ac:dyDescent="0.2">
      <c r="A6" s="142" t="s">
        <v>191</v>
      </c>
      <c r="B6" s="144" t="s">
        <v>192</v>
      </c>
      <c r="C6" s="144" t="s">
        <v>193</v>
      </c>
      <c r="D6" s="143" t="s">
        <v>194</v>
      </c>
      <c r="E6" s="142" t="s">
        <v>195</v>
      </c>
      <c r="F6" s="141" t="s">
        <v>196</v>
      </c>
      <c r="G6" s="142" t="s">
        <v>29</v>
      </c>
      <c r="H6" s="145" t="s">
        <v>30</v>
      </c>
      <c r="I6" s="145" t="s">
        <v>197</v>
      </c>
      <c r="J6" s="145" t="s">
        <v>31</v>
      </c>
      <c r="K6" s="145" t="s">
        <v>198</v>
      </c>
      <c r="L6" s="145" t="s">
        <v>199</v>
      </c>
      <c r="M6" s="145" t="s">
        <v>200</v>
      </c>
      <c r="N6" s="145" t="s">
        <v>201</v>
      </c>
      <c r="O6" s="145" t="s">
        <v>202</v>
      </c>
      <c r="P6" s="145" t="s">
        <v>203</v>
      </c>
      <c r="Q6" s="145" t="s">
        <v>204</v>
      </c>
      <c r="R6" s="145" t="s">
        <v>205</v>
      </c>
      <c r="S6" s="145" t="s">
        <v>206</v>
      </c>
      <c r="T6" s="145" t="s">
        <v>207</v>
      </c>
      <c r="U6" s="145" t="s">
        <v>208</v>
      </c>
      <c r="V6" s="145" t="s">
        <v>209</v>
      </c>
      <c r="W6" s="145" t="s">
        <v>210</v>
      </c>
      <c r="X6" s="145" t="s">
        <v>211</v>
      </c>
      <c r="Y6" s="145" t="s">
        <v>212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213</v>
      </c>
      <c r="B8" s="161" t="s">
        <v>182</v>
      </c>
      <c r="C8" s="176" t="s">
        <v>27</v>
      </c>
      <c r="D8" s="162"/>
      <c r="E8" s="163"/>
      <c r="F8" s="164"/>
      <c r="G8" s="164">
        <f>SUMIF(AG9:AG19,"&lt;&gt;NOR",G9:G19)</f>
        <v>0</v>
      </c>
      <c r="H8" s="164"/>
      <c r="I8" s="164">
        <f>SUM(I9:I19)</f>
        <v>0</v>
      </c>
      <c r="J8" s="164"/>
      <c r="K8" s="164">
        <f>SUM(K9:K19)</f>
        <v>0</v>
      </c>
      <c r="L8" s="164"/>
      <c r="M8" s="164">
        <f>SUM(M9:M19)</f>
        <v>0</v>
      </c>
      <c r="N8" s="163"/>
      <c r="O8" s="163">
        <f>SUM(O9:O19)</f>
        <v>0</v>
      </c>
      <c r="P8" s="163"/>
      <c r="Q8" s="163">
        <f>SUM(Q9:Q19)</f>
        <v>0</v>
      </c>
      <c r="R8" s="164"/>
      <c r="S8" s="164"/>
      <c r="T8" s="165"/>
      <c r="U8" s="159"/>
      <c r="V8" s="159">
        <f>SUM(V9:V19)</f>
        <v>0</v>
      </c>
      <c r="W8" s="159"/>
      <c r="X8" s="159"/>
      <c r="Y8" s="159"/>
      <c r="AG8" t="s">
        <v>214</v>
      </c>
    </row>
    <row r="9" spans="1:60" outlineLevel="1" x14ac:dyDescent="0.2">
      <c r="A9" s="167">
        <v>1</v>
      </c>
      <c r="B9" s="168" t="s">
        <v>215</v>
      </c>
      <c r="C9" s="177" t="s">
        <v>216</v>
      </c>
      <c r="D9" s="169" t="s">
        <v>217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218</v>
      </c>
      <c r="T9" s="173" t="s">
        <v>219</v>
      </c>
      <c r="U9" s="157">
        <v>0</v>
      </c>
      <c r="V9" s="157">
        <f>ROUND(E9*U9,2)</f>
        <v>0</v>
      </c>
      <c r="W9" s="157"/>
      <c r="X9" s="157" t="s">
        <v>220</v>
      </c>
      <c r="Y9" s="157" t="s">
        <v>221</v>
      </c>
      <c r="Z9" s="146"/>
      <c r="AA9" s="146"/>
      <c r="AB9" s="146"/>
      <c r="AC9" s="146"/>
      <c r="AD9" s="146"/>
      <c r="AE9" s="146"/>
      <c r="AF9" s="146"/>
      <c r="AG9" s="146" t="s">
        <v>222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62"/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223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7">
        <v>2</v>
      </c>
      <c r="B11" s="168" t="s">
        <v>224</v>
      </c>
      <c r="C11" s="177" t="s">
        <v>225</v>
      </c>
      <c r="D11" s="169" t="s">
        <v>217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218</v>
      </c>
      <c r="T11" s="173" t="s">
        <v>219</v>
      </c>
      <c r="U11" s="157">
        <v>0</v>
      </c>
      <c r="V11" s="157">
        <f>ROUND(E11*U11,2)</f>
        <v>0</v>
      </c>
      <c r="W11" s="157"/>
      <c r="X11" s="157" t="s">
        <v>220</v>
      </c>
      <c r="Y11" s="157" t="s">
        <v>221</v>
      </c>
      <c r="Z11" s="146"/>
      <c r="AA11" s="146"/>
      <c r="AB11" s="146"/>
      <c r="AC11" s="146"/>
      <c r="AD11" s="146"/>
      <c r="AE11" s="146"/>
      <c r="AF11" s="146"/>
      <c r="AG11" s="146" t="s">
        <v>222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253" t="s">
        <v>226</v>
      </c>
      <c r="D12" s="254"/>
      <c r="E12" s="254"/>
      <c r="F12" s="254"/>
      <c r="G12" s="254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227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251"/>
      <c r="D13" s="252"/>
      <c r="E13" s="252"/>
      <c r="F13" s="252"/>
      <c r="G13" s="25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223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7">
        <v>3</v>
      </c>
      <c r="B14" s="168" t="s">
        <v>228</v>
      </c>
      <c r="C14" s="177" t="s">
        <v>229</v>
      </c>
      <c r="D14" s="169" t="s">
        <v>217</v>
      </c>
      <c r="E14" s="170">
        <v>1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0">
        <v>0</v>
      </c>
      <c r="O14" s="170">
        <f>ROUND(E14*N14,2)</f>
        <v>0</v>
      </c>
      <c r="P14" s="170">
        <v>0</v>
      </c>
      <c r="Q14" s="170">
        <f>ROUND(E14*P14,2)</f>
        <v>0</v>
      </c>
      <c r="R14" s="172"/>
      <c r="S14" s="172" t="s">
        <v>218</v>
      </c>
      <c r="T14" s="173" t="s">
        <v>219</v>
      </c>
      <c r="U14" s="157">
        <v>0</v>
      </c>
      <c r="V14" s="157">
        <f>ROUND(E14*U14,2)</f>
        <v>0</v>
      </c>
      <c r="W14" s="157"/>
      <c r="X14" s="157" t="s">
        <v>220</v>
      </c>
      <c r="Y14" s="157" t="s">
        <v>221</v>
      </c>
      <c r="Z14" s="146"/>
      <c r="AA14" s="146"/>
      <c r="AB14" s="146"/>
      <c r="AC14" s="146"/>
      <c r="AD14" s="146"/>
      <c r="AE14" s="146"/>
      <c r="AF14" s="146"/>
      <c r="AG14" s="146" t="s">
        <v>230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56.25" outlineLevel="2" x14ac:dyDescent="0.2">
      <c r="A15" s="153"/>
      <c r="B15" s="154"/>
      <c r="C15" s="253" t="s">
        <v>1917</v>
      </c>
      <c r="D15" s="254"/>
      <c r="E15" s="254"/>
      <c r="F15" s="254"/>
      <c r="G15" s="254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227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75" t="str">
        <f>C15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Vjezd na stavební pozemek katastrální číslo 559/5  je možný pouze technikou do 3,5 tuny, důvodem je ochranné pásmo kanalizace a přemostění skrytého vodního toku vedoucího pod betonovým chodníkem (katastrální číslo 215/1) a stávajícím nájezdem k vjezdové bráně na pozemek katastrální číslo 559/1.</v>
      </c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251"/>
      <c r="D16" s="252"/>
      <c r="E16" s="252"/>
      <c r="F16" s="252"/>
      <c r="G16" s="252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223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7">
        <v>4</v>
      </c>
      <c r="B17" s="168" t="s">
        <v>231</v>
      </c>
      <c r="C17" s="177" t="s">
        <v>232</v>
      </c>
      <c r="D17" s="169" t="s">
        <v>217</v>
      </c>
      <c r="E17" s="170">
        <v>1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/>
      <c r="S17" s="172" t="s">
        <v>218</v>
      </c>
      <c r="T17" s="173" t="s">
        <v>219</v>
      </c>
      <c r="U17" s="157">
        <v>0</v>
      </c>
      <c r="V17" s="157">
        <f>ROUND(E17*U17,2)</f>
        <v>0</v>
      </c>
      <c r="W17" s="157"/>
      <c r="X17" s="157" t="s">
        <v>220</v>
      </c>
      <c r="Y17" s="157" t="s">
        <v>221</v>
      </c>
      <c r="Z17" s="146"/>
      <c r="AA17" s="146"/>
      <c r="AB17" s="146"/>
      <c r="AC17" s="146"/>
      <c r="AD17" s="146"/>
      <c r="AE17" s="146"/>
      <c r="AF17" s="146"/>
      <c r="AG17" s="146" t="s">
        <v>222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53" t="s">
        <v>233</v>
      </c>
      <c r="D18" s="254"/>
      <c r="E18" s="254"/>
      <c r="F18" s="254"/>
      <c r="G18" s="254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6"/>
      <c r="AA18" s="146"/>
      <c r="AB18" s="146"/>
      <c r="AC18" s="146"/>
      <c r="AD18" s="146"/>
      <c r="AE18" s="146"/>
      <c r="AF18" s="146"/>
      <c r="AG18" s="146" t="s">
        <v>227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251"/>
      <c r="D19" s="252"/>
      <c r="E19" s="252"/>
      <c r="F19" s="252"/>
      <c r="G19" s="252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223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60" t="s">
        <v>213</v>
      </c>
      <c r="B20" s="161" t="s">
        <v>183</v>
      </c>
      <c r="C20" s="176" t="s">
        <v>28</v>
      </c>
      <c r="D20" s="162"/>
      <c r="E20" s="163"/>
      <c r="F20" s="164"/>
      <c r="G20" s="164">
        <f>SUMIF(AG21:AG41,"&lt;&gt;NOR",G21:G41)</f>
        <v>0</v>
      </c>
      <c r="H20" s="164"/>
      <c r="I20" s="164">
        <f>SUM(I21:I41)</f>
        <v>0</v>
      </c>
      <c r="J20" s="164"/>
      <c r="K20" s="164">
        <f>SUM(K21:K41)</f>
        <v>0</v>
      </c>
      <c r="L20" s="164"/>
      <c r="M20" s="164">
        <f>SUM(M21:M41)</f>
        <v>0</v>
      </c>
      <c r="N20" s="163"/>
      <c r="O20" s="163">
        <f>SUM(O21:O41)</f>
        <v>0</v>
      </c>
      <c r="P20" s="163"/>
      <c r="Q20" s="163">
        <f>SUM(Q21:Q41)</f>
        <v>0</v>
      </c>
      <c r="R20" s="164"/>
      <c r="S20" s="164"/>
      <c r="T20" s="165"/>
      <c r="U20" s="159"/>
      <c r="V20" s="159">
        <f>SUM(V21:V41)</f>
        <v>0</v>
      </c>
      <c r="W20" s="159"/>
      <c r="X20" s="159"/>
      <c r="Y20" s="159"/>
      <c r="AG20" t="s">
        <v>214</v>
      </c>
    </row>
    <row r="21" spans="1:60" outlineLevel="1" x14ac:dyDescent="0.2">
      <c r="A21" s="167">
        <v>5</v>
      </c>
      <c r="B21" s="168" t="s">
        <v>234</v>
      </c>
      <c r="C21" s="177" t="s">
        <v>235</v>
      </c>
      <c r="D21" s="169" t="s">
        <v>217</v>
      </c>
      <c r="E21" s="170">
        <v>1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/>
      <c r="S21" s="172" t="s">
        <v>218</v>
      </c>
      <c r="T21" s="173" t="s">
        <v>219</v>
      </c>
      <c r="U21" s="157">
        <v>0</v>
      </c>
      <c r="V21" s="157">
        <f>ROUND(E21*U21,2)</f>
        <v>0</v>
      </c>
      <c r="W21" s="157"/>
      <c r="X21" s="157" t="s">
        <v>220</v>
      </c>
      <c r="Y21" s="157" t="s">
        <v>221</v>
      </c>
      <c r="Z21" s="146"/>
      <c r="AA21" s="146"/>
      <c r="AB21" s="146"/>
      <c r="AC21" s="146"/>
      <c r="AD21" s="146"/>
      <c r="AE21" s="146"/>
      <c r="AF21" s="146"/>
      <c r="AG21" s="146" t="s">
        <v>236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253" t="s">
        <v>237</v>
      </c>
      <c r="D22" s="254"/>
      <c r="E22" s="254"/>
      <c r="F22" s="254"/>
      <c r="G22" s="254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227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251"/>
      <c r="D23" s="252"/>
      <c r="E23" s="252"/>
      <c r="F23" s="252"/>
      <c r="G23" s="25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223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7">
        <v>6</v>
      </c>
      <c r="B24" s="168" t="s">
        <v>238</v>
      </c>
      <c r="C24" s="177" t="s">
        <v>239</v>
      </c>
      <c r="D24" s="169" t="s">
        <v>217</v>
      </c>
      <c r="E24" s="170">
        <v>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2"/>
      <c r="S24" s="172" t="s">
        <v>218</v>
      </c>
      <c r="T24" s="173" t="s">
        <v>219</v>
      </c>
      <c r="U24" s="157">
        <v>0</v>
      </c>
      <c r="V24" s="157">
        <f>ROUND(E24*U24,2)</f>
        <v>0</v>
      </c>
      <c r="W24" s="157"/>
      <c r="X24" s="157" t="s">
        <v>220</v>
      </c>
      <c r="Y24" s="157" t="s">
        <v>221</v>
      </c>
      <c r="Z24" s="146"/>
      <c r="AA24" s="146"/>
      <c r="AB24" s="146"/>
      <c r="AC24" s="146"/>
      <c r="AD24" s="146"/>
      <c r="AE24" s="146"/>
      <c r="AF24" s="146"/>
      <c r="AG24" s="146" t="s">
        <v>236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2" x14ac:dyDescent="0.2">
      <c r="A25" s="153"/>
      <c r="B25" s="154"/>
      <c r="C25" s="253" t="s">
        <v>240</v>
      </c>
      <c r="D25" s="254"/>
      <c r="E25" s="254"/>
      <c r="F25" s="254"/>
      <c r="G25" s="254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227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75" t="str">
        <f>C25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251"/>
      <c r="D26" s="252"/>
      <c r="E26" s="252"/>
      <c r="F26" s="252"/>
      <c r="G26" s="252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223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67">
        <v>7</v>
      </c>
      <c r="B27" s="168" t="s">
        <v>241</v>
      </c>
      <c r="C27" s="177" t="s">
        <v>242</v>
      </c>
      <c r="D27" s="169" t="s">
        <v>217</v>
      </c>
      <c r="E27" s="170">
        <v>1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0">
        <v>0</v>
      </c>
      <c r="O27" s="170">
        <f>ROUND(E27*N27,2)</f>
        <v>0</v>
      </c>
      <c r="P27" s="170">
        <v>0</v>
      </c>
      <c r="Q27" s="170">
        <f>ROUND(E27*P27,2)</f>
        <v>0</v>
      </c>
      <c r="R27" s="172"/>
      <c r="S27" s="172" t="s">
        <v>218</v>
      </c>
      <c r="T27" s="173" t="s">
        <v>219</v>
      </c>
      <c r="U27" s="157">
        <v>0</v>
      </c>
      <c r="V27" s="157">
        <f>ROUND(E27*U27,2)</f>
        <v>0</v>
      </c>
      <c r="W27" s="157"/>
      <c r="X27" s="157" t="s">
        <v>220</v>
      </c>
      <c r="Y27" s="157" t="s">
        <v>221</v>
      </c>
      <c r="Z27" s="146"/>
      <c r="AA27" s="146"/>
      <c r="AB27" s="146"/>
      <c r="AC27" s="146"/>
      <c r="AD27" s="146"/>
      <c r="AE27" s="146"/>
      <c r="AF27" s="146"/>
      <c r="AG27" s="146" t="s">
        <v>236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33.75" outlineLevel="2" x14ac:dyDescent="0.2">
      <c r="A28" s="153"/>
      <c r="B28" s="154"/>
      <c r="C28" s="253" t="s">
        <v>243</v>
      </c>
      <c r="D28" s="254"/>
      <c r="E28" s="254"/>
      <c r="F28" s="254"/>
      <c r="G28" s="254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6"/>
      <c r="AA28" s="146"/>
      <c r="AB28" s="146"/>
      <c r="AC28" s="146"/>
      <c r="AD28" s="146"/>
      <c r="AE28" s="146"/>
      <c r="AF28" s="146"/>
      <c r="AG28" s="146" t="s">
        <v>227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75" t="str">
        <f>C28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251"/>
      <c r="D29" s="252"/>
      <c r="E29" s="252"/>
      <c r="F29" s="252"/>
      <c r="G29" s="252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223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7">
        <v>8</v>
      </c>
      <c r="B30" s="168" t="s">
        <v>244</v>
      </c>
      <c r="C30" s="177" t="s">
        <v>245</v>
      </c>
      <c r="D30" s="169" t="s">
        <v>217</v>
      </c>
      <c r="E30" s="170">
        <v>1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0">
        <v>0</v>
      </c>
      <c r="O30" s="170">
        <f>ROUND(E30*N30,2)</f>
        <v>0</v>
      </c>
      <c r="P30" s="170">
        <v>0</v>
      </c>
      <c r="Q30" s="170">
        <f>ROUND(E30*P30,2)</f>
        <v>0</v>
      </c>
      <c r="R30" s="172"/>
      <c r="S30" s="172" t="s">
        <v>218</v>
      </c>
      <c r="T30" s="173" t="s">
        <v>219</v>
      </c>
      <c r="U30" s="157">
        <v>0</v>
      </c>
      <c r="V30" s="157">
        <f>ROUND(E30*U30,2)</f>
        <v>0</v>
      </c>
      <c r="W30" s="157"/>
      <c r="X30" s="157" t="s">
        <v>220</v>
      </c>
      <c r="Y30" s="157" t="s">
        <v>221</v>
      </c>
      <c r="Z30" s="146"/>
      <c r="AA30" s="146"/>
      <c r="AB30" s="146"/>
      <c r="AC30" s="146"/>
      <c r="AD30" s="146"/>
      <c r="AE30" s="146"/>
      <c r="AF30" s="146"/>
      <c r="AG30" s="146" t="s">
        <v>236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33.75" outlineLevel="2" x14ac:dyDescent="0.2">
      <c r="A31" s="153"/>
      <c r="B31" s="154"/>
      <c r="C31" s="253" t="s">
        <v>246</v>
      </c>
      <c r="D31" s="254"/>
      <c r="E31" s="254"/>
      <c r="F31" s="254"/>
      <c r="G31" s="254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227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75" t="str">
        <f>C31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251"/>
      <c r="D32" s="252"/>
      <c r="E32" s="252"/>
      <c r="F32" s="252"/>
      <c r="G32" s="252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6"/>
      <c r="AA32" s="146"/>
      <c r="AB32" s="146"/>
      <c r="AC32" s="146"/>
      <c r="AD32" s="146"/>
      <c r="AE32" s="146"/>
      <c r="AF32" s="146"/>
      <c r="AG32" s="146" t="s">
        <v>223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67">
        <v>9</v>
      </c>
      <c r="B33" s="168" t="s">
        <v>247</v>
      </c>
      <c r="C33" s="177" t="s">
        <v>248</v>
      </c>
      <c r="D33" s="169" t="s">
        <v>217</v>
      </c>
      <c r="E33" s="170">
        <v>1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2"/>
      <c r="S33" s="172" t="s">
        <v>218</v>
      </c>
      <c r="T33" s="173" t="s">
        <v>219</v>
      </c>
      <c r="U33" s="157">
        <v>0</v>
      </c>
      <c r="V33" s="157">
        <f>ROUND(E33*U33,2)</f>
        <v>0</v>
      </c>
      <c r="W33" s="157"/>
      <c r="X33" s="157" t="s">
        <v>220</v>
      </c>
      <c r="Y33" s="157" t="s">
        <v>221</v>
      </c>
      <c r="Z33" s="146"/>
      <c r="AA33" s="146"/>
      <c r="AB33" s="146"/>
      <c r="AC33" s="146"/>
      <c r="AD33" s="146"/>
      <c r="AE33" s="146"/>
      <c r="AF33" s="146"/>
      <c r="AG33" s="146" t="s">
        <v>236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253" t="s">
        <v>249</v>
      </c>
      <c r="D34" s="254"/>
      <c r="E34" s="254"/>
      <c r="F34" s="254"/>
      <c r="G34" s="254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6"/>
      <c r="AA34" s="146"/>
      <c r="AB34" s="146"/>
      <c r="AC34" s="146"/>
      <c r="AD34" s="146"/>
      <c r="AE34" s="146"/>
      <c r="AF34" s="146"/>
      <c r="AG34" s="146" t="s">
        <v>227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75" t="str">
        <f>C34</f>
        <v>Náklady zhotovitele, které vzniknou v souvislosti s povinnostmi zhotovitele při předání a převzetí díla.</v>
      </c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251"/>
      <c r="D35" s="252"/>
      <c r="E35" s="252"/>
      <c r="F35" s="252"/>
      <c r="G35" s="252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223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67">
        <v>10</v>
      </c>
      <c r="B36" s="168" t="s">
        <v>250</v>
      </c>
      <c r="C36" s="177" t="s">
        <v>251</v>
      </c>
      <c r="D36" s="169" t="s">
        <v>217</v>
      </c>
      <c r="E36" s="170">
        <v>1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0">
        <v>0</v>
      </c>
      <c r="O36" s="170">
        <f>ROUND(E36*N36,2)</f>
        <v>0</v>
      </c>
      <c r="P36" s="170">
        <v>0</v>
      </c>
      <c r="Q36" s="170">
        <f>ROUND(E36*P36,2)</f>
        <v>0</v>
      </c>
      <c r="R36" s="172"/>
      <c r="S36" s="172" t="s">
        <v>218</v>
      </c>
      <c r="T36" s="173" t="s">
        <v>219</v>
      </c>
      <c r="U36" s="157">
        <v>0</v>
      </c>
      <c r="V36" s="157">
        <f>ROUND(E36*U36,2)</f>
        <v>0</v>
      </c>
      <c r="W36" s="157"/>
      <c r="X36" s="157" t="s">
        <v>220</v>
      </c>
      <c r="Y36" s="157" t="s">
        <v>221</v>
      </c>
      <c r="Z36" s="146"/>
      <c r="AA36" s="146"/>
      <c r="AB36" s="146"/>
      <c r="AC36" s="146"/>
      <c r="AD36" s="146"/>
      <c r="AE36" s="146"/>
      <c r="AF36" s="146"/>
      <c r="AG36" s="146" t="s">
        <v>236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53" t="s">
        <v>252</v>
      </c>
      <c r="D37" s="254"/>
      <c r="E37" s="254"/>
      <c r="F37" s="254"/>
      <c r="G37" s="254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6"/>
      <c r="AA37" s="146"/>
      <c r="AB37" s="146"/>
      <c r="AC37" s="146"/>
      <c r="AD37" s="146"/>
      <c r="AE37" s="146"/>
      <c r="AF37" s="146"/>
      <c r="AG37" s="146" t="s">
        <v>227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75" t="str">
        <f>C37</f>
        <v>Náklady na vyhotovení dokumentace skutečného provedení stavby a její předání objednateli v požadované formě a požadovaném počtu.</v>
      </c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251"/>
      <c r="D38" s="252"/>
      <c r="E38" s="252"/>
      <c r="F38" s="252"/>
      <c r="G38" s="252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223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67">
        <v>11</v>
      </c>
      <c r="B39" s="168" t="s">
        <v>253</v>
      </c>
      <c r="C39" s="177" t="s">
        <v>254</v>
      </c>
      <c r="D39" s="169" t="s">
        <v>217</v>
      </c>
      <c r="E39" s="170">
        <v>1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/>
      <c r="S39" s="172" t="s">
        <v>218</v>
      </c>
      <c r="T39" s="173" t="s">
        <v>219</v>
      </c>
      <c r="U39" s="157">
        <v>0</v>
      </c>
      <c r="V39" s="157">
        <f>ROUND(E39*U39,2)</f>
        <v>0</v>
      </c>
      <c r="W39" s="157"/>
      <c r="X39" s="157" t="s">
        <v>220</v>
      </c>
      <c r="Y39" s="157" t="s">
        <v>221</v>
      </c>
      <c r="Z39" s="146"/>
      <c r="AA39" s="146"/>
      <c r="AB39" s="146"/>
      <c r="AC39" s="146"/>
      <c r="AD39" s="146"/>
      <c r="AE39" s="146"/>
      <c r="AF39" s="146"/>
      <c r="AG39" s="146" t="s">
        <v>236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253" t="s">
        <v>255</v>
      </c>
      <c r="D40" s="254"/>
      <c r="E40" s="254"/>
      <c r="F40" s="254"/>
      <c r="G40" s="254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6"/>
      <c r="AA40" s="146"/>
      <c r="AB40" s="146"/>
      <c r="AC40" s="146"/>
      <c r="AD40" s="146"/>
      <c r="AE40" s="146"/>
      <c r="AF40" s="146"/>
      <c r="AG40" s="146" t="s">
        <v>227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75" t="str">
        <f>C40</f>
        <v>Náklady na provedení skutečného zaměření stavby v rozsahu nezbytném pro zápis změny do katastru nemovitostí.</v>
      </c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251"/>
      <c r="D41" s="252"/>
      <c r="E41" s="252"/>
      <c r="F41" s="252"/>
      <c r="G41" s="252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6"/>
      <c r="AA41" s="146"/>
      <c r="AB41" s="146"/>
      <c r="AC41" s="146"/>
      <c r="AD41" s="146"/>
      <c r="AE41" s="146"/>
      <c r="AF41" s="146"/>
      <c r="AG41" s="146" t="s">
        <v>223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3"/>
      <c r="B42" s="4"/>
      <c r="C42" s="178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199</v>
      </c>
    </row>
    <row r="43" spans="1:60" x14ac:dyDescent="0.2">
      <c r="A43" s="149"/>
      <c r="B43" s="150" t="s">
        <v>29</v>
      </c>
      <c r="C43" s="179"/>
      <c r="D43" s="151"/>
      <c r="E43" s="152"/>
      <c r="F43" s="152"/>
      <c r="G43" s="166">
        <f>G8+G20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256</v>
      </c>
    </row>
    <row r="44" spans="1:60" x14ac:dyDescent="0.2">
      <c r="C44" s="180"/>
      <c r="D44" s="10"/>
      <c r="AG44" t="s">
        <v>257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formatRows="0"/>
  <mergeCells count="25">
    <mergeCell ref="C12:G12"/>
    <mergeCell ref="A1:G1"/>
    <mergeCell ref="C2:G2"/>
    <mergeCell ref="C3:G3"/>
    <mergeCell ref="C4:G4"/>
    <mergeCell ref="C10:G10"/>
    <mergeCell ref="C31:G31"/>
    <mergeCell ref="C13:G13"/>
    <mergeCell ref="C15:G15"/>
    <mergeCell ref="C16:G16"/>
    <mergeCell ref="C18:G18"/>
    <mergeCell ref="C19:G19"/>
    <mergeCell ref="C22:G22"/>
    <mergeCell ref="C23:G23"/>
    <mergeCell ref="C25:G25"/>
    <mergeCell ref="C26:G26"/>
    <mergeCell ref="C28:G28"/>
    <mergeCell ref="C29:G29"/>
    <mergeCell ref="C41:G41"/>
    <mergeCell ref="C32:G32"/>
    <mergeCell ref="C34:G34"/>
    <mergeCell ref="C35:G35"/>
    <mergeCell ref="C37:G37"/>
    <mergeCell ref="C38:G38"/>
    <mergeCell ref="C40:G4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94CE-610F-4BA1-B4F4-C60E6015FE8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258</v>
      </c>
      <c r="B1" s="255"/>
      <c r="C1" s="255"/>
      <c r="D1" s="255"/>
      <c r="E1" s="255"/>
      <c r="F1" s="255"/>
      <c r="G1" s="255"/>
      <c r="AG1" t="s">
        <v>185</v>
      </c>
    </row>
    <row r="2" spans="1:60" ht="24.95" customHeight="1" x14ac:dyDescent="0.2">
      <c r="A2" s="5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186</v>
      </c>
    </row>
    <row r="3" spans="1:60" ht="24.95" customHeight="1" x14ac:dyDescent="0.2">
      <c r="A3" s="50" t="s">
        <v>8</v>
      </c>
      <c r="B3" s="49" t="s">
        <v>49</v>
      </c>
      <c r="C3" s="256" t="s">
        <v>50</v>
      </c>
      <c r="D3" s="257"/>
      <c r="E3" s="257"/>
      <c r="F3" s="257"/>
      <c r="G3" s="258"/>
      <c r="AC3" s="120" t="s">
        <v>186</v>
      </c>
      <c r="AG3" t="s">
        <v>189</v>
      </c>
    </row>
    <row r="4" spans="1:60" ht="24.95" customHeight="1" x14ac:dyDescent="0.2">
      <c r="A4" s="139" t="s">
        <v>9</v>
      </c>
      <c r="B4" s="140" t="s">
        <v>51</v>
      </c>
      <c r="C4" s="259" t="s">
        <v>52</v>
      </c>
      <c r="D4" s="260"/>
      <c r="E4" s="260"/>
      <c r="F4" s="260"/>
      <c r="G4" s="261"/>
      <c r="AG4" t="s">
        <v>190</v>
      </c>
    </row>
    <row r="5" spans="1:60" x14ac:dyDescent="0.2">
      <c r="D5" s="10"/>
    </row>
    <row r="6" spans="1:60" ht="38.25" x14ac:dyDescent="0.2">
      <c r="A6" s="142" t="s">
        <v>191</v>
      </c>
      <c r="B6" s="144" t="s">
        <v>192</v>
      </c>
      <c r="C6" s="144" t="s">
        <v>193</v>
      </c>
      <c r="D6" s="143" t="s">
        <v>194</v>
      </c>
      <c r="E6" s="142" t="s">
        <v>195</v>
      </c>
      <c r="F6" s="141" t="s">
        <v>196</v>
      </c>
      <c r="G6" s="142" t="s">
        <v>29</v>
      </c>
      <c r="H6" s="145" t="s">
        <v>30</v>
      </c>
      <c r="I6" s="145" t="s">
        <v>197</v>
      </c>
      <c r="J6" s="145" t="s">
        <v>31</v>
      </c>
      <c r="K6" s="145" t="s">
        <v>198</v>
      </c>
      <c r="L6" s="145" t="s">
        <v>199</v>
      </c>
      <c r="M6" s="145" t="s">
        <v>200</v>
      </c>
      <c r="N6" s="145" t="s">
        <v>201</v>
      </c>
      <c r="O6" s="145" t="s">
        <v>202</v>
      </c>
      <c r="P6" s="145" t="s">
        <v>203</v>
      </c>
      <c r="Q6" s="145" t="s">
        <v>204</v>
      </c>
      <c r="R6" s="145" t="s">
        <v>205</v>
      </c>
      <c r="S6" s="145" t="s">
        <v>206</v>
      </c>
      <c r="T6" s="145" t="s">
        <v>207</v>
      </c>
      <c r="U6" s="145" t="s">
        <v>208</v>
      </c>
      <c r="V6" s="145" t="s">
        <v>209</v>
      </c>
      <c r="W6" s="145" t="s">
        <v>210</v>
      </c>
      <c r="X6" s="145" t="s">
        <v>211</v>
      </c>
      <c r="Y6" s="145" t="s">
        <v>212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213</v>
      </c>
      <c r="B8" s="161" t="s">
        <v>173</v>
      </c>
      <c r="C8" s="176" t="s">
        <v>174</v>
      </c>
      <c r="D8" s="162"/>
      <c r="E8" s="163"/>
      <c r="F8" s="164"/>
      <c r="G8" s="164">
        <f>SUMIF(AG9:AG14,"&lt;&gt;NOR",G9:G14)</f>
        <v>0</v>
      </c>
      <c r="H8" s="164"/>
      <c r="I8" s="164">
        <f>SUM(I9:I14)</f>
        <v>0</v>
      </c>
      <c r="J8" s="164"/>
      <c r="K8" s="164">
        <f>SUM(K9:K14)</f>
        <v>0</v>
      </c>
      <c r="L8" s="164"/>
      <c r="M8" s="164">
        <f>SUM(M9:M14)</f>
        <v>0</v>
      </c>
      <c r="N8" s="163"/>
      <c r="O8" s="163">
        <f>SUM(O9:O14)</f>
        <v>0</v>
      </c>
      <c r="P8" s="163"/>
      <c r="Q8" s="163">
        <f>SUM(Q9:Q14)</f>
        <v>0</v>
      </c>
      <c r="R8" s="164"/>
      <c r="S8" s="164"/>
      <c r="T8" s="165"/>
      <c r="U8" s="159"/>
      <c r="V8" s="159">
        <f>SUM(V9:V14)</f>
        <v>0</v>
      </c>
      <c r="W8" s="159"/>
      <c r="X8" s="159"/>
      <c r="Y8" s="159"/>
      <c r="AG8" t="s">
        <v>214</v>
      </c>
    </row>
    <row r="9" spans="1:60" outlineLevel="1" x14ac:dyDescent="0.2">
      <c r="A9" s="167">
        <v>1</v>
      </c>
      <c r="B9" s="168" t="s">
        <v>259</v>
      </c>
      <c r="C9" s="177" t="s">
        <v>260</v>
      </c>
      <c r="D9" s="169" t="s">
        <v>261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262</v>
      </c>
      <c r="T9" s="173" t="s">
        <v>219</v>
      </c>
      <c r="U9" s="157">
        <v>0</v>
      </c>
      <c r="V9" s="157">
        <f>ROUND(E9*U9,2)</f>
        <v>0</v>
      </c>
      <c r="W9" s="157"/>
      <c r="X9" s="157" t="s">
        <v>263</v>
      </c>
      <c r="Y9" s="157" t="s">
        <v>221</v>
      </c>
      <c r="Z9" s="146"/>
      <c r="AA9" s="146"/>
      <c r="AB9" s="146"/>
      <c r="AC9" s="146"/>
      <c r="AD9" s="146"/>
      <c r="AE9" s="146"/>
      <c r="AF9" s="146"/>
      <c r="AG9" s="146" t="s">
        <v>264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62"/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223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7">
        <v>2</v>
      </c>
      <c r="B11" s="168" t="s">
        <v>265</v>
      </c>
      <c r="C11" s="177" t="s">
        <v>266</v>
      </c>
      <c r="D11" s="169" t="s">
        <v>261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262</v>
      </c>
      <c r="T11" s="173" t="s">
        <v>219</v>
      </c>
      <c r="U11" s="157">
        <v>0</v>
      </c>
      <c r="V11" s="157">
        <f>ROUND(E11*U11,2)</f>
        <v>0</v>
      </c>
      <c r="W11" s="157"/>
      <c r="X11" s="157" t="s">
        <v>263</v>
      </c>
      <c r="Y11" s="157" t="s">
        <v>221</v>
      </c>
      <c r="Z11" s="146"/>
      <c r="AA11" s="146"/>
      <c r="AB11" s="146"/>
      <c r="AC11" s="146"/>
      <c r="AD11" s="146"/>
      <c r="AE11" s="146"/>
      <c r="AF11" s="146"/>
      <c r="AG11" s="146" t="s">
        <v>264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262"/>
      <c r="D12" s="263"/>
      <c r="E12" s="263"/>
      <c r="F12" s="263"/>
      <c r="G12" s="263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223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7">
        <v>3</v>
      </c>
      <c r="B13" s="168" t="s">
        <v>267</v>
      </c>
      <c r="C13" s="177" t="s">
        <v>268</v>
      </c>
      <c r="D13" s="169" t="s">
        <v>261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2"/>
      <c r="S13" s="172" t="s">
        <v>262</v>
      </c>
      <c r="T13" s="173" t="s">
        <v>219</v>
      </c>
      <c r="U13" s="157">
        <v>0</v>
      </c>
      <c r="V13" s="157">
        <f>ROUND(E13*U13,2)</f>
        <v>0</v>
      </c>
      <c r="W13" s="157"/>
      <c r="X13" s="157" t="s">
        <v>263</v>
      </c>
      <c r="Y13" s="157" t="s">
        <v>221</v>
      </c>
      <c r="Z13" s="146"/>
      <c r="AA13" s="146"/>
      <c r="AB13" s="146"/>
      <c r="AC13" s="146"/>
      <c r="AD13" s="146"/>
      <c r="AE13" s="146"/>
      <c r="AF13" s="146"/>
      <c r="AG13" s="146" t="s">
        <v>264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62"/>
      <c r="D14" s="263"/>
      <c r="E14" s="263"/>
      <c r="F14" s="263"/>
      <c r="G14" s="26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223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3"/>
      <c r="B15" s="4"/>
      <c r="C15" s="178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12</v>
      </c>
      <c r="AF15">
        <v>21</v>
      </c>
      <c r="AG15" t="s">
        <v>199</v>
      </c>
    </row>
    <row r="16" spans="1:60" x14ac:dyDescent="0.2">
      <c r="A16" s="149"/>
      <c r="B16" s="150" t="s">
        <v>29</v>
      </c>
      <c r="C16" s="179"/>
      <c r="D16" s="151"/>
      <c r="E16" s="152"/>
      <c r="F16" s="152"/>
      <c r="G16" s="166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256</v>
      </c>
    </row>
    <row r="17" spans="3:33" x14ac:dyDescent="0.2">
      <c r="C17" s="180"/>
      <c r="D17" s="10"/>
      <c r="AG17" t="s">
        <v>257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7fiydyJLyAgSTRY5fGNQPAL9l75MxxTRoMXVDzkz8sGobyd0Lr516uO5eKtPPheJKIJXSM0G3ffG+xdTHuD2g==" saltValue="ykyhUP5EK3VEW3SdqzpHkQ==" spinCount="100000" sheet="1" formatRows="0"/>
  <mergeCells count="7">
    <mergeCell ref="C14:G1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63C9-1EFF-40E4-90B7-10883EE972A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258</v>
      </c>
      <c r="B1" s="255"/>
      <c r="C1" s="255"/>
      <c r="D1" s="255"/>
      <c r="E1" s="255"/>
      <c r="F1" s="255"/>
      <c r="G1" s="255"/>
      <c r="AG1" t="s">
        <v>185</v>
      </c>
    </row>
    <row r="2" spans="1:60" ht="24.95" customHeight="1" x14ac:dyDescent="0.2">
      <c r="A2" s="5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186</v>
      </c>
    </row>
    <row r="3" spans="1:60" ht="24.95" customHeight="1" x14ac:dyDescent="0.2">
      <c r="A3" s="50" t="s">
        <v>8</v>
      </c>
      <c r="B3" s="49" t="s">
        <v>49</v>
      </c>
      <c r="C3" s="256" t="s">
        <v>50</v>
      </c>
      <c r="D3" s="257"/>
      <c r="E3" s="257"/>
      <c r="F3" s="257"/>
      <c r="G3" s="258"/>
      <c r="AC3" s="120" t="s">
        <v>186</v>
      </c>
      <c r="AG3" t="s">
        <v>189</v>
      </c>
    </row>
    <row r="4" spans="1:60" ht="24.95" customHeight="1" x14ac:dyDescent="0.2">
      <c r="A4" s="139" t="s">
        <v>9</v>
      </c>
      <c r="B4" s="140" t="s">
        <v>53</v>
      </c>
      <c r="C4" s="259" t="s">
        <v>54</v>
      </c>
      <c r="D4" s="260"/>
      <c r="E4" s="260"/>
      <c r="F4" s="260"/>
      <c r="G4" s="261"/>
      <c r="AG4" t="s">
        <v>190</v>
      </c>
    </row>
    <row r="5" spans="1:60" x14ac:dyDescent="0.2">
      <c r="D5" s="10"/>
    </row>
    <row r="6" spans="1:60" ht="38.25" x14ac:dyDescent="0.2">
      <c r="A6" s="142" t="s">
        <v>191</v>
      </c>
      <c r="B6" s="144" t="s">
        <v>192</v>
      </c>
      <c r="C6" s="144" t="s">
        <v>193</v>
      </c>
      <c r="D6" s="143" t="s">
        <v>194</v>
      </c>
      <c r="E6" s="142" t="s">
        <v>195</v>
      </c>
      <c r="F6" s="141" t="s">
        <v>196</v>
      </c>
      <c r="G6" s="142" t="s">
        <v>29</v>
      </c>
      <c r="H6" s="145" t="s">
        <v>30</v>
      </c>
      <c r="I6" s="145" t="s">
        <v>197</v>
      </c>
      <c r="J6" s="145" t="s">
        <v>31</v>
      </c>
      <c r="K6" s="145" t="s">
        <v>198</v>
      </c>
      <c r="L6" s="145" t="s">
        <v>199</v>
      </c>
      <c r="M6" s="145" t="s">
        <v>200</v>
      </c>
      <c r="N6" s="145" t="s">
        <v>201</v>
      </c>
      <c r="O6" s="145" t="s">
        <v>202</v>
      </c>
      <c r="P6" s="145" t="s">
        <v>203</v>
      </c>
      <c r="Q6" s="145" t="s">
        <v>204</v>
      </c>
      <c r="R6" s="145" t="s">
        <v>205</v>
      </c>
      <c r="S6" s="145" t="s">
        <v>206</v>
      </c>
      <c r="T6" s="145" t="s">
        <v>207</v>
      </c>
      <c r="U6" s="145" t="s">
        <v>208</v>
      </c>
      <c r="V6" s="145" t="s">
        <v>209</v>
      </c>
      <c r="W6" s="145" t="s">
        <v>210</v>
      </c>
      <c r="X6" s="145" t="s">
        <v>211</v>
      </c>
      <c r="Y6" s="145" t="s">
        <v>212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213</v>
      </c>
      <c r="B8" s="161" t="s">
        <v>175</v>
      </c>
      <c r="C8" s="176" t="s">
        <v>176</v>
      </c>
      <c r="D8" s="162"/>
      <c r="E8" s="163"/>
      <c r="F8" s="164"/>
      <c r="G8" s="164">
        <f>SUMIF(AG9:AG10,"&lt;&gt;NOR",G9:G10)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63"/>
      <c r="O8" s="163">
        <f>SUM(O9:O10)</f>
        <v>0</v>
      </c>
      <c r="P8" s="163"/>
      <c r="Q8" s="163">
        <f>SUM(Q9:Q10)</f>
        <v>0</v>
      </c>
      <c r="R8" s="164"/>
      <c r="S8" s="164"/>
      <c r="T8" s="165"/>
      <c r="U8" s="159"/>
      <c r="V8" s="159">
        <f>SUM(V9:V10)</f>
        <v>0</v>
      </c>
      <c r="W8" s="159"/>
      <c r="X8" s="159"/>
      <c r="Y8" s="159"/>
      <c r="AG8" t="s">
        <v>214</v>
      </c>
    </row>
    <row r="9" spans="1:60" outlineLevel="1" x14ac:dyDescent="0.2">
      <c r="A9" s="167">
        <v>1</v>
      </c>
      <c r="B9" s="168" t="s">
        <v>269</v>
      </c>
      <c r="C9" s="177" t="s">
        <v>270</v>
      </c>
      <c r="D9" s="169" t="s">
        <v>261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262</v>
      </c>
      <c r="T9" s="173" t="s">
        <v>219</v>
      </c>
      <c r="U9" s="157">
        <v>0</v>
      </c>
      <c r="V9" s="157">
        <f>ROUND(E9*U9,2)</f>
        <v>0</v>
      </c>
      <c r="W9" s="157"/>
      <c r="X9" s="157" t="s">
        <v>263</v>
      </c>
      <c r="Y9" s="157" t="s">
        <v>221</v>
      </c>
      <c r="Z9" s="146"/>
      <c r="AA9" s="146"/>
      <c r="AB9" s="146"/>
      <c r="AC9" s="146"/>
      <c r="AD9" s="146"/>
      <c r="AE9" s="146"/>
      <c r="AF9" s="146"/>
      <c r="AG9" s="146" t="s">
        <v>264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62"/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223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3"/>
      <c r="B11" s="4"/>
      <c r="C11" s="178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199</v>
      </c>
    </row>
    <row r="12" spans="1:60" x14ac:dyDescent="0.2">
      <c r="A12" s="149"/>
      <c r="B12" s="150" t="s">
        <v>29</v>
      </c>
      <c r="C12" s="179"/>
      <c r="D12" s="151"/>
      <c r="E12" s="152"/>
      <c r="F12" s="152"/>
      <c r="G12" s="166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256</v>
      </c>
    </row>
    <row r="13" spans="1:60" x14ac:dyDescent="0.2">
      <c r="C13" s="180"/>
      <c r="D13" s="10"/>
      <c r="AG13" t="s">
        <v>257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tSUGlFnC0GdLPO1M246J96JKLSw/MVdmY08TbdAvPDEnmc09dqBuHEpJub9cfwjeBVZ6/l7DG2cU5QmLaKXyg==" saltValue="xdcIlT2bb/YtM0A1LN4HDA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74B5-B0D3-49D0-8401-AAD95C3343F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258</v>
      </c>
      <c r="B1" s="255"/>
      <c r="C1" s="255"/>
      <c r="D1" s="255"/>
      <c r="E1" s="255"/>
      <c r="F1" s="255"/>
      <c r="G1" s="255"/>
      <c r="AG1" t="s">
        <v>185</v>
      </c>
    </row>
    <row r="2" spans="1:60" ht="24.95" customHeight="1" x14ac:dyDescent="0.2">
      <c r="A2" s="5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186</v>
      </c>
    </row>
    <row r="3" spans="1:60" ht="24.95" customHeight="1" x14ac:dyDescent="0.2">
      <c r="A3" s="50" t="s">
        <v>8</v>
      </c>
      <c r="B3" s="49" t="s">
        <v>49</v>
      </c>
      <c r="C3" s="256" t="s">
        <v>50</v>
      </c>
      <c r="D3" s="257"/>
      <c r="E3" s="257"/>
      <c r="F3" s="257"/>
      <c r="G3" s="258"/>
      <c r="AC3" s="120" t="s">
        <v>186</v>
      </c>
      <c r="AG3" t="s">
        <v>189</v>
      </c>
    </row>
    <row r="4" spans="1:60" ht="24.95" customHeight="1" x14ac:dyDescent="0.2">
      <c r="A4" s="139" t="s">
        <v>9</v>
      </c>
      <c r="B4" s="140" t="s">
        <v>55</v>
      </c>
      <c r="C4" s="259" t="s">
        <v>56</v>
      </c>
      <c r="D4" s="260"/>
      <c r="E4" s="260"/>
      <c r="F4" s="260"/>
      <c r="G4" s="261"/>
      <c r="AG4" t="s">
        <v>190</v>
      </c>
    </row>
    <row r="5" spans="1:60" x14ac:dyDescent="0.2">
      <c r="D5" s="10"/>
    </row>
    <row r="6" spans="1:60" ht="38.25" x14ac:dyDescent="0.2">
      <c r="A6" s="142" t="s">
        <v>191</v>
      </c>
      <c r="B6" s="144" t="s">
        <v>192</v>
      </c>
      <c r="C6" s="144" t="s">
        <v>193</v>
      </c>
      <c r="D6" s="143" t="s">
        <v>194</v>
      </c>
      <c r="E6" s="142" t="s">
        <v>195</v>
      </c>
      <c r="F6" s="141" t="s">
        <v>196</v>
      </c>
      <c r="G6" s="142" t="s">
        <v>29</v>
      </c>
      <c r="H6" s="145" t="s">
        <v>30</v>
      </c>
      <c r="I6" s="145" t="s">
        <v>197</v>
      </c>
      <c r="J6" s="145" t="s">
        <v>31</v>
      </c>
      <c r="K6" s="145" t="s">
        <v>198</v>
      </c>
      <c r="L6" s="145" t="s">
        <v>199</v>
      </c>
      <c r="M6" s="145" t="s">
        <v>200</v>
      </c>
      <c r="N6" s="145" t="s">
        <v>201</v>
      </c>
      <c r="O6" s="145" t="s">
        <v>202</v>
      </c>
      <c r="P6" s="145" t="s">
        <v>203</v>
      </c>
      <c r="Q6" s="145" t="s">
        <v>204</v>
      </c>
      <c r="R6" s="145" t="s">
        <v>205</v>
      </c>
      <c r="S6" s="145" t="s">
        <v>206</v>
      </c>
      <c r="T6" s="145" t="s">
        <v>207</v>
      </c>
      <c r="U6" s="145" t="s">
        <v>208</v>
      </c>
      <c r="V6" s="145" t="s">
        <v>209</v>
      </c>
      <c r="W6" s="145" t="s">
        <v>210</v>
      </c>
      <c r="X6" s="145" t="s">
        <v>211</v>
      </c>
      <c r="Y6" s="145" t="s">
        <v>212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213</v>
      </c>
      <c r="B8" s="161" t="s">
        <v>84</v>
      </c>
      <c r="C8" s="176" t="s">
        <v>85</v>
      </c>
      <c r="D8" s="162"/>
      <c r="E8" s="163"/>
      <c r="F8" s="164"/>
      <c r="G8" s="164">
        <f>SUMIF(AG9:AG55,"&lt;&gt;NOR",G9:G55)</f>
        <v>0</v>
      </c>
      <c r="H8" s="164"/>
      <c r="I8" s="164">
        <f>SUM(I9:I55)</f>
        <v>0</v>
      </c>
      <c r="J8" s="164"/>
      <c r="K8" s="164">
        <f>SUM(K9:K55)</f>
        <v>0</v>
      </c>
      <c r="L8" s="164"/>
      <c r="M8" s="164">
        <f>SUM(M9:M55)</f>
        <v>0</v>
      </c>
      <c r="N8" s="163"/>
      <c r="O8" s="163">
        <f>SUM(O9:O55)</f>
        <v>0</v>
      </c>
      <c r="P8" s="163"/>
      <c r="Q8" s="163">
        <f>SUM(Q9:Q55)</f>
        <v>0</v>
      </c>
      <c r="R8" s="164"/>
      <c r="S8" s="164"/>
      <c r="T8" s="165"/>
      <c r="U8" s="159"/>
      <c r="V8" s="159">
        <f>SUM(V9:V55)</f>
        <v>24.19</v>
      </c>
      <c r="W8" s="159"/>
      <c r="X8" s="159"/>
      <c r="Y8" s="159"/>
      <c r="AG8" t="s">
        <v>214</v>
      </c>
    </row>
    <row r="9" spans="1:60" outlineLevel="1" x14ac:dyDescent="0.2">
      <c r="A9" s="167">
        <v>1</v>
      </c>
      <c r="B9" s="168" t="s">
        <v>271</v>
      </c>
      <c r="C9" s="177" t="s">
        <v>272</v>
      </c>
      <c r="D9" s="169" t="s">
        <v>273</v>
      </c>
      <c r="E9" s="170">
        <v>23.11073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 t="s">
        <v>274</v>
      </c>
      <c r="S9" s="172" t="s">
        <v>218</v>
      </c>
      <c r="T9" s="173" t="s">
        <v>218</v>
      </c>
      <c r="U9" s="157">
        <v>9.7000000000000003E-2</v>
      </c>
      <c r="V9" s="157">
        <f>ROUND(E9*U9,2)</f>
        <v>2.2400000000000002</v>
      </c>
      <c r="W9" s="157"/>
      <c r="X9" s="157" t="s">
        <v>263</v>
      </c>
      <c r="Y9" s="157" t="s">
        <v>221</v>
      </c>
      <c r="Z9" s="146"/>
      <c r="AA9" s="146"/>
      <c r="AB9" s="146"/>
      <c r="AC9" s="146"/>
      <c r="AD9" s="146"/>
      <c r="AE9" s="146"/>
      <c r="AF9" s="146"/>
      <c r="AG9" s="146" t="s">
        <v>264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66" t="s">
        <v>275</v>
      </c>
      <c r="D10" s="267"/>
      <c r="E10" s="267"/>
      <c r="F10" s="267"/>
      <c r="G10" s="26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276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5" t="str">
        <f>C10</f>
        <v>nebo lesní půdy, s vodorovným přemístěním na hromady v místě upotřebení nebo na dočasné či trvalé skládky se složením</v>
      </c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89" t="s">
        <v>277</v>
      </c>
      <c r="D11" s="181"/>
      <c r="E11" s="182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6"/>
      <c r="AA11" s="146"/>
      <c r="AB11" s="146"/>
      <c r="AC11" s="146"/>
      <c r="AD11" s="146"/>
      <c r="AE11" s="146"/>
      <c r="AF11" s="146"/>
      <c r="AG11" s="146" t="s">
        <v>278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90" t="s">
        <v>279</v>
      </c>
      <c r="D12" s="181"/>
      <c r="E12" s="182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278</v>
      </c>
      <c r="AH12" s="146">
        <v>2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90" t="s">
        <v>280</v>
      </c>
      <c r="D13" s="181"/>
      <c r="E13" s="182">
        <v>110.0745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278</v>
      </c>
      <c r="AH13" s="146">
        <v>2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90" t="s">
        <v>281</v>
      </c>
      <c r="D14" s="181"/>
      <c r="E14" s="182">
        <v>7.0762499999999999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278</v>
      </c>
      <c r="AH14" s="146">
        <v>2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90" t="s">
        <v>282</v>
      </c>
      <c r="D15" s="181"/>
      <c r="E15" s="182">
        <v>47.356499999999997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278</v>
      </c>
      <c r="AH15" s="146">
        <v>2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90" t="s">
        <v>283</v>
      </c>
      <c r="D16" s="181"/>
      <c r="E16" s="182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278</v>
      </c>
      <c r="AH16" s="146">
        <v>2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90" t="s">
        <v>284</v>
      </c>
      <c r="D17" s="181"/>
      <c r="E17" s="182">
        <v>66.599999999999994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6"/>
      <c r="AA17" s="146"/>
      <c r="AB17" s="146"/>
      <c r="AC17" s="146"/>
      <c r="AD17" s="146"/>
      <c r="AE17" s="146"/>
      <c r="AF17" s="146"/>
      <c r="AG17" s="146" t="s">
        <v>278</v>
      </c>
      <c r="AH17" s="146">
        <v>2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91" t="s">
        <v>285</v>
      </c>
      <c r="D18" s="183"/>
      <c r="E18" s="184">
        <v>231.10724999999999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6"/>
      <c r="AA18" s="146"/>
      <c r="AB18" s="146"/>
      <c r="AC18" s="146"/>
      <c r="AD18" s="146"/>
      <c r="AE18" s="146"/>
      <c r="AF18" s="146"/>
      <c r="AG18" s="146" t="s">
        <v>278</v>
      </c>
      <c r="AH18" s="146">
        <v>3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9" t="s">
        <v>286</v>
      </c>
      <c r="D19" s="181"/>
      <c r="E19" s="182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278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92" t="s">
        <v>287</v>
      </c>
      <c r="D20" s="185"/>
      <c r="E20" s="186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278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92" t="s">
        <v>288</v>
      </c>
      <c r="D21" s="185"/>
      <c r="E21" s="186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278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92" t="s">
        <v>289</v>
      </c>
      <c r="D22" s="185"/>
      <c r="E22" s="186">
        <v>23.11073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278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93" t="s">
        <v>290</v>
      </c>
      <c r="D23" s="187"/>
      <c r="E23" s="188">
        <v>23.11073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278</v>
      </c>
      <c r="AH23" s="146">
        <v>1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251"/>
      <c r="D24" s="252"/>
      <c r="E24" s="252"/>
      <c r="F24" s="252"/>
      <c r="G24" s="252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6"/>
      <c r="AA24" s="146"/>
      <c r="AB24" s="146"/>
      <c r="AC24" s="146"/>
      <c r="AD24" s="146"/>
      <c r="AE24" s="146"/>
      <c r="AF24" s="146"/>
      <c r="AG24" s="146" t="s">
        <v>223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7">
        <v>2</v>
      </c>
      <c r="B25" s="168" t="s">
        <v>291</v>
      </c>
      <c r="C25" s="177" t="s">
        <v>292</v>
      </c>
      <c r="D25" s="169" t="s">
        <v>273</v>
      </c>
      <c r="E25" s="170">
        <v>44.416960000000003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2" t="s">
        <v>274</v>
      </c>
      <c r="S25" s="172" t="s">
        <v>218</v>
      </c>
      <c r="T25" s="173" t="s">
        <v>218</v>
      </c>
      <c r="U25" s="157">
        <v>0.20399999999999999</v>
      </c>
      <c r="V25" s="157">
        <f>ROUND(E25*U25,2)</f>
        <v>9.06</v>
      </c>
      <c r="W25" s="157"/>
      <c r="X25" s="157" t="s">
        <v>263</v>
      </c>
      <c r="Y25" s="157" t="s">
        <v>221</v>
      </c>
      <c r="Z25" s="146"/>
      <c r="AA25" s="146"/>
      <c r="AB25" s="146"/>
      <c r="AC25" s="146"/>
      <c r="AD25" s="146"/>
      <c r="AE25" s="146"/>
      <c r="AF25" s="146"/>
      <c r="AG25" s="146" t="s">
        <v>264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266" t="s">
        <v>293</v>
      </c>
      <c r="D26" s="267"/>
      <c r="E26" s="267"/>
      <c r="F26" s="267"/>
      <c r="G26" s="26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276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92" t="s">
        <v>294</v>
      </c>
      <c r="D27" s="185"/>
      <c r="E27" s="186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278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92" t="s">
        <v>295</v>
      </c>
      <c r="D28" s="185"/>
      <c r="E28" s="186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6"/>
      <c r="AA28" s="146"/>
      <c r="AB28" s="146"/>
      <c r="AC28" s="146"/>
      <c r="AD28" s="146"/>
      <c r="AE28" s="146"/>
      <c r="AF28" s="146"/>
      <c r="AG28" s="146" t="s">
        <v>278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92" t="s">
        <v>296</v>
      </c>
      <c r="D29" s="185"/>
      <c r="E29" s="186">
        <v>29.720120000000001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278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92" t="s">
        <v>297</v>
      </c>
      <c r="D30" s="185"/>
      <c r="E30" s="186">
        <v>1.91059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6"/>
      <c r="AA30" s="146"/>
      <c r="AB30" s="146"/>
      <c r="AC30" s="146"/>
      <c r="AD30" s="146"/>
      <c r="AE30" s="146"/>
      <c r="AF30" s="146"/>
      <c r="AG30" s="146" t="s">
        <v>278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92" t="s">
        <v>298</v>
      </c>
      <c r="D31" s="185"/>
      <c r="E31" s="186">
        <v>12.78626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278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251"/>
      <c r="D32" s="252"/>
      <c r="E32" s="252"/>
      <c r="F32" s="252"/>
      <c r="G32" s="252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6"/>
      <c r="AA32" s="146"/>
      <c r="AB32" s="146"/>
      <c r="AC32" s="146"/>
      <c r="AD32" s="146"/>
      <c r="AE32" s="146"/>
      <c r="AF32" s="146"/>
      <c r="AG32" s="146" t="s">
        <v>223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67">
        <v>3</v>
      </c>
      <c r="B33" s="168" t="s">
        <v>299</v>
      </c>
      <c r="C33" s="177" t="s">
        <v>300</v>
      </c>
      <c r="D33" s="169" t="s">
        <v>273</v>
      </c>
      <c r="E33" s="170">
        <v>15.46813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2" t="s">
        <v>274</v>
      </c>
      <c r="S33" s="172" t="s">
        <v>218</v>
      </c>
      <c r="T33" s="173" t="s">
        <v>218</v>
      </c>
      <c r="U33" s="157">
        <v>0.37</v>
      </c>
      <c r="V33" s="157">
        <f>ROUND(E33*U33,2)</f>
        <v>5.72</v>
      </c>
      <c r="W33" s="157"/>
      <c r="X33" s="157" t="s">
        <v>263</v>
      </c>
      <c r="Y33" s="157" t="s">
        <v>221</v>
      </c>
      <c r="Z33" s="146"/>
      <c r="AA33" s="146"/>
      <c r="AB33" s="146"/>
      <c r="AC33" s="146"/>
      <c r="AD33" s="146"/>
      <c r="AE33" s="146"/>
      <c r="AF33" s="146"/>
      <c r="AG33" s="146" t="s">
        <v>264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2" x14ac:dyDescent="0.2">
      <c r="A34" s="153"/>
      <c r="B34" s="154"/>
      <c r="C34" s="266" t="s">
        <v>301</v>
      </c>
      <c r="D34" s="267"/>
      <c r="E34" s="267"/>
      <c r="F34" s="267"/>
      <c r="G34" s="26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6"/>
      <c r="AA34" s="146"/>
      <c r="AB34" s="146"/>
      <c r="AC34" s="146"/>
      <c r="AD34" s="146"/>
      <c r="AE34" s="146"/>
      <c r="AF34" s="146"/>
      <c r="AG34" s="146" t="s">
        <v>276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75" t="str">
        <f>C34</f>
        <v>zapažených i nezapažených s urovnáním dna do předepsaného profilu a spádu, s přehozením výkopku na přilehlém terénu na vzdálenost do 3 m od podélné osy rýhy nebo s naložením výkopku na dopravní prostředek.</v>
      </c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92" t="s">
        <v>302</v>
      </c>
      <c r="D35" s="185"/>
      <c r="E35" s="186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278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92" t="s">
        <v>303</v>
      </c>
      <c r="D36" s="185"/>
      <c r="E36" s="186">
        <v>1.0403800000000001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6"/>
      <c r="AA36" s="146"/>
      <c r="AB36" s="146"/>
      <c r="AC36" s="146"/>
      <c r="AD36" s="146"/>
      <c r="AE36" s="146"/>
      <c r="AF36" s="146"/>
      <c r="AG36" s="146" t="s">
        <v>278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92" t="s">
        <v>304</v>
      </c>
      <c r="D37" s="185"/>
      <c r="E37" s="186">
        <v>0.437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6"/>
      <c r="AA37" s="146"/>
      <c r="AB37" s="146"/>
      <c r="AC37" s="146"/>
      <c r="AD37" s="146"/>
      <c r="AE37" s="146"/>
      <c r="AF37" s="146"/>
      <c r="AG37" s="146" t="s">
        <v>278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92" t="s">
        <v>305</v>
      </c>
      <c r="D38" s="185"/>
      <c r="E38" s="186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278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93" t="s">
        <v>290</v>
      </c>
      <c r="D39" s="187"/>
      <c r="E39" s="188">
        <v>1.4773799999999999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6"/>
      <c r="AA39" s="146"/>
      <c r="AB39" s="146"/>
      <c r="AC39" s="146"/>
      <c r="AD39" s="146"/>
      <c r="AE39" s="146"/>
      <c r="AF39" s="146"/>
      <c r="AG39" s="146" t="s">
        <v>278</v>
      </c>
      <c r="AH39" s="146">
        <v>1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92" t="s">
        <v>306</v>
      </c>
      <c r="D40" s="185"/>
      <c r="E40" s="186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6"/>
      <c r="AA40" s="146"/>
      <c r="AB40" s="146"/>
      <c r="AC40" s="146"/>
      <c r="AD40" s="146"/>
      <c r="AE40" s="146"/>
      <c r="AF40" s="146"/>
      <c r="AG40" s="146" t="s">
        <v>278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92" t="s">
        <v>307</v>
      </c>
      <c r="D41" s="185"/>
      <c r="E41" s="186">
        <v>6.8433000000000002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6"/>
      <c r="AA41" s="146"/>
      <c r="AB41" s="146"/>
      <c r="AC41" s="146"/>
      <c r="AD41" s="146"/>
      <c r="AE41" s="146"/>
      <c r="AF41" s="146"/>
      <c r="AG41" s="146" t="s">
        <v>278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92" t="s">
        <v>308</v>
      </c>
      <c r="D42" s="185"/>
      <c r="E42" s="186">
        <v>7.1474500000000001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6"/>
      <c r="AA42" s="146"/>
      <c r="AB42" s="146"/>
      <c r="AC42" s="146"/>
      <c r="AD42" s="146"/>
      <c r="AE42" s="146"/>
      <c r="AF42" s="146"/>
      <c r="AG42" s="146" t="s">
        <v>278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93" t="s">
        <v>290</v>
      </c>
      <c r="D43" s="187"/>
      <c r="E43" s="188">
        <v>13.99075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6"/>
      <c r="AA43" s="146"/>
      <c r="AB43" s="146"/>
      <c r="AC43" s="146"/>
      <c r="AD43" s="146"/>
      <c r="AE43" s="146"/>
      <c r="AF43" s="146"/>
      <c r="AG43" s="146" t="s">
        <v>278</v>
      </c>
      <c r="AH43" s="146">
        <v>1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251"/>
      <c r="D44" s="252"/>
      <c r="E44" s="252"/>
      <c r="F44" s="252"/>
      <c r="G44" s="252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6"/>
      <c r="AA44" s="146"/>
      <c r="AB44" s="146"/>
      <c r="AC44" s="146"/>
      <c r="AD44" s="146"/>
      <c r="AE44" s="146"/>
      <c r="AF44" s="146"/>
      <c r="AG44" s="146" t="s">
        <v>223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7">
        <v>4</v>
      </c>
      <c r="B45" s="168" t="s">
        <v>309</v>
      </c>
      <c r="C45" s="177" t="s">
        <v>310</v>
      </c>
      <c r="D45" s="169" t="s">
        <v>273</v>
      </c>
      <c r="E45" s="170">
        <v>15.46813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0">
        <v>0</v>
      </c>
      <c r="O45" s="170">
        <f>ROUND(E45*N45,2)</f>
        <v>0</v>
      </c>
      <c r="P45" s="170">
        <v>0</v>
      </c>
      <c r="Q45" s="170">
        <f>ROUND(E45*P45,2)</f>
        <v>0</v>
      </c>
      <c r="R45" s="172" t="s">
        <v>274</v>
      </c>
      <c r="S45" s="172" t="s">
        <v>218</v>
      </c>
      <c r="T45" s="173" t="s">
        <v>218</v>
      </c>
      <c r="U45" s="157">
        <v>0.38979999999999998</v>
      </c>
      <c r="V45" s="157">
        <f>ROUND(E45*U45,2)</f>
        <v>6.03</v>
      </c>
      <c r="W45" s="157"/>
      <c r="X45" s="157" t="s">
        <v>263</v>
      </c>
      <c r="Y45" s="157" t="s">
        <v>221</v>
      </c>
      <c r="Z45" s="146"/>
      <c r="AA45" s="146"/>
      <c r="AB45" s="146"/>
      <c r="AC45" s="146"/>
      <c r="AD45" s="146"/>
      <c r="AE45" s="146"/>
      <c r="AF45" s="146"/>
      <c r="AG45" s="146" t="s">
        <v>264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2" x14ac:dyDescent="0.2">
      <c r="A46" s="153"/>
      <c r="B46" s="154"/>
      <c r="C46" s="266" t="s">
        <v>301</v>
      </c>
      <c r="D46" s="267"/>
      <c r="E46" s="267"/>
      <c r="F46" s="267"/>
      <c r="G46" s="26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6"/>
      <c r="AA46" s="146"/>
      <c r="AB46" s="146"/>
      <c r="AC46" s="146"/>
      <c r="AD46" s="146"/>
      <c r="AE46" s="146"/>
      <c r="AF46" s="146"/>
      <c r="AG46" s="146" t="s">
        <v>276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75" t="str">
        <f>C46</f>
        <v>zapažených i nezapažených s urovnáním dna do předepsaného profilu a spádu, s přehozením výkopku na přilehlém terénu na vzdálenost do 3 m od podélné osy rýhy nebo s naložením výkopku na dopravní prostředek.</v>
      </c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251"/>
      <c r="D47" s="252"/>
      <c r="E47" s="252"/>
      <c r="F47" s="252"/>
      <c r="G47" s="252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6"/>
      <c r="AA47" s="146"/>
      <c r="AB47" s="146"/>
      <c r="AC47" s="146"/>
      <c r="AD47" s="146"/>
      <c r="AE47" s="146"/>
      <c r="AF47" s="146"/>
      <c r="AG47" s="146" t="s">
        <v>223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 x14ac:dyDescent="0.2">
      <c r="A48" s="167">
        <v>5</v>
      </c>
      <c r="B48" s="168" t="s">
        <v>311</v>
      </c>
      <c r="C48" s="177" t="s">
        <v>312</v>
      </c>
      <c r="D48" s="169" t="s">
        <v>273</v>
      </c>
      <c r="E48" s="170">
        <v>59.885089999999998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0">
        <v>0</v>
      </c>
      <c r="O48" s="170">
        <f>ROUND(E48*N48,2)</f>
        <v>0</v>
      </c>
      <c r="P48" s="170">
        <v>0</v>
      </c>
      <c r="Q48" s="170">
        <f>ROUND(E48*P48,2)</f>
        <v>0</v>
      </c>
      <c r="R48" s="172" t="s">
        <v>274</v>
      </c>
      <c r="S48" s="172" t="s">
        <v>218</v>
      </c>
      <c r="T48" s="173" t="s">
        <v>218</v>
      </c>
      <c r="U48" s="157">
        <v>0.01</v>
      </c>
      <c r="V48" s="157">
        <f>ROUND(E48*U48,2)</f>
        <v>0.6</v>
      </c>
      <c r="W48" s="157"/>
      <c r="X48" s="157" t="s">
        <v>263</v>
      </c>
      <c r="Y48" s="157" t="s">
        <v>221</v>
      </c>
      <c r="Z48" s="146"/>
      <c r="AA48" s="146"/>
      <c r="AB48" s="146"/>
      <c r="AC48" s="146"/>
      <c r="AD48" s="146"/>
      <c r="AE48" s="146"/>
      <c r="AF48" s="146"/>
      <c r="AG48" s="146" t="s">
        <v>264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266" t="s">
        <v>313</v>
      </c>
      <c r="D49" s="267"/>
      <c r="E49" s="267"/>
      <c r="F49" s="267"/>
      <c r="G49" s="26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6"/>
      <c r="AA49" s="146"/>
      <c r="AB49" s="146"/>
      <c r="AC49" s="146"/>
      <c r="AD49" s="146"/>
      <c r="AE49" s="146"/>
      <c r="AF49" s="146"/>
      <c r="AG49" s="146" t="s">
        <v>276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92" t="s">
        <v>314</v>
      </c>
      <c r="D50" s="185"/>
      <c r="E50" s="186">
        <v>59.885089999999998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6"/>
      <c r="AA50" s="146"/>
      <c r="AB50" s="146"/>
      <c r="AC50" s="146"/>
      <c r="AD50" s="146"/>
      <c r="AE50" s="146"/>
      <c r="AF50" s="146"/>
      <c r="AG50" s="146" t="s">
        <v>278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251"/>
      <c r="D51" s="252"/>
      <c r="E51" s="252"/>
      <c r="F51" s="252"/>
      <c r="G51" s="252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6"/>
      <c r="AA51" s="146"/>
      <c r="AB51" s="146"/>
      <c r="AC51" s="146"/>
      <c r="AD51" s="146"/>
      <c r="AE51" s="146"/>
      <c r="AF51" s="146"/>
      <c r="AG51" s="146" t="s">
        <v>223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67">
        <v>6</v>
      </c>
      <c r="B52" s="168" t="s">
        <v>315</v>
      </c>
      <c r="C52" s="177" t="s">
        <v>316</v>
      </c>
      <c r="D52" s="169" t="s">
        <v>273</v>
      </c>
      <c r="E52" s="170">
        <v>59.885089999999998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0">
        <v>0</v>
      </c>
      <c r="O52" s="170">
        <f>ROUND(E52*N52,2)</f>
        <v>0</v>
      </c>
      <c r="P52" s="170">
        <v>0</v>
      </c>
      <c r="Q52" s="170">
        <f>ROUND(E52*P52,2)</f>
        <v>0</v>
      </c>
      <c r="R52" s="172" t="s">
        <v>274</v>
      </c>
      <c r="S52" s="172" t="s">
        <v>218</v>
      </c>
      <c r="T52" s="173" t="s">
        <v>218</v>
      </c>
      <c r="U52" s="157">
        <v>8.9999999999999993E-3</v>
      </c>
      <c r="V52" s="157">
        <f>ROUND(E52*U52,2)</f>
        <v>0.54</v>
      </c>
      <c r="W52" s="157"/>
      <c r="X52" s="157" t="s">
        <v>263</v>
      </c>
      <c r="Y52" s="157" t="s">
        <v>221</v>
      </c>
      <c r="Z52" s="146"/>
      <c r="AA52" s="146"/>
      <c r="AB52" s="146"/>
      <c r="AC52" s="146"/>
      <c r="AD52" s="146"/>
      <c r="AE52" s="146"/>
      <c r="AF52" s="146"/>
      <c r="AG52" s="146" t="s">
        <v>264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262"/>
      <c r="D53" s="263"/>
      <c r="E53" s="263"/>
      <c r="F53" s="263"/>
      <c r="G53" s="263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6"/>
      <c r="AA53" s="146"/>
      <c r="AB53" s="146"/>
      <c r="AC53" s="146"/>
      <c r="AD53" s="146"/>
      <c r="AE53" s="146"/>
      <c r="AF53" s="146"/>
      <c r="AG53" s="146" t="s">
        <v>223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67">
        <v>7</v>
      </c>
      <c r="B54" s="168" t="s">
        <v>317</v>
      </c>
      <c r="C54" s="177" t="s">
        <v>318</v>
      </c>
      <c r="D54" s="169" t="s">
        <v>273</v>
      </c>
      <c r="E54" s="170">
        <v>59.885089999999998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2" t="s">
        <v>274</v>
      </c>
      <c r="S54" s="172" t="s">
        <v>218</v>
      </c>
      <c r="T54" s="173" t="s">
        <v>218</v>
      </c>
      <c r="U54" s="157">
        <v>0</v>
      </c>
      <c r="V54" s="157">
        <f>ROUND(E54*U54,2)</f>
        <v>0</v>
      </c>
      <c r="W54" s="157"/>
      <c r="X54" s="157" t="s">
        <v>263</v>
      </c>
      <c r="Y54" s="157" t="s">
        <v>221</v>
      </c>
      <c r="Z54" s="146"/>
      <c r="AA54" s="146"/>
      <c r="AB54" s="146"/>
      <c r="AC54" s="146"/>
      <c r="AD54" s="146"/>
      <c r="AE54" s="146"/>
      <c r="AF54" s="146"/>
      <c r="AG54" s="146" t="s">
        <v>264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262"/>
      <c r="D55" s="263"/>
      <c r="E55" s="263"/>
      <c r="F55" s="263"/>
      <c r="G55" s="263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6"/>
      <c r="AA55" s="146"/>
      <c r="AB55" s="146"/>
      <c r="AC55" s="146"/>
      <c r="AD55" s="146"/>
      <c r="AE55" s="146"/>
      <c r="AF55" s="146"/>
      <c r="AG55" s="146" t="s">
        <v>223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x14ac:dyDescent="0.2">
      <c r="A56" s="160" t="s">
        <v>213</v>
      </c>
      <c r="B56" s="161" t="s">
        <v>86</v>
      </c>
      <c r="C56" s="176" t="s">
        <v>87</v>
      </c>
      <c r="D56" s="162"/>
      <c r="E56" s="163"/>
      <c r="F56" s="164"/>
      <c r="G56" s="164">
        <f>SUMIF(AG57:AG96,"&lt;&gt;NOR",G57:G96)</f>
        <v>0</v>
      </c>
      <c r="H56" s="164"/>
      <c r="I56" s="164">
        <f>SUM(I57:I96)</f>
        <v>0</v>
      </c>
      <c r="J56" s="164"/>
      <c r="K56" s="164">
        <f>SUM(K57:K96)</f>
        <v>0</v>
      </c>
      <c r="L56" s="164"/>
      <c r="M56" s="164">
        <f>SUM(M57:M96)</f>
        <v>0</v>
      </c>
      <c r="N56" s="163"/>
      <c r="O56" s="163">
        <f>SUM(O57:O96)</f>
        <v>0</v>
      </c>
      <c r="P56" s="163"/>
      <c r="Q56" s="163">
        <f>SUM(Q57:Q96)</f>
        <v>26</v>
      </c>
      <c r="R56" s="164"/>
      <c r="S56" s="164"/>
      <c r="T56" s="165"/>
      <c r="U56" s="159"/>
      <c r="V56" s="159">
        <f>SUM(V57:V96)</f>
        <v>30.980000000000004</v>
      </c>
      <c r="W56" s="159"/>
      <c r="X56" s="159"/>
      <c r="Y56" s="159"/>
      <c r="AG56" t="s">
        <v>214</v>
      </c>
    </row>
    <row r="57" spans="1:60" outlineLevel="1" x14ac:dyDescent="0.2">
      <c r="A57" s="167">
        <v>8</v>
      </c>
      <c r="B57" s="168" t="s">
        <v>319</v>
      </c>
      <c r="C57" s="177" t="s">
        <v>320</v>
      </c>
      <c r="D57" s="169" t="s">
        <v>321</v>
      </c>
      <c r="E57" s="170">
        <v>2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0">
        <v>0</v>
      </c>
      <c r="O57" s="170">
        <f>ROUND(E57*N57,2)</f>
        <v>0</v>
      </c>
      <c r="P57" s="170">
        <v>0</v>
      </c>
      <c r="Q57" s="170">
        <f>ROUND(E57*P57,2)</f>
        <v>0</v>
      </c>
      <c r="R57" s="172" t="s">
        <v>274</v>
      </c>
      <c r="S57" s="172" t="s">
        <v>218</v>
      </c>
      <c r="T57" s="173" t="s">
        <v>218</v>
      </c>
      <c r="U57" s="157">
        <v>0.28000000000000003</v>
      </c>
      <c r="V57" s="157">
        <f>ROUND(E57*U57,2)</f>
        <v>0.56000000000000005</v>
      </c>
      <c r="W57" s="157"/>
      <c r="X57" s="157" t="s">
        <v>263</v>
      </c>
      <c r="Y57" s="157" t="s">
        <v>221</v>
      </c>
      <c r="Z57" s="146"/>
      <c r="AA57" s="146"/>
      <c r="AB57" s="146"/>
      <c r="AC57" s="146"/>
      <c r="AD57" s="146"/>
      <c r="AE57" s="146"/>
      <c r="AF57" s="146"/>
      <c r="AG57" s="146" t="s">
        <v>264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2" x14ac:dyDescent="0.2">
      <c r="A58" s="153"/>
      <c r="B58" s="154"/>
      <c r="C58" s="266" t="s">
        <v>322</v>
      </c>
      <c r="D58" s="267"/>
      <c r="E58" s="267"/>
      <c r="F58" s="267"/>
      <c r="G58" s="26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6"/>
      <c r="AA58" s="146"/>
      <c r="AB58" s="146"/>
      <c r="AC58" s="146"/>
      <c r="AD58" s="146"/>
      <c r="AE58" s="146"/>
      <c r="AF58" s="146"/>
      <c r="AG58" s="146" t="s">
        <v>276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75" t="str">
        <f>C58</f>
        <v>s odřezáním kmene a odvětvením, včetně případného odklizení kmene a větví na oddělené hromady na vzdálenost do 50 m nebo s naložením na dopravní prostředek,</v>
      </c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251"/>
      <c r="D59" s="252"/>
      <c r="E59" s="252"/>
      <c r="F59" s="252"/>
      <c r="G59" s="252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6"/>
      <c r="AA59" s="146"/>
      <c r="AB59" s="146"/>
      <c r="AC59" s="146"/>
      <c r="AD59" s="146"/>
      <c r="AE59" s="146"/>
      <c r="AF59" s="146"/>
      <c r="AG59" s="146" t="s">
        <v>223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7">
        <v>9</v>
      </c>
      <c r="B60" s="168" t="s">
        <v>323</v>
      </c>
      <c r="C60" s="177" t="s">
        <v>324</v>
      </c>
      <c r="D60" s="169" t="s">
        <v>321</v>
      </c>
      <c r="E60" s="170">
        <v>2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0">
        <v>0</v>
      </c>
      <c r="O60" s="170">
        <f>ROUND(E60*N60,2)</f>
        <v>0</v>
      </c>
      <c r="P60" s="170">
        <v>0</v>
      </c>
      <c r="Q60" s="170">
        <f>ROUND(E60*P60,2)</f>
        <v>0</v>
      </c>
      <c r="R60" s="172" t="s">
        <v>274</v>
      </c>
      <c r="S60" s="172" t="s">
        <v>218</v>
      </c>
      <c r="T60" s="173" t="s">
        <v>218</v>
      </c>
      <c r="U60" s="157">
        <v>0.55000000000000004</v>
      </c>
      <c r="V60" s="157">
        <f>ROUND(E60*U60,2)</f>
        <v>1.1000000000000001</v>
      </c>
      <c r="W60" s="157"/>
      <c r="X60" s="157" t="s">
        <v>263</v>
      </c>
      <c r="Y60" s="157" t="s">
        <v>221</v>
      </c>
      <c r="Z60" s="146"/>
      <c r="AA60" s="146"/>
      <c r="AB60" s="146"/>
      <c r="AC60" s="146"/>
      <c r="AD60" s="146"/>
      <c r="AE60" s="146"/>
      <c r="AF60" s="146"/>
      <c r="AG60" s="146" t="s">
        <v>264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2.5" outlineLevel="2" x14ac:dyDescent="0.2">
      <c r="A61" s="153"/>
      <c r="B61" s="154"/>
      <c r="C61" s="266" t="s">
        <v>322</v>
      </c>
      <c r="D61" s="267"/>
      <c r="E61" s="267"/>
      <c r="F61" s="267"/>
      <c r="G61" s="26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6"/>
      <c r="AA61" s="146"/>
      <c r="AB61" s="146"/>
      <c r="AC61" s="146"/>
      <c r="AD61" s="146"/>
      <c r="AE61" s="146"/>
      <c r="AF61" s="146"/>
      <c r="AG61" s="146" t="s">
        <v>276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75" t="str">
        <f>C61</f>
        <v>s odřezáním kmene a odvětvením, včetně případného odklizení kmene a větví na oddělené hromady na vzdálenost do 50 m nebo s naložením na dopravní prostředek,</v>
      </c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251"/>
      <c r="D62" s="252"/>
      <c r="E62" s="252"/>
      <c r="F62" s="252"/>
      <c r="G62" s="252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223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7">
        <v>10</v>
      </c>
      <c r="B63" s="168" t="s">
        <v>325</v>
      </c>
      <c r="C63" s="177" t="s">
        <v>326</v>
      </c>
      <c r="D63" s="169" t="s">
        <v>321</v>
      </c>
      <c r="E63" s="170">
        <v>2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0">
        <v>5.0000000000000002E-5</v>
      </c>
      <c r="O63" s="170">
        <f>ROUND(E63*N63,2)</f>
        <v>0</v>
      </c>
      <c r="P63" s="170">
        <v>0</v>
      </c>
      <c r="Q63" s="170">
        <f>ROUND(E63*P63,2)</f>
        <v>0</v>
      </c>
      <c r="R63" s="172" t="s">
        <v>274</v>
      </c>
      <c r="S63" s="172" t="s">
        <v>218</v>
      </c>
      <c r="T63" s="173" t="s">
        <v>218</v>
      </c>
      <c r="U63" s="157">
        <v>1.66</v>
      </c>
      <c r="V63" s="157">
        <f>ROUND(E63*U63,2)</f>
        <v>3.32</v>
      </c>
      <c r="W63" s="157"/>
      <c r="X63" s="157" t="s">
        <v>263</v>
      </c>
      <c r="Y63" s="157" t="s">
        <v>221</v>
      </c>
      <c r="Z63" s="146"/>
      <c r="AA63" s="146"/>
      <c r="AB63" s="146"/>
      <c r="AC63" s="146"/>
      <c r="AD63" s="146"/>
      <c r="AE63" s="146"/>
      <c r="AF63" s="146"/>
      <c r="AG63" s="146" t="s">
        <v>264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2" x14ac:dyDescent="0.2">
      <c r="A64" s="153"/>
      <c r="B64" s="154"/>
      <c r="C64" s="266" t="s">
        <v>327</v>
      </c>
      <c r="D64" s="267"/>
      <c r="E64" s="267"/>
      <c r="F64" s="267"/>
      <c r="G64" s="26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6"/>
      <c r="AA64" s="146"/>
      <c r="AB64" s="146"/>
      <c r="AC64" s="146"/>
      <c r="AD64" s="146"/>
      <c r="AE64" s="146"/>
      <c r="AF64" s="146"/>
      <c r="AG64" s="146" t="s">
        <v>276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75" t="str">
        <f>C64</f>
        <v>s jejich vykopáním nebo vytrháním, s přesekáním kořenů a s případným nutným přemístěním pařezů na hromady do vzdálenosti do 50 m nebo s naložením na dopravní prostředek,</v>
      </c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53"/>
      <c r="B65" s="154"/>
      <c r="C65" s="251"/>
      <c r="D65" s="252"/>
      <c r="E65" s="252"/>
      <c r="F65" s="252"/>
      <c r="G65" s="252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6"/>
      <c r="AA65" s="146"/>
      <c r="AB65" s="146"/>
      <c r="AC65" s="146"/>
      <c r="AD65" s="146"/>
      <c r="AE65" s="146"/>
      <c r="AF65" s="146"/>
      <c r="AG65" s="146" t="s">
        <v>223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67">
        <v>11</v>
      </c>
      <c r="B66" s="168" t="s">
        <v>328</v>
      </c>
      <c r="C66" s="177" t="s">
        <v>329</v>
      </c>
      <c r="D66" s="169" t="s">
        <v>321</v>
      </c>
      <c r="E66" s="170">
        <v>2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0">
        <v>1E-4</v>
      </c>
      <c r="O66" s="170">
        <f>ROUND(E66*N66,2)</f>
        <v>0</v>
      </c>
      <c r="P66" s="170">
        <v>0</v>
      </c>
      <c r="Q66" s="170">
        <f>ROUND(E66*P66,2)</f>
        <v>0</v>
      </c>
      <c r="R66" s="172" t="s">
        <v>274</v>
      </c>
      <c r="S66" s="172" t="s">
        <v>218</v>
      </c>
      <c r="T66" s="173" t="s">
        <v>218</v>
      </c>
      <c r="U66" s="157">
        <v>2.5619999999999998</v>
      </c>
      <c r="V66" s="157">
        <f>ROUND(E66*U66,2)</f>
        <v>5.12</v>
      </c>
      <c r="W66" s="157"/>
      <c r="X66" s="157" t="s">
        <v>263</v>
      </c>
      <c r="Y66" s="157" t="s">
        <v>221</v>
      </c>
      <c r="Z66" s="146"/>
      <c r="AA66" s="146"/>
      <c r="AB66" s="146"/>
      <c r="AC66" s="146"/>
      <c r="AD66" s="146"/>
      <c r="AE66" s="146"/>
      <c r="AF66" s="146"/>
      <c r="AG66" s="146" t="s">
        <v>264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2" x14ac:dyDescent="0.2">
      <c r="A67" s="153"/>
      <c r="B67" s="154"/>
      <c r="C67" s="266" t="s">
        <v>327</v>
      </c>
      <c r="D67" s="267"/>
      <c r="E67" s="267"/>
      <c r="F67" s="267"/>
      <c r="G67" s="26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6"/>
      <c r="AA67" s="146"/>
      <c r="AB67" s="146"/>
      <c r="AC67" s="146"/>
      <c r="AD67" s="146"/>
      <c r="AE67" s="146"/>
      <c r="AF67" s="146"/>
      <c r="AG67" s="146" t="s">
        <v>276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75" t="str">
        <f>C67</f>
        <v>s jejich vykopáním nebo vytrháním, s přesekáním kořenů a s případným nutným přemístěním pařezů na hromady do vzdálenosti do 50 m nebo s naložením na dopravní prostředek,</v>
      </c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251"/>
      <c r="D68" s="252"/>
      <c r="E68" s="252"/>
      <c r="F68" s="252"/>
      <c r="G68" s="252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6"/>
      <c r="AA68" s="146"/>
      <c r="AB68" s="146"/>
      <c r="AC68" s="146"/>
      <c r="AD68" s="146"/>
      <c r="AE68" s="146"/>
      <c r="AF68" s="146"/>
      <c r="AG68" s="146" t="s">
        <v>223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 x14ac:dyDescent="0.2">
      <c r="A69" s="167">
        <v>12</v>
      </c>
      <c r="B69" s="168" t="s">
        <v>330</v>
      </c>
      <c r="C69" s="177" t="s">
        <v>331</v>
      </c>
      <c r="D69" s="169" t="s">
        <v>332</v>
      </c>
      <c r="E69" s="170">
        <v>115.55362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0">
        <v>0</v>
      </c>
      <c r="O69" s="170">
        <f>ROUND(E69*N69,2)</f>
        <v>0</v>
      </c>
      <c r="P69" s="170">
        <v>0.22500000000000001</v>
      </c>
      <c r="Q69" s="170">
        <f>ROUND(E69*P69,2)</f>
        <v>26</v>
      </c>
      <c r="R69" s="172" t="s">
        <v>333</v>
      </c>
      <c r="S69" s="172" t="s">
        <v>218</v>
      </c>
      <c r="T69" s="173" t="s">
        <v>218</v>
      </c>
      <c r="U69" s="157">
        <v>0.14000000000000001</v>
      </c>
      <c r="V69" s="157">
        <f>ROUND(E69*U69,2)</f>
        <v>16.18</v>
      </c>
      <c r="W69" s="157"/>
      <c r="X69" s="157" t="s">
        <v>263</v>
      </c>
      <c r="Y69" s="157" t="s">
        <v>221</v>
      </c>
      <c r="Z69" s="146"/>
      <c r="AA69" s="146"/>
      <c r="AB69" s="146"/>
      <c r="AC69" s="146"/>
      <c r="AD69" s="146"/>
      <c r="AE69" s="146"/>
      <c r="AF69" s="146"/>
      <c r="AG69" s="146" t="s">
        <v>264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266" t="s">
        <v>334</v>
      </c>
      <c r="D70" s="267"/>
      <c r="E70" s="267"/>
      <c r="F70" s="267"/>
      <c r="G70" s="26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6"/>
      <c r="AA70" s="146"/>
      <c r="AB70" s="146"/>
      <c r="AC70" s="146"/>
      <c r="AD70" s="146"/>
      <c r="AE70" s="146"/>
      <c r="AF70" s="146"/>
      <c r="AG70" s="146" t="s">
        <v>276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189" t="s">
        <v>277</v>
      </c>
      <c r="D71" s="181"/>
      <c r="E71" s="182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6"/>
      <c r="AA71" s="146"/>
      <c r="AB71" s="146"/>
      <c r="AC71" s="146"/>
      <c r="AD71" s="146"/>
      <c r="AE71" s="146"/>
      <c r="AF71" s="146"/>
      <c r="AG71" s="146" t="s">
        <v>278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90" t="s">
        <v>279</v>
      </c>
      <c r="D72" s="181"/>
      <c r="E72" s="182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6"/>
      <c r="AA72" s="146"/>
      <c r="AB72" s="146"/>
      <c r="AC72" s="146"/>
      <c r="AD72" s="146"/>
      <c r="AE72" s="146"/>
      <c r="AF72" s="146"/>
      <c r="AG72" s="146" t="s">
        <v>278</v>
      </c>
      <c r="AH72" s="146">
        <v>2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90" t="s">
        <v>280</v>
      </c>
      <c r="D73" s="181"/>
      <c r="E73" s="182">
        <v>110.0745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6"/>
      <c r="AA73" s="146"/>
      <c r="AB73" s="146"/>
      <c r="AC73" s="146"/>
      <c r="AD73" s="146"/>
      <c r="AE73" s="146"/>
      <c r="AF73" s="146"/>
      <c r="AG73" s="146" t="s">
        <v>278</v>
      </c>
      <c r="AH73" s="146">
        <v>2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90" t="s">
        <v>281</v>
      </c>
      <c r="D74" s="181"/>
      <c r="E74" s="182">
        <v>7.0762499999999999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6"/>
      <c r="AA74" s="146"/>
      <c r="AB74" s="146"/>
      <c r="AC74" s="146"/>
      <c r="AD74" s="146"/>
      <c r="AE74" s="146"/>
      <c r="AF74" s="146"/>
      <c r="AG74" s="146" t="s">
        <v>278</v>
      </c>
      <c r="AH74" s="146">
        <v>2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90" t="s">
        <v>282</v>
      </c>
      <c r="D75" s="181"/>
      <c r="E75" s="182">
        <v>47.356499999999997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6"/>
      <c r="AA75" s="146"/>
      <c r="AB75" s="146"/>
      <c r="AC75" s="146"/>
      <c r="AD75" s="146"/>
      <c r="AE75" s="146"/>
      <c r="AF75" s="146"/>
      <c r="AG75" s="146" t="s">
        <v>278</v>
      </c>
      <c r="AH75" s="146">
        <v>2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190" t="s">
        <v>283</v>
      </c>
      <c r="D76" s="181"/>
      <c r="E76" s="182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6"/>
      <c r="AA76" s="146"/>
      <c r="AB76" s="146"/>
      <c r="AC76" s="146"/>
      <c r="AD76" s="146"/>
      <c r="AE76" s="146"/>
      <c r="AF76" s="146"/>
      <c r="AG76" s="146" t="s">
        <v>278</v>
      </c>
      <c r="AH76" s="146">
        <v>2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90" t="s">
        <v>284</v>
      </c>
      <c r="D77" s="181"/>
      <c r="E77" s="182">
        <v>66.599999999999994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6"/>
      <c r="AA77" s="146"/>
      <c r="AB77" s="146"/>
      <c r="AC77" s="146"/>
      <c r="AD77" s="146"/>
      <c r="AE77" s="146"/>
      <c r="AF77" s="146"/>
      <c r="AG77" s="146" t="s">
        <v>278</v>
      </c>
      <c r="AH77" s="146">
        <v>2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191" t="s">
        <v>285</v>
      </c>
      <c r="D78" s="183"/>
      <c r="E78" s="184">
        <v>231.10724999999999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6"/>
      <c r="AA78" s="146"/>
      <c r="AB78" s="146"/>
      <c r="AC78" s="146"/>
      <c r="AD78" s="146"/>
      <c r="AE78" s="146"/>
      <c r="AF78" s="146"/>
      <c r="AG78" s="146" t="s">
        <v>278</v>
      </c>
      <c r="AH78" s="146">
        <v>3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89" t="s">
        <v>286</v>
      </c>
      <c r="D79" s="181"/>
      <c r="E79" s="182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6"/>
      <c r="AA79" s="146"/>
      <c r="AB79" s="146"/>
      <c r="AC79" s="146"/>
      <c r="AD79" s="146"/>
      <c r="AE79" s="146"/>
      <c r="AF79" s="146"/>
      <c r="AG79" s="146" t="s">
        <v>278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92" t="s">
        <v>335</v>
      </c>
      <c r="D80" s="185"/>
      <c r="E80" s="186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6"/>
      <c r="AA80" s="146"/>
      <c r="AB80" s="146"/>
      <c r="AC80" s="146"/>
      <c r="AD80" s="146"/>
      <c r="AE80" s="146"/>
      <c r="AF80" s="146"/>
      <c r="AG80" s="146" t="s">
        <v>278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92" t="s">
        <v>288</v>
      </c>
      <c r="D81" s="185"/>
      <c r="E81" s="186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6"/>
      <c r="AA81" s="146"/>
      <c r="AB81" s="146"/>
      <c r="AC81" s="146"/>
      <c r="AD81" s="146"/>
      <c r="AE81" s="146"/>
      <c r="AF81" s="146"/>
      <c r="AG81" s="146" t="s">
        <v>278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3" x14ac:dyDescent="0.2">
      <c r="A82" s="153"/>
      <c r="B82" s="154"/>
      <c r="C82" s="192" t="s">
        <v>336</v>
      </c>
      <c r="D82" s="185"/>
      <c r="E82" s="186">
        <v>115.55363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6"/>
      <c r="AA82" s="146"/>
      <c r="AB82" s="146"/>
      <c r="AC82" s="146"/>
      <c r="AD82" s="146"/>
      <c r="AE82" s="146"/>
      <c r="AF82" s="146"/>
      <c r="AG82" s="146" t="s">
        <v>278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3" x14ac:dyDescent="0.2">
      <c r="A83" s="153"/>
      <c r="B83" s="154"/>
      <c r="C83" s="193" t="s">
        <v>290</v>
      </c>
      <c r="D83" s="187"/>
      <c r="E83" s="188">
        <v>115.55363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6"/>
      <c r="AA83" s="146"/>
      <c r="AB83" s="146"/>
      <c r="AC83" s="146"/>
      <c r="AD83" s="146"/>
      <c r="AE83" s="146"/>
      <c r="AF83" s="146"/>
      <c r="AG83" s="146" t="s">
        <v>278</v>
      </c>
      <c r="AH83" s="146">
        <v>1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53"/>
      <c r="B84" s="154"/>
      <c r="C84" s="251"/>
      <c r="D84" s="252"/>
      <c r="E84" s="252"/>
      <c r="F84" s="252"/>
      <c r="G84" s="252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6"/>
      <c r="AA84" s="146"/>
      <c r="AB84" s="146"/>
      <c r="AC84" s="146"/>
      <c r="AD84" s="146"/>
      <c r="AE84" s="146"/>
      <c r="AF84" s="146"/>
      <c r="AG84" s="146" t="s">
        <v>223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2.5" outlineLevel="1" x14ac:dyDescent="0.2">
      <c r="A85" s="167">
        <v>13</v>
      </c>
      <c r="B85" s="168" t="s">
        <v>337</v>
      </c>
      <c r="C85" s="177" t="s">
        <v>338</v>
      </c>
      <c r="D85" s="169" t="s">
        <v>321</v>
      </c>
      <c r="E85" s="170">
        <v>2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0">
        <v>0</v>
      </c>
      <c r="O85" s="170">
        <f>ROUND(E85*N85,2)</f>
        <v>0</v>
      </c>
      <c r="P85" s="170">
        <v>0</v>
      </c>
      <c r="Q85" s="170">
        <f>ROUND(E85*P85,2)</f>
        <v>0</v>
      </c>
      <c r="R85" s="172" t="s">
        <v>274</v>
      </c>
      <c r="S85" s="172" t="s">
        <v>218</v>
      </c>
      <c r="T85" s="173" t="s">
        <v>218</v>
      </c>
      <c r="U85" s="157">
        <v>0.52</v>
      </c>
      <c r="V85" s="157">
        <f>ROUND(E85*U85,2)</f>
        <v>1.04</v>
      </c>
      <c r="W85" s="157"/>
      <c r="X85" s="157" t="s">
        <v>263</v>
      </c>
      <c r="Y85" s="157" t="s">
        <v>221</v>
      </c>
      <c r="Z85" s="146"/>
      <c r="AA85" s="146"/>
      <c r="AB85" s="146"/>
      <c r="AC85" s="146"/>
      <c r="AD85" s="146"/>
      <c r="AE85" s="146"/>
      <c r="AF85" s="146"/>
      <c r="AG85" s="146" t="s">
        <v>264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53"/>
      <c r="B86" s="154"/>
      <c r="C86" s="266" t="s">
        <v>339</v>
      </c>
      <c r="D86" s="267"/>
      <c r="E86" s="267"/>
      <c r="F86" s="267"/>
      <c r="G86" s="26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6"/>
      <c r="AA86" s="146"/>
      <c r="AB86" s="146"/>
      <c r="AC86" s="146"/>
      <c r="AD86" s="146"/>
      <c r="AE86" s="146"/>
      <c r="AF86" s="146"/>
      <c r="AG86" s="146" t="s">
        <v>276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251"/>
      <c r="D87" s="252"/>
      <c r="E87" s="252"/>
      <c r="F87" s="252"/>
      <c r="G87" s="252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223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67">
        <v>14</v>
      </c>
      <c r="B88" s="168" t="s">
        <v>340</v>
      </c>
      <c r="C88" s="177" t="s">
        <v>341</v>
      </c>
      <c r="D88" s="169" t="s">
        <v>321</v>
      </c>
      <c r="E88" s="170">
        <v>2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0">
        <v>0</v>
      </c>
      <c r="O88" s="170">
        <f>ROUND(E88*N88,2)</f>
        <v>0</v>
      </c>
      <c r="P88" s="170">
        <v>0</v>
      </c>
      <c r="Q88" s="170">
        <f>ROUND(E88*P88,2)</f>
        <v>0</v>
      </c>
      <c r="R88" s="172" t="s">
        <v>274</v>
      </c>
      <c r="S88" s="172" t="s">
        <v>218</v>
      </c>
      <c r="T88" s="173" t="s">
        <v>218</v>
      </c>
      <c r="U88" s="157">
        <v>0.97</v>
      </c>
      <c r="V88" s="157">
        <f>ROUND(E88*U88,2)</f>
        <v>1.94</v>
      </c>
      <c r="W88" s="157"/>
      <c r="X88" s="157" t="s">
        <v>263</v>
      </c>
      <c r="Y88" s="157" t="s">
        <v>221</v>
      </c>
      <c r="Z88" s="146"/>
      <c r="AA88" s="146"/>
      <c r="AB88" s="146"/>
      <c r="AC88" s="146"/>
      <c r="AD88" s="146"/>
      <c r="AE88" s="146"/>
      <c r="AF88" s="146"/>
      <c r="AG88" s="146" t="s">
        <v>264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266" t="s">
        <v>339</v>
      </c>
      <c r="D89" s="267"/>
      <c r="E89" s="267"/>
      <c r="F89" s="267"/>
      <c r="G89" s="26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6"/>
      <c r="AA89" s="146"/>
      <c r="AB89" s="146"/>
      <c r="AC89" s="146"/>
      <c r="AD89" s="146"/>
      <c r="AE89" s="146"/>
      <c r="AF89" s="146"/>
      <c r="AG89" s="146" t="s">
        <v>276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53"/>
      <c r="B90" s="154"/>
      <c r="C90" s="251"/>
      <c r="D90" s="252"/>
      <c r="E90" s="252"/>
      <c r="F90" s="252"/>
      <c r="G90" s="252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6"/>
      <c r="AA90" s="146"/>
      <c r="AB90" s="146"/>
      <c r="AC90" s="146"/>
      <c r="AD90" s="146"/>
      <c r="AE90" s="146"/>
      <c r="AF90" s="146"/>
      <c r="AG90" s="146" t="s">
        <v>223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 x14ac:dyDescent="0.2">
      <c r="A91" s="167">
        <v>15</v>
      </c>
      <c r="B91" s="168" t="s">
        <v>342</v>
      </c>
      <c r="C91" s="177" t="s">
        <v>343</v>
      </c>
      <c r="D91" s="169" t="s">
        <v>321</v>
      </c>
      <c r="E91" s="170">
        <v>2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0">
        <v>0</v>
      </c>
      <c r="O91" s="170">
        <f>ROUND(E91*N91,2)</f>
        <v>0</v>
      </c>
      <c r="P91" s="170">
        <v>0</v>
      </c>
      <c r="Q91" s="170">
        <f>ROUND(E91*P91,2)</f>
        <v>0</v>
      </c>
      <c r="R91" s="172" t="s">
        <v>274</v>
      </c>
      <c r="S91" s="172" t="s">
        <v>218</v>
      </c>
      <c r="T91" s="173" t="s">
        <v>218</v>
      </c>
      <c r="U91" s="157">
        <v>0.3</v>
      </c>
      <c r="V91" s="157">
        <f>ROUND(E91*U91,2)</f>
        <v>0.6</v>
      </c>
      <c r="W91" s="157"/>
      <c r="X91" s="157" t="s">
        <v>263</v>
      </c>
      <c r="Y91" s="157" t="s">
        <v>221</v>
      </c>
      <c r="Z91" s="146"/>
      <c r="AA91" s="146"/>
      <c r="AB91" s="146"/>
      <c r="AC91" s="146"/>
      <c r="AD91" s="146"/>
      <c r="AE91" s="146"/>
      <c r="AF91" s="146"/>
      <c r="AG91" s="146" t="s">
        <v>264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53"/>
      <c r="B92" s="154"/>
      <c r="C92" s="266" t="s">
        <v>339</v>
      </c>
      <c r="D92" s="267"/>
      <c r="E92" s="267"/>
      <c r="F92" s="267"/>
      <c r="G92" s="26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6"/>
      <c r="AA92" s="146"/>
      <c r="AB92" s="146"/>
      <c r="AC92" s="146"/>
      <c r="AD92" s="146"/>
      <c r="AE92" s="146"/>
      <c r="AF92" s="146"/>
      <c r="AG92" s="146" t="s">
        <v>276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">
      <c r="A93" s="153"/>
      <c r="B93" s="154"/>
      <c r="C93" s="251"/>
      <c r="D93" s="252"/>
      <c r="E93" s="252"/>
      <c r="F93" s="252"/>
      <c r="G93" s="252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6"/>
      <c r="AA93" s="146"/>
      <c r="AB93" s="146"/>
      <c r="AC93" s="146"/>
      <c r="AD93" s="146"/>
      <c r="AE93" s="146"/>
      <c r="AF93" s="146"/>
      <c r="AG93" s="146" t="s">
        <v>223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 x14ac:dyDescent="0.2">
      <c r="A94" s="167">
        <v>16</v>
      </c>
      <c r="B94" s="168" t="s">
        <v>344</v>
      </c>
      <c r="C94" s="177" t="s">
        <v>345</v>
      </c>
      <c r="D94" s="169" t="s">
        <v>321</v>
      </c>
      <c r="E94" s="170">
        <v>2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0">
        <v>0</v>
      </c>
      <c r="O94" s="170">
        <f>ROUND(E94*N94,2)</f>
        <v>0</v>
      </c>
      <c r="P94" s="170">
        <v>0</v>
      </c>
      <c r="Q94" s="170">
        <f>ROUND(E94*P94,2)</f>
        <v>0</v>
      </c>
      <c r="R94" s="172" t="s">
        <v>274</v>
      </c>
      <c r="S94" s="172" t="s">
        <v>218</v>
      </c>
      <c r="T94" s="173" t="s">
        <v>218</v>
      </c>
      <c r="U94" s="157">
        <v>0.56000000000000005</v>
      </c>
      <c r="V94" s="157">
        <f>ROUND(E94*U94,2)</f>
        <v>1.1200000000000001</v>
      </c>
      <c r="W94" s="157"/>
      <c r="X94" s="157" t="s">
        <v>263</v>
      </c>
      <c r="Y94" s="157" t="s">
        <v>221</v>
      </c>
      <c r="Z94" s="146"/>
      <c r="AA94" s="146"/>
      <c r="AB94" s="146"/>
      <c r="AC94" s="146"/>
      <c r="AD94" s="146"/>
      <c r="AE94" s="146"/>
      <c r="AF94" s="146"/>
      <c r="AG94" s="146" t="s">
        <v>264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53"/>
      <c r="B95" s="154"/>
      <c r="C95" s="266" t="s">
        <v>339</v>
      </c>
      <c r="D95" s="267"/>
      <c r="E95" s="267"/>
      <c r="F95" s="267"/>
      <c r="G95" s="26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6"/>
      <c r="AA95" s="146"/>
      <c r="AB95" s="146"/>
      <c r="AC95" s="146"/>
      <c r="AD95" s="146"/>
      <c r="AE95" s="146"/>
      <c r="AF95" s="146"/>
      <c r="AG95" s="146" t="s">
        <v>276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251"/>
      <c r="D96" s="252"/>
      <c r="E96" s="252"/>
      <c r="F96" s="252"/>
      <c r="G96" s="252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6"/>
      <c r="AA96" s="146"/>
      <c r="AB96" s="146"/>
      <c r="AC96" s="146"/>
      <c r="AD96" s="146"/>
      <c r="AE96" s="146"/>
      <c r="AF96" s="146"/>
      <c r="AG96" s="146" t="s">
        <v>223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A97" s="160" t="s">
        <v>213</v>
      </c>
      <c r="B97" s="161" t="s">
        <v>90</v>
      </c>
      <c r="C97" s="176" t="s">
        <v>91</v>
      </c>
      <c r="D97" s="162"/>
      <c r="E97" s="163"/>
      <c r="F97" s="164"/>
      <c r="G97" s="164">
        <f>SUMIF(AG98:AG131,"&lt;&gt;NOR",G98:G131)</f>
        <v>0</v>
      </c>
      <c r="H97" s="164"/>
      <c r="I97" s="164">
        <f>SUM(I98:I131)</f>
        <v>0</v>
      </c>
      <c r="J97" s="164"/>
      <c r="K97" s="164">
        <f>SUM(K98:K131)</f>
        <v>0</v>
      </c>
      <c r="L97" s="164"/>
      <c r="M97" s="164">
        <f>SUM(M98:M131)</f>
        <v>0</v>
      </c>
      <c r="N97" s="163"/>
      <c r="O97" s="163">
        <f>SUM(O98:O131)</f>
        <v>54.050000000000004</v>
      </c>
      <c r="P97" s="163"/>
      <c r="Q97" s="163">
        <f>SUM(Q98:Q131)</f>
        <v>0</v>
      </c>
      <c r="R97" s="164"/>
      <c r="S97" s="164"/>
      <c r="T97" s="165"/>
      <c r="U97" s="159"/>
      <c r="V97" s="159">
        <f>SUM(V98:V131)</f>
        <v>32.89</v>
      </c>
      <c r="W97" s="159"/>
      <c r="X97" s="159"/>
      <c r="Y97" s="159"/>
      <c r="AG97" t="s">
        <v>214</v>
      </c>
    </row>
    <row r="98" spans="1:60" outlineLevel="1" x14ac:dyDescent="0.2">
      <c r="A98" s="167">
        <v>17</v>
      </c>
      <c r="B98" s="168" t="s">
        <v>346</v>
      </c>
      <c r="C98" s="177" t="s">
        <v>347</v>
      </c>
      <c r="D98" s="169" t="s">
        <v>273</v>
      </c>
      <c r="E98" s="170">
        <v>21.025200000000002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0">
        <v>2.5249999999999999</v>
      </c>
      <c r="O98" s="170">
        <f>ROUND(E98*N98,2)</f>
        <v>53.09</v>
      </c>
      <c r="P98" s="170">
        <v>0</v>
      </c>
      <c r="Q98" s="170">
        <f>ROUND(E98*P98,2)</f>
        <v>0</v>
      </c>
      <c r="R98" s="172" t="s">
        <v>348</v>
      </c>
      <c r="S98" s="172" t="s">
        <v>218</v>
      </c>
      <c r="T98" s="173" t="s">
        <v>218</v>
      </c>
      <c r="U98" s="157">
        <v>0.48</v>
      </c>
      <c r="V98" s="157">
        <f>ROUND(E98*U98,2)</f>
        <v>10.09</v>
      </c>
      <c r="W98" s="157"/>
      <c r="X98" s="157" t="s">
        <v>263</v>
      </c>
      <c r="Y98" s="157" t="s">
        <v>221</v>
      </c>
      <c r="Z98" s="146"/>
      <c r="AA98" s="146"/>
      <c r="AB98" s="146"/>
      <c r="AC98" s="146"/>
      <c r="AD98" s="146"/>
      <c r="AE98" s="146"/>
      <c r="AF98" s="146"/>
      <c r="AG98" s="146" t="s">
        <v>264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253" t="s">
        <v>349</v>
      </c>
      <c r="D99" s="254"/>
      <c r="E99" s="254"/>
      <c r="F99" s="254"/>
      <c r="G99" s="254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6"/>
      <c r="AA99" s="146"/>
      <c r="AB99" s="146"/>
      <c r="AC99" s="146"/>
      <c r="AD99" s="146"/>
      <c r="AE99" s="146"/>
      <c r="AF99" s="146"/>
      <c r="AG99" s="146" t="s">
        <v>227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53"/>
      <c r="B100" s="154"/>
      <c r="C100" s="189" t="s">
        <v>277</v>
      </c>
      <c r="D100" s="181"/>
      <c r="E100" s="182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6"/>
      <c r="AA100" s="146"/>
      <c r="AB100" s="146"/>
      <c r="AC100" s="146"/>
      <c r="AD100" s="146"/>
      <c r="AE100" s="146"/>
      <c r="AF100" s="146"/>
      <c r="AG100" s="146" t="s">
        <v>278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90" t="s">
        <v>350</v>
      </c>
      <c r="D101" s="181"/>
      <c r="E101" s="182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6"/>
      <c r="AA101" s="146"/>
      <c r="AB101" s="146"/>
      <c r="AC101" s="146"/>
      <c r="AD101" s="146"/>
      <c r="AE101" s="146"/>
      <c r="AF101" s="146"/>
      <c r="AG101" s="146" t="s">
        <v>278</v>
      </c>
      <c r="AH101" s="146">
        <v>2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3" x14ac:dyDescent="0.2">
      <c r="A102" s="153"/>
      <c r="B102" s="154"/>
      <c r="C102" s="190" t="s">
        <v>351</v>
      </c>
      <c r="D102" s="181"/>
      <c r="E102" s="182">
        <v>8.7800899999999995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6"/>
      <c r="AA102" s="146"/>
      <c r="AB102" s="146"/>
      <c r="AC102" s="146"/>
      <c r="AD102" s="146"/>
      <c r="AE102" s="146"/>
      <c r="AF102" s="146"/>
      <c r="AG102" s="146" t="s">
        <v>278</v>
      </c>
      <c r="AH102" s="146">
        <v>2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90" t="s">
        <v>352</v>
      </c>
      <c r="D103" s="181"/>
      <c r="E103" s="182">
        <v>9.1703200000000002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6"/>
      <c r="AA103" s="146"/>
      <c r="AB103" s="146"/>
      <c r="AC103" s="146"/>
      <c r="AD103" s="146"/>
      <c r="AE103" s="146"/>
      <c r="AF103" s="146"/>
      <c r="AG103" s="146" t="s">
        <v>278</v>
      </c>
      <c r="AH103" s="146">
        <v>2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91" t="s">
        <v>285</v>
      </c>
      <c r="D104" s="183"/>
      <c r="E104" s="184">
        <v>17.950399999999998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6"/>
      <c r="AA104" s="146"/>
      <c r="AB104" s="146"/>
      <c r="AC104" s="146"/>
      <c r="AD104" s="146"/>
      <c r="AE104" s="146"/>
      <c r="AF104" s="146"/>
      <c r="AG104" s="146" t="s">
        <v>278</v>
      </c>
      <c r="AH104" s="146">
        <v>3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90" t="s">
        <v>353</v>
      </c>
      <c r="D105" s="181"/>
      <c r="E105" s="182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6"/>
      <c r="AA105" s="146"/>
      <c r="AB105" s="146"/>
      <c r="AC105" s="146"/>
      <c r="AD105" s="146"/>
      <c r="AE105" s="146"/>
      <c r="AF105" s="146"/>
      <c r="AG105" s="146" t="s">
        <v>278</v>
      </c>
      <c r="AH105" s="146">
        <v>2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 x14ac:dyDescent="0.2">
      <c r="A106" s="153"/>
      <c r="B106" s="154"/>
      <c r="C106" s="190" t="s">
        <v>354</v>
      </c>
      <c r="D106" s="181"/>
      <c r="E106" s="182">
        <v>1.6646000000000001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6"/>
      <c r="AA106" s="146"/>
      <c r="AB106" s="146"/>
      <c r="AC106" s="146"/>
      <c r="AD106" s="146"/>
      <c r="AE106" s="146"/>
      <c r="AF106" s="146"/>
      <c r="AG106" s="146" t="s">
        <v>278</v>
      </c>
      <c r="AH106" s="146">
        <v>2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90" t="s">
        <v>355</v>
      </c>
      <c r="D107" s="181"/>
      <c r="E107" s="182">
        <v>0.69920000000000004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6"/>
      <c r="AA107" s="146"/>
      <c r="AB107" s="146"/>
      <c r="AC107" s="146"/>
      <c r="AD107" s="146"/>
      <c r="AE107" s="146"/>
      <c r="AF107" s="146"/>
      <c r="AG107" s="146" t="s">
        <v>278</v>
      </c>
      <c r="AH107" s="146">
        <v>2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91" t="s">
        <v>285</v>
      </c>
      <c r="D108" s="183"/>
      <c r="E108" s="184">
        <v>2.3637999999999999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6"/>
      <c r="AA108" s="146"/>
      <c r="AB108" s="146"/>
      <c r="AC108" s="146"/>
      <c r="AD108" s="146"/>
      <c r="AE108" s="146"/>
      <c r="AF108" s="146"/>
      <c r="AG108" s="146" t="s">
        <v>278</v>
      </c>
      <c r="AH108" s="146">
        <v>3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3" x14ac:dyDescent="0.2">
      <c r="A109" s="153"/>
      <c r="B109" s="154"/>
      <c r="C109" s="189" t="s">
        <v>286</v>
      </c>
      <c r="D109" s="181"/>
      <c r="E109" s="182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6"/>
      <c r="AA109" s="146"/>
      <c r="AB109" s="146"/>
      <c r="AC109" s="146"/>
      <c r="AD109" s="146"/>
      <c r="AE109" s="146"/>
      <c r="AF109" s="146"/>
      <c r="AG109" s="146" t="s">
        <v>278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92" t="s">
        <v>356</v>
      </c>
      <c r="D110" s="185"/>
      <c r="E110" s="186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6"/>
      <c r="AA110" s="146"/>
      <c r="AB110" s="146"/>
      <c r="AC110" s="146"/>
      <c r="AD110" s="146"/>
      <c r="AE110" s="146"/>
      <c r="AF110" s="146"/>
      <c r="AG110" s="146" t="s">
        <v>278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3" x14ac:dyDescent="0.2">
      <c r="A111" s="153"/>
      <c r="B111" s="154"/>
      <c r="C111" s="192" t="s">
        <v>357</v>
      </c>
      <c r="D111" s="185"/>
      <c r="E111" s="186">
        <v>21.025200000000002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6"/>
      <c r="AA111" s="146"/>
      <c r="AB111" s="146"/>
      <c r="AC111" s="146"/>
      <c r="AD111" s="146"/>
      <c r="AE111" s="146"/>
      <c r="AF111" s="146"/>
      <c r="AG111" s="146" t="s">
        <v>278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3" x14ac:dyDescent="0.2">
      <c r="A112" s="153"/>
      <c r="B112" s="154"/>
      <c r="C112" s="193" t="s">
        <v>290</v>
      </c>
      <c r="D112" s="187"/>
      <c r="E112" s="188">
        <v>21.025200000000002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6"/>
      <c r="AA112" s="146"/>
      <c r="AB112" s="146"/>
      <c r="AC112" s="146"/>
      <c r="AD112" s="146"/>
      <c r="AE112" s="146"/>
      <c r="AF112" s="146"/>
      <c r="AG112" s="146" t="s">
        <v>278</v>
      </c>
      <c r="AH112" s="146">
        <v>1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251"/>
      <c r="D113" s="252"/>
      <c r="E113" s="252"/>
      <c r="F113" s="252"/>
      <c r="G113" s="252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6"/>
      <c r="AA113" s="146"/>
      <c r="AB113" s="146"/>
      <c r="AC113" s="146"/>
      <c r="AD113" s="146"/>
      <c r="AE113" s="146"/>
      <c r="AF113" s="146"/>
      <c r="AG113" s="146" t="s">
        <v>223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67">
        <v>18</v>
      </c>
      <c r="B114" s="168" t="s">
        <v>358</v>
      </c>
      <c r="C114" s="177" t="s">
        <v>359</v>
      </c>
      <c r="D114" s="169" t="s">
        <v>332</v>
      </c>
      <c r="E114" s="170">
        <v>26.3505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0">
        <v>3.6319999999999998E-2</v>
      </c>
      <c r="O114" s="170">
        <f>ROUND(E114*N114,2)</f>
        <v>0.96</v>
      </c>
      <c r="P114" s="170">
        <v>0</v>
      </c>
      <c r="Q114" s="170">
        <f>ROUND(E114*P114,2)</f>
        <v>0</v>
      </c>
      <c r="R114" s="172" t="s">
        <v>348</v>
      </c>
      <c r="S114" s="172" t="s">
        <v>218</v>
      </c>
      <c r="T114" s="173" t="s">
        <v>218</v>
      </c>
      <c r="U114" s="157">
        <v>0.53</v>
      </c>
      <c r="V114" s="157">
        <f>ROUND(E114*U114,2)</f>
        <v>13.97</v>
      </c>
      <c r="W114" s="157"/>
      <c r="X114" s="157" t="s">
        <v>263</v>
      </c>
      <c r="Y114" s="157" t="s">
        <v>221</v>
      </c>
      <c r="Z114" s="146"/>
      <c r="AA114" s="146"/>
      <c r="AB114" s="146"/>
      <c r="AC114" s="146"/>
      <c r="AD114" s="146"/>
      <c r="AE114" s="146"/>
      <c r="AF114" s="146"/>
      <c r="AG114" s="146" t="s">
        <v>264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22.5" outlineLevel="2" x14ac:dyDescent="0.2">
      <c r="A115" s="153"/>
      <c r="B115" s="154"/>
      <c r="C115" s="266" t="s">
        <v>360</v>
      </c>
      <c r="D115" s="267"/>
      <c r="E115" s="267"/>
      <c r="F115" s="267"/>
      <c r="G115" s="26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6"/>
      <c r="AA115" s="146"/>
      <c r="AB115" s="146"/>
      <c r="AC115" s="146"/>
      <c r="AD115" s="146"/>
      <c r="AE115" s="146"/>
      <c r="AF115" s="146"/>
      <c r="AG115" s="146" t="s">
        <v>276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75" t="str">
        <f>C115</f>
        <v>svislé nebo šikmé (odkloněné), půdorysně přímé nebo zalomené, stěn základových pasů ve volných nebo zapažených jámách, rýhách, šachtách, včetně případných vzpěr,</v>
      </c>
      <c r="BB115" s="146"/>
      <c r="BC115" s="146"/>
      <c r="BD115" s="146"/>
      <c r="BE115" s="146"/>
      <c r="BF115" s="146"/>
      <c r="BG115" s="146"/>
      <c r="BH115" s="146"/>
    </row>
    <row r="116" spans="1:60" outlineLevel="2" x14ac:dyDescent="0.2">
      <c r="A116" s="153"/>
      <c r="B116" s="154"/>
      <c r="C116" s="192" t="s">
        <v>306</v>
      </c>
      <c r="D116" s="185"/>
      <c r="E116" s="186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6"/>
      <c r="AA116" s="146"/>
      <c r="AB116" s="146"/>
      <c r="AC116" s="146"/>
      <c r="AD116" s="146"/>
      <c r="AE116" s="146"/>
      <c r="AF116" s="146"/>
      <c r="AG116" s="146" t="s">
        <v>278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92" t="s">
        <v>361</v>
      </c>
      <c r="D117" s="185"/>
      <c r="E117" s="186">
        <v>10.469099999999999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6"/>
      <c r="AA117" s="146"/>
      <c r="AB117" s="146"/>
      <c r="AC117" s="146"/>
      <c r="AD117" s="146"/>
      <c r="AE117" s="146"/>
      <c r="AF117" s="146"/>
      <c r="AG117" s="146" t="s">
        <v>278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92" t="s">
        <v>362</v>
      </c>
      <c r="D118" s="185"/>
      <c r="E118" s="186">
        <v>10.9344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6"/>
      <c r="AA118" s="146"/>
      <c r="AB118" s="146"/>
      <c r="AC118" s="146"/>
      <c r="AD118" s="146"/>
      <c r="AE118" s="146"/>
      <c r="AF118" s="146"/>
      <c r="AG118" s="146" t="s">
        <v>278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3" x14ac:dyDescent="0.2">
      <c r="A119" s="153"/>
      <c r="B119" s="154"/>
      <c r="C119" s="193" t="s">
        <v>290</v>
      </c>
      <c r="D119" s="187"/>
      <c r="E119" s="188">
        <v>21.403500000000001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6"/>
      <c r="AA119" s="146"/>
      <c r="AB119" s="146"/>
      <c r="AC119" s="146"/>
      <c r="AD119" s="146"/>
      <c r="AE119" s="146"/>
      <c r="AF119" s="146"/>
      <c r="AG119" s="146" t="s">
        <v>278</v>
      </c>
      <c r="AH119" s="146">
        <v>1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3" x14ac:dyDescent="0.2">
      <c r="A120" s="153"/>
      <c r="B120" s="154"/>
      <c r="C120" s="192" t="s">
        <v>363</v>
      </c>
      <c r="D120" s="185"/>
      <c r="E120" s="186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6"/>
      <c r="AA120" s="146"/>
      <c r="AB120" s="146"/>
      <c r="AC120" s="146"/>
      <c r="AD120" s="146"/>
      <c r="AE120" s="146"/>
      <c r="AF120" s="146"/>
      <c r="AG120" s="146" t="s">
        <v>278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3" x14ac:dyDescent="0.2">
      <c r="A121" s="153"/>
      <c r="B121" s="154"/>
      <c r="C121" s="192" t="s">
        <v>364</v>
      </c>
      <c r="D121" s="185"/>
      <c r="E121" s="186">
        <v>3.5670000000000002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6"/>
      <c r="AA121" s="146"/>
      <c r="AB121" s="146"/>
      <c r="AC121" s="146"/>
      <c r="AD121" s="146"/>
      <c r="AE121" s="146"/>
      <c r="AF121" s="146"/>
      <c r="AG121" s="146" t="s">
        <v>278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 x14ac:dyDescent="0.2">
      <c r="A122" s="153"/>
      <c r="B122" s="154"/>
      <c r="C122" s="192" t="s">
        <v>365</v>
      </c>
      <c r="D122" s="185"/>
      <c r="E122" s="186">
        <v>1.38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6"/>
      <c r="AA122" s="146"/>
      <c r="AB122" s="146"/>
      <c r="AC122" s="146"/>
      <c r="AD122" s="146"/>
      <c r="AE122" s="146"/>
      <c r="AF122" s="146"/>
      <c r="AG122" s="146" t="s">
        <v>278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3" x14ac:dyDescent="0.2">
      <c r="A123" s="153"/>
      <c r="B123" s="154"/>
      <c r="C123" s="193" t="s">
        <v>290</v>
      </c>
      <c r="D123" s="187"/>
      <c r="E123" s="188">
        <v>4.9470000000000001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6"/>
      <c r="AA123" s="146"/>
      <c r="AB123" s="146"/>
      <c r="AC123" s="146"/>
      <c r="AD123" s="146"/>
      <c r="AE123" s="146"/>
      <c r="AF123" s="146"/>
      <c r="AG123" s="146" t="s">
        <v>278</v>
      </c>
      <c r="AH123" s="146">
        <v>1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251"/>
      <c r="D124" s="252"/>
      <c r="E124" s="252"/>
      <c r="F124" s="252"/>
      <c r="G124" s="252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6"/>
      <c r="AA124" s="146"/>
      <c r="AB124" s="146"/>
      <c r="AC124" s="146"/>
      <c r="AD124" s="146"/>
      <c r="AE124" s="146"/>
      <c r="AF124" s="146"/>
      <c r="AG124" s="146" t="s">
        <v>223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67">
        <v>19</v>
      </c>
      <c r="B125" s="168" t="s">
        <v>366</v>
      </c>
      <c r="C125" s="177" t="s">
        <v>367</v>
      </c>
      <c r="D125" s="169" t="s">
        <v>332</v>
      </c>
      <c r="E125" s="170">
        <v>26.3505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0">
        <v>0</v>
      </c>
      <c r="O125" s="170">
        <f>ROUND(E125*N125,2)</f>
        <v>0</v>
      </c>
      <c r="P125" s="170">
        <v>0</v>
      </c>
      <c r="Q125" s="170">
        <f>ROUND(E125*P125,2)</f>
        <v>0</v>
      </c>
      <c r="R125" s="172" t="s">
        <v>348</v>
      </c>
      <c r="S125" s="172" t="s">
        <v>218</v>
      </c>
      <c r="T125" s="173" t="s">
        <v>218</v>
      </c>
      <c r="U125" s="157">
        <v>0.32</v>
      </c>
      <c r="V125" s="157">
        <f>ROUND(E125*U125,2)</f>
        <v>8.43</v>
      </c>
      <c r="W125" s="157"/>
      <c r="X125" s="157" t="s">
        <v>263</v>
      </c>
      <c r="Y125" s="157" t="s">
        <v>221</v>
      </c>
      <c r="Z125" s="146"/>
      <c r="AA125" s="146"/>
      <c r="AB125" s="146"/>
      <c r="AC125" s="146"/>
      <c r="AD125" s="146"/>
      <c r="AE125" s="146"/>
      <c r="AF125" s="146"/>
      <c r="AG125" s="146" t="s">
        <v>264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2.5" outlineLevel="2" x14ac:dyDescent="0.2">
      <c r="A126" s="153"/>
      <c r="B126" s="154"/>
      <c r="C126" s="266" t="s">
        <v>360</v>
      </c>
      <c r="D126" s="267"/>
      <c r="E126" s="267"/>
      <c r="F126" s="267"/>
      <c r="G126" s="26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6"/>
      <c r="AA126" s="146"/>
      <c r="AB126" s="146"/>
      <c r="AC126" s="146"/>
      <c r="AD126" s="146"/>
      <c r="AE126" s="146"/>
      <c r="AF126" s="146"/>
      <c r="AG126" s="146" t="s">
        <v>276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75" t="str">
        <f>C126</f>
        <v>svislé nebo šikmé (odkloněné), půdorysně přímé nebo zalomené, stěn základových pasů ve volných nebo zapažených jámách, rýhách, šachtách, včetně případných vzpěr,</v>
      </c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53"/>
      <c r="B127" s="154"/>
      <c r="C127" s="268" t="s">
        <v>368</v>
      </c>
      <c r="D127" s="269"/>
      <c r="E127" s="269"/>
      <c r="F127" s="269"/>
      <c r="G127" s="269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6"/>
      <c r="AA127" s="146"/>
      <c r="AB127" s="146"/>
      <c r="AC127" s="146"/>
      <c r="AD127" s="146"/>
      <c r="AE127" s="146"/>
      <c r="AF127" s="146"/>
      <c r="AG127" s="146" t="s">
        <v>227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 x14ac:dyDescent="0.2">
      <c r="A128" s="153"/>
      <c r="B128" s="154"/>
      <c r="C128" s="251"/>
      <c r="D128" s="252"/>
      <c r="E128" s="252"/>
      <c r="F128" s="252"/>
      <c r="G128" s="252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6"/>
      <c r="AA128" s="146"/>
      <c r="AB128" s="146"/>
      <c r="AC128" s="146"/>
      <c r="AD128" s="146"/>
      <c r="AE128" s="146"/>
      <c r="AF128" s="146"/>
      <c r="AG128" s="146" t="s">
        <v>223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67">
        <v>20</v>
      </c>
      <c r="B129" s="168" t="s">
        <v>369</v>
      </c>
      <c r="C129" s="177" t="s">
        <v>370</v>
      </c>
      <c r="D129" s="169" t="s">
        <v>321</v>
      </c>
      <c r="E129" s="170">
        <v>1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0">
        <v>1.41E-3</v>
      </c>
      <c r="O129" s="170">
        <f>ROUND(E129*N129,2)</f>
        <v>0</v>
      </c>
      <c r="P129" s="170">
        <v>0</v>
      </c>
      <c r="Q129" s="170">
        <f>ROUND(E129*P129,2)</f>
        <v>0</v>
      </c>
      <c r="R129" s="172" t="s">
        <v>348</v>
      </c>
      <c r="S129" s="172" t="s">
        <v>218</v>
      </c>
      <c r="T129" s="173" t="s">
        <v>218</v>
      </c>
      <c r="U129" s="157">
        <v>0.4</v>
      </c>
      <c r="V129" s="157">
        <f>ROUND(E129*U129,2)</f>
        <v>0.4</v>
      </c>
      <c r="W129" s="157"/>
      <c r="X129" s="157" t="s">
        <v>263</v>
      </c>
      <c r="Y129" s="157" t="s">
        <v>221</v>
      </c>
      <c r="Z129" s="146"/>
      <c r="AA129" s="146"/>
      <c r="AB129" s="146"/>
      <c r="AC129" s="146"/>
      <c r="AD129" s="146"/>
      <c r="AE129" s="146"/>
      <c r="AF129" s="146"/>
      <c r="AG129" s="146" t="s">
        <v>264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2" x14ac:dyDescent="0.2">
      <c r="A130" s="153"/>
      <c r="B130" s="154"/>
      <c r="C130" s="266" t="s">
        <v>371</v>
      </c>
      <c r="D130" s="267"/>
      <c r="E130" s="267"/>
      <c r="F130" s="267"/>
      <c r="G130" s="26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6"/>
      <c r="AA130" s="146"/>
      <c r="AB130" s="146"/>
      <c r="AC130" s="146"/>
      <c r="AD130" s="146"/>
      <c r="AE130" s="146"/>
      <c r="AF130" s="146"/>
      <c r="AG130" s="146" t="s">
        <v>276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251"/>
      <c r="D131" s="252"/>
      <c r="E131" s="252"/>
      <c r="F131" s="252"/>
      <c r="G131" s="252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6"/>
      <c r="AA131" s="146"/>
      <c r="AB131" s="146"/>
      <c r="AC131" s="146"/>
      <c r="AD131" s="146"/>
      <c r="AE131" s="146"/>
      <c r="AF131" s="146"/>
      <c r="AG131" s="146" t="s">
        <v>223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x14ac:dyDescent="0.2">
      <c r="A132" s="160" t="s">
        <v>213</v>
      </c>
      <c r="B132" s="161" t="s">
        <v>92</v>
      </c>
      <c r="C132" s="176" t="s">
        <v>93</v>
      </c>
      <c r="D132" s="162"/>
      <c r="E132" s="163"/>
      <c r="F132" s="164"/>
      <c r="G132" s="164">
        <f>SUMIF(AG133:AG140,"&lt;&gt;NOR",G133:G140)</f>
        <v>0</v>
      </c>
      <c r="H132" s="164"/>
      <c r="I132" s="164">
        <f>SUM(I133:I140)</f>
        <v>0</v>
      </c>
      <c r="J132" s="164"/>
      <c r="K132" s="164">
        <f>SUM(K133:K140)</f>
        <v>0</v>
      </c>
      <c r="L132" s="164"/>
      <c r="M132" s="164">
        <f>SUM(M133:M140)</f>
        <v>0</v>
      </c>
      <c r="N132" s="163"/>
      <c r="O132" s="163">
        <f>SUM(O133:O140)</f>
        <v>7.74</v>
      </c>
      <c r="P132" s="163"/>
      <c r="Q132" s="163">
        <f>SUM(Q133:Q140)</f>
        <v>0</v>
      </c>
      <c r="R132" s="164"/>
      <c r="S132" s="164"/>
      <c r="T132" s="165"/>
      <c r="U132" s="159"/>
      <c r="V132" s="159">
        <f>SUM(V133:V140)</f>
        <v>6.64</v>
      </c>
      <c r="W132" s="159"/>
      <c r="X132" s="159"/>
      <c r="Y132" s="159"/>
      <c r="AG132" t="s">
        <v>214</v>
      </c>
    </row>
    <row r="133" spans="1:60" outlineLevel="1" x14ac:dyDescent="0.2">
      <c r="A133" s="167">
        <v>21</v>
      </c>
      <c r="B133" s="168" t="s">
        <v>372</v>
      </c>
      <c r="C133" s="177" t="s">
        <v>373</v>
      </c>
      <c r="D133" s="169" t="s">
        <v>374</v>
      </c>
      <c r="E133" s="170">
        <v>34.950000000000003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0">
        <v>0.22106999999999999</v>
      </c>
      <c r="O133" s="170">
        <f>ROUND(E133*N133,2)</f>
        <v>7.73</v>
      </c>
      <c r="P133" s="170">
        <v>0</v>
      </c>
      <c r="Q133" s="170">
        <f>ROUND(E133*P133,2)</f>
        <v>0</v>
      </c>
      <c r="R133" s="172" t="s">
        <v>375</v>
      </c>
      <c r="S133" s="172" t="s">
        <v>218</v>
      </c>
      <c r="T133" s="173" t="s">
        <v>218</v>
      </c>
      <c r="U133" s="157">
        <v>0.19</v>
      </c>
      <c r="V133" s="157">
        <f>ROUND(E133*U133,2)</f>
        <v>6.64</v>
      </c>
      <c r="W133" s="157"/>
      <c r="X133" s="157" t="s">
        <v>263</v>
      </c>
      <c r="Y133" s="157" t="s">
        <v>221</v>
      </c>
      <c r="Z133" s="146"/>
      <c r="AA133" s="146"/>
      <c r="AB133" s="146"/>
      <c r="AC133" s="146"/>
      <c r="AD133" s="146"/>
      <c r="AE133" s="146"/>
      <c r="AF133" s="146"/>
      <c r="AG133" s="146" t="s">
        <v>264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2" x14ac:dyDescent="0.2">
      <c r="A134" s="153"/>
      <c r="B134" s="154"/>
      <c r="C134" s="266" t="s">
        <v>376</v>
      </c>
      <c r="D134" s="267"/>
      <c r="E134" s="267"/>
      <c r="F134" s="267"/>
      <c r="G134" s="26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6"/>
      <c r="AA134" s="146"/>
      <c r="AB134" s="146"/>
      <c r="AC134" s="146"/>
      <c r="AD134" s="146"/>
      <c r="AE134" s="146"/>
      <c r="AF134" s="146"/>
      <c r="AG134" s="146" t="s">
        <v>276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75" t="str">
        <f>C134</f>
        <v>se zřízením štěrkopískového lože pod trubky a s jejich obsypem v průměrném celkovém množství do 0,15 m3/m,</v>
      </c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192" t="s">
        <v>377</v>
      </c>
      <c r="D135" s="185"/>
      <c r="E135" s="186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6"/>
      <c r="AA135" s="146"/>
      <c r="AB135" s="146"/>
      <c r="AC135" s="146"/>
      <c r="AD135" s="146"/>
      <c r="AE135" s="146"/>
      <c r="AF135" s="146"/>
      <c r="AG135" s="146" t="s">
        <v>278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92" t="s">
        <v>378</v>
      </c>
      <c r="D136" s="185"/>
      <c r="E136" s="186">
        <v>34.950000000000003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6"/>
      <c r="AA136" s="146"/>
      <c r="AB136" s="146"/>
      <c r="AC136" s="146"/>
      <c r="AD136" s="146"/>
      <c r="AE136" s="146"/>
      <c r="AF136" s="146"/>
      <c r="AG136" s="146" t="s">
        <v>278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53"/>
      <c r="B137" s="154"/>
      <c r="C137" s="251"/>
      <c r="D137" s="252"/>
      <c r="E137" s="252"/>
      <c r="F137" s="252"/>
      <c r="G137" s="252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6"/>
      <c r="AA137" s="146"/>
      <c r="AB137" s="146"/>
      <c r="AC137" s="146"/>
      <c r="AD137" s="146"/>
      <c r="AE137" s="146"/>
      <c r="AF137" s="146"/>
      <c r="AG137" s="146" t="s">
        <v>223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22.5" outlineLevel="1" x14ac:dyDescent="0.2">
      <c r="A138" s="167">
        <v>22</v>
      </c>
      <c r="B138" s="168" t="s">
        <v>379</v>
      </c>
      <c r="C138" s="177" t="s">
        <v>380</v>
      </c>
      <c r="D138" s="169" t="s">
        <v>374</v>
      </c>
      <c r="E138" s="170">
        <v>38.445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0">
        <v>3.6000000000000002E-4</v>
      </c>
      <c r="O138" s="170">
        <f>ROUND(E138*N138,2)</f>
        <v>0.01</v>
      </c>
      <c r="P138" s="170">
        <v>0</v>
      </c>
      <c r="Q138" s="170">
        <f>ROUND(E138*P138,2)</f>
        <v>0</v>
      </c>
      <c r="R138" s="172" t="s">
        <v>381</v>
      </c>
      <c r="S138" s="172" t="s">
        <v>218</v>
      </c>
      <c r="T138" s="173" t="s">
        <v>218</v>
      </c>
      <c r="U138" s="157">
        <v>0</v>
      </c>
      <c r="V138" s="157">
        <f>ROUND(E138*U138,2)</f>
        <v>0</v>
      </c>
      <c r="W138" s="157"/>
      <c r="X138" s="157" t="s">
        <v>382</v>
      </c>
      <c r="Y138" s="157" t="s">
        <v>221</v>
      </c>
      <c r="Z138" s="146"/>
      <c r="AA138" s="146"/>
      <c r="AB138" s="146"/>
      <c r="AC138" s="146"/>
      <c r="AD138" s="146"/>
      <c r="AE138" s="146"/>
      <c r="AF138" s="146"/>
      <c r="AG138" s="146" t="s">
        <v>383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53"/>
      <c r="B139" s="154"/>
      <c r="C139" s="192" t="s">
        <v>384</v>
      </c>
      <c r="D139" s="185"/>
      <c r="E139" s="186">
        <v>38.445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6"/>
      <c r="AA139" s="146"/>
      <c r="AB139" s="146"/>
      <c r="AC139" s="146"/>
      <c r="AD139" s="146"/>
      <c r="AE139" s="146"/>
      <c r="AF139" s="146"/>
      <c r="AG139" s="146" t="s">
        <v>278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251"/>
      <c r="D140" s="252"/>
      <c r="E140" s="252"/>
      <c r="F140" s="252"/>
      <c r="G140" s="252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6"/>
      <c r="AA140" s="146"/>
      <c r="AB140" s="146"/>
      <c r="AC140" s="146"/>
      <c r="AD140" s="146"/>
      <c r="AE140" s="146"/>
      <c r="AF140" s="146"/>
      <c r="AG140" s="146" t="s">
        <v>223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x14ac:dyDescent="0.2">
      <c r="A141" s="160" t="s">
        <v>213</v>
      </c>
      <c r="B141" s="161" t="s">
        <v>94</v>
      </c>
      <c r="C141" s="176" t="s">
        <v>95</v>
      </c>
      <c r="D141" s="162"/>
      <c r="E141" s="163"/>
      <c r="F141" s="164"/>
      <c r="G141" s="164">
        <f>SUMIF(AG142:AG250,"&lt;&gt;NOR",G142:G250)</f>
        <v>0</v>
      </c>
      <c r="H141" s="164"/>
      <c r="I141" s="164">
        <f>SUM(I142:I250)</f>
        <v>0</v>
      </c>
      <c r="J141" s="164"/>
      <c r="K141" s="164">
        <f>SUM(K142:K250)</f>
        <v>0</v>
      </c>
      <c r="L141" s="164"/>
      <c r="M141" s="164">
        <f>SUM(M142:M250)</f>
        <v>0</v>
      </c>
      <c r="N141" s="163"/>
      <c r="O141" s="163">
        <f>SUM(O142:O250)</f>
        <v>82.8</v>
      </c>
      <c r="P141" s="163"/>
      <c r="Q141" s="163">
        <f>SUM(Q142:Q250)</f>
        <v>0</v>
      </c>
      <c r="R141" s="164"/>
      <c r="S141" s="164"/>
      <c r="T141" s="165"/>
      <c r="U141" s="159"/>
      <c r="V141" s="159">
        <f>SUM(V142:V250)</f>
        <v>333.91000000000008</v>
      </c>
      <c r="W141" s="159"/>
      <c r="X141" s="159"/>
      <c r="Y141" s="159"/>
      <c r="AG141" t="s">
        <v>214</v>
      </c>
    </row>
    <row r="142" spans="1:60" ht="33.75" outlineLevel="1" x14ac:dyDescent="0.2">
      <c r="A142" s="167">
        <v>23</v>
      </c>
      <c r="B142" s="168" t="s">
        <v>385</v>
      </c>
      <c r="C142" s="177" t="s">
        <v>386</v>
      </c>
      <c r="D142" s="169" t="s">
        <v>332</v>
      </c>
      <c r="E142" s="170">
        <v>10.282500000000001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0">
        <v>0.24656</v>
      </c>
      <c r="O142" s="170">
        <f>ROUND(E142*N142,2)</f>
        <v>2.54</v>
      </c>
      <c r="P142" s="170">
        <v>0</v>
      </c>
      <c r="Q142" s="170">
        <f>ROUND(E142*P142,2)</f>
        <v>0</v>
      </c>
      <c r="R142" s="172" t="s">
        <v>348</v>
      </c>
      <c r="S142" s="172" t="s">
        <v>218</v>
      </c>
      <c r="T142" s="173" t="s">
        <v>218</v>
      </c>
      <c r="U142" s="157">
        <v>0.7</v>
      </c>
      <c r="V142" s="157">
        <f>ROUND(E142*U142,2)</f>
        <v>7.2</v>
      </c>
      <c r="W142" s="157"/>
      <c r="X142" s="157" t="s">
        <v>263</v>
      </c>
      <c r="Y142" s="157" t="s">
        <v>221</v>
      </c>
      <c r="Z142" s="146"/>
      <c r="AA142" s="146"/>
      <c r="AB142" s="146"/>
      <c r="AC142" s="146"/>
      <c r="AD142" s="146"/>
      <c r="AE142" s="146"/>
      <c r="AF142" s="146"/>
      <c r="AG142" s="146" t="s">
        <v>264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2" x14ac:dyDescent="0.2">
      <c r="A143" s="153"/>
      <c r="B143" s="154"/>
      <c r="C143" s="192" t="s">
        <v>387</v>
      </c>
      <c r="D143" s="185"/>
      <c r="E143" s="186">
        <v>4.62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6"/>
      <c r="AA143" s="146"/>
      <c r="AB143" s="146"/>
      <c r="AC143" s="146"/>
      <c r="AD143" s="146"/>
      <c r="AE143" s="146"/>
      <c r="AF143" s="146"/>
      <c r="AG143" s="146" t="s">
        <v>278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3" x14ac:dyDescent="0.2">
      <c r="A144" s="153"/>
      <c r="B144" s="154"/>
      <c r="C144" s="192" t="s">
        <v>388</v>
      </c>
      <c r="D144" s="185"/>
      <c r="E144" s="186">
        <v>9.69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6"/>
      <c r="AA144" s="146"/>
      <c r="AB144" s="146"/>
      <c r="AC144" s="146"/>
      <c r="AD144" s="146"/>
      <c r="AE144" s="146"/>
      <c r="AF144" s="146"/>
      <c r="AG144" s="146" t="s">
        <v>278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3" x14ac:dyDescent="0.2">
      <c r="A145" s="153"/>
      <c r="B145" s="154"/>
      <c r="C145" s="192" t="s">
        <v>389</v>
      </c>
      <c r="D145" s="185"/>
      <c r="E145" s="186">
        <v>-4.0274999999999999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6"/>
      <c r="AA145" s="146"/>
      <c r="AB145" s="146"/>
      <c r="AC145" s="146"/>
      <c r="AD145" s="146"/>
      <c r="AE145" s="146"/>
      <c r="AF145" s="146"/>
      <c r="AG145" s="146" t="s">
        <v>278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2" x14ac:dyDescent="0.2">
      <c r="A146" s="153"/>
      <c r="B146" s="154"/>
      <c r="C146" s="251"/>
      <c r="D146" s="252"/>
      <c r="E146" s="252"/>
      <c r="F146" s="252"/>
      <c r="G146" s="252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6"/>
      <c r="AA146" s="146"/>
      <c r="AB146" s="146"/>
      <c r="AC146" s="146"/>
      <c r="AD146" s="146"/>
      <c r="AE146" s="146"/>
      <c r="AF146" s="146"/>
      <c r="AG146" s="146" t="s">
        <v>223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33.75" outlineLevel="1" x14ac:dyDescent="0.2">
      <c r="A147" s="167">
        <v>24</v>
      </c>
      <c r="B147" s="168" t="s">
        <v>390</v>
      </c>
      <c r="C147" s="177" t="s">
        <v>391</v>
      </c>
      <c r="D147" s="169" t="s">
        <v>332</v>
      </c>
      <c r="E147" s="170">
        <v>17.215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0">
        <v>0.19819999999999999</v>
      </c>
      <c r="O147" s="170">
        <f>ROUND(E147*N147,2)</f>
        <v>3.41</v>
      </c>
      <c r="P147" s="170">
        <v>0</v>
      </c>
      <c r="Q147" s="170">
        <f>ROUND(E147*P147,2)</f>
        <v>0</v>
      </c>
      <c r="R147" s="172" t="s">
        <v>348</v>
      </c>
      <c r="S147" s="172" t="s">
        <v>218</v>
      </c>
      <c r="T147" s="173" t="s">
        <v>218</v>
      </c>
      <c r="U147" s="157">
        <v>0.6</v>
      </c>
      <c r="V147" s="157">
        <f>ROUND(E147*U147,2)</f>
        <v>10.33</v>
      </c>
      <c r="W147" s="157"/>
      <c r="X147" s="157" t="s">
        <v>263</v>
      </c>
      <c r="Y147" s="157" t="s">
        <v>221</v>
      </c>
      <c r="Z147" s="146"/>
      <c r="AA147" s="146"/>
      <c r="AB147" s="146"/>
      <c r="AC147" s="146"/>
      <c r="AD147" s="146"/>
      <c r="AE147" s="146"/>
      <c r="AF147" s="146"/>
      <c r="AG147" s="146" t="s">
        <v>264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2" x14ac:dyDescent="0.2">
      <c r="A148" s="153"/>
      <c r="B148" s="154"/>
      <c r="C148" s="192" t="s">
        <v>392</v>
      </c>
      <c r="D148" s="185"/>
      <c r="E148" s="186">
        <v>20.59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6"/>
      <c r="AA148" s="146"/>
      <c r="AB148" s="146"/>
      <c r="AC148" s="146"/>
      <c r="AD148" s="146"/>
      <c r="AE148" s="146"/>
      <c r="AF148" s="146"/>
      <c r="AG148" s="146" t="s">
        <v>278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3" x14ac:dyDescent="0.2">
      <c r="A149" s="153"/>
      <c r="B149" s="154"/>
      <c r="C149" s="192" t="s">
        <v>393</v>
      </c>
      <c r="D149" s="185"/>
      <c r="E149" s="186">
        <v>-3.375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6"/>
      <c r="AA149" s="146"/>
      <c r="AB149" s="146"/>
      <c r="AC149" s="146"/>
      <c r="AD149" s="146"/>
      <c r="AE149" s="146"/>
      <c r="AF149" s="146"/>
      <c r="AG149" s="146" t="s">
        <v>278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2" x14ac:dyDescent="0.2">
      <c r="A150" s="153"/>
      <c r="B150" s="154"/>
      <c r="C150" s="251"/>
      <c r="D150" s="252"/>
      <c r="E150" s="252"/>
      <c r="F150" s="252"/>
      <c r="G150" s="252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6"/>
      <c r="AA150" s="146"/>
      <c r="AB150" s="146"/>
      <c r="AC150" s="146"/>
      <c r="AD150" s="146"/>
      <c r="AE150" s="146"/>
      <c r="AF150" s="146"/>
      <c r="AG150" s="146" t="s">
        <v>223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33.75" outlineLevel="1" x14ac:dyDescent="0.2">
      <c r="A151" s="167">
        <v>25</v>
      </c>
      <c r="B151" s="168" t="s">
        <v>394</v>
      </c>
      <c r="C151" s="177" t="s">
        <v>395</v>
      </c>
      <c r="D151" s="169" t="s">
        <v>332</v>
      </c>
      <c r="E151" s="170">
        <v>35.283000000000001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0">
        <v>0.20988000000000001</v>
      </c>
      <c r="O151" s="170">
        <f>ROUND(E151*N151,2)</f>
        <v>7.41</v>
      </c>
      <c r="P151" s="170">
        <v>0</v>
      </c>
      <c r="Q151" s="170">
        <f>ROUND(E151*P151,2)</f>
        <v>0</v>
      </c>
      <c r="R151" s="172" t="s">
        <v>348</v>
      </c>
      <c r="S151" s="172" t="s">
        <v>218</v>
      </c>
      <c r="T151" s="173" t="s">
        <v>218</v>
      </c>
      <c r="U151" s="157">
        <v>0.74</v>
      </c>
      <c r="V151" s="157">
        <f>ROUND(E151*U151,2)</f>
        <v>26.11</v>
      </c>
      <c r="W151" s="157"/>
      <c r="X151" s="157" t="s">
        <v>263</v>
      </c>
      <c r="Y151" s="157" t="s">
        <v>221</v>
      </c>
      <c r="Z151" s="146"/>
      <c r="AA151" s="146"/>
      <c r="AB151" s="146"/>
      <c r="AC151" s="146"/>
      <c r="AD151" s="146"/>
      <c r="AE151" s="146"/>
      <c r="AF151" s="146"/>
      <c r="AG151" s="146" t="s">
        <v>264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2" x14ac:dyDescent="0.2">
      <c r="A152" s="153"/>
      <c r="B152" s="154"/>
      <c r="C152" s="192" t="s">
        <v>396</v>
      </c>
      <c r="D152" s="185"/>
      <c r="E152" s="186">
        <v>27.893000000000001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6"/>
      <c r="AA152" s="146"/>
      <c r="AB152" s="146"/>
      <c r="AC152" s="146"/>
      <c r="AD152" s="146"/>
      <c r="AE152" s="146"/>
      <c r="AF152" s="146"/>
      <c r="AG152" s="146" t="s">
        <v>278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3" x14ac:dyDescent="0.2">
      <c r="A153" s="153"/>
      <c r="B153" s="154"/>
      <c r="C153" s="192" t="s">
        <v>397</v>
      </c>
      <c r="D153" s="185"/>
      <c r="E153" s="186">
        <v>9.1150000000000002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6"/>
      <c r="AA153" s="146"/>
      <c r="AB153" s="146"/>
      <c r="AC153" s="146"/>
      <c r="AD153" s="146"/>
      <c r="AE153" s="146"/>
      <c r="AF153" s="146"/>
      <c r="AG153" s="146" t="s">
        <v>278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3" x14ac:dyDescent="0.2">
      <c r="A154" s="153"/>
      <c r="B154" s="154"/>
      <c r="C154" s="192" t="s">
        <v>398</v>
      </c>
      <c r="D154" s="185"/>
      <c r="E154" s="186">
        <v>-1.7250000000000001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6"/>
      <c r="AA154" s="146"/>
      <c r="AB154" s="146"/>
      <c r="AC154" s="146"/>
      <c r="AD154" s="146"/>
      <c r="AE154" s="146"/>
      <c r="AF154" s="146"/>
      <c r="AG154" s="146" t="s">
        <v>278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2" x14ac:dyDescent="0.2">
      <c r="A155" s="153"/>
      <c r="B155" s="154"/>
      <c r="C155" s="251"/>
      <c r="D155" s="252"/>
      <c r="E155" s="252"/>
      <c r="F155" s="252"/>
      <c r="G155" s="252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6"/>
      <c r="AA155" s="146"/>
      <c r="AB155" s="146"/>
      <c r="AC155" s="146"/>
      <c r="AD155" s="146"/>
      <c r="AE155" s="146"/>
      <c r="AF155" s="146"/>
      <c r="AG155" s="146" t="s">
        <v>223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ht="33.75" outlineLevel="1" x14ac:dyDescent="0.2">
      <c r="A156" s="167">
        <v>26</v>
      </c>
      <c r="B156" s="168" t="s">
        <v>399</v>
      </c>
      <c r="C156" s="177" t="s">
        <v>400</v>
      </c>
      <c r="D156" s="169" t="s">
        <v>332</v>
      </c>
      <c r="E156" s="170">
        <v>149.07995</v>
      </c>
      <c r="F156" s="171"/>
      <c r="G156" s="172">
        <f>ROUND(E156*F156,2)</f>
        <v>0</v>
      </c>
      <c r="H156" s="171"/>
      <c r="I156" s="172">
        <f>ROUND(E156*H156,2)</f>
        <v>0</v>
      </c>
      <c r="J156" s="171"/>
      <c r="K156" s="172">
        <f>ROUND(E156*J156,2)</f>
        <v>0</v>
      </c>
      <c r="L156" s="172">
        <v>21</v>
      </c>
      <c r="M156" s="172">
        <f>G156*(1+L156/100)</f>
        <v>0</v>
      </c>
      <c r="N156" s="170">
        <v>0.26411000000000001</v>
      </c>
      <c r="O156" s="170">
        <f>ROUND(E156*N156,2)</f>
        <v>39.369999999999997</v>
      </c>
      <c r="P156" s="170">
        <v>0</v>
      </c>
      <c r="Q156" s="170">
        <f>ROUND(E156*P156,2)</f>
        <v>0</v>
      </c>
      <c r="R156" s="172" t="s">
        <v>348</v>
      </c>
      <c r="S156" s="172" t="s">
        <v>218</v>
      </c>
      <c r="T156" s="173" t="s">
        <v>218</v>
      </c>
      <c r="U156" s="157">
        <v>0.86</v>
      </c>
      <c r="V156" s="157">
        <f>ROUND(E156*U156,2)</f>
        <v>128.21</v>
      </c>
      <c r="W156" s="157"/>
      <c r="X156" s="157" t="s">
        <v>263</v>
      </c>
      <c r="Y156" s="157" t="s">
        <v>221</v>
      </c>
      <c r="Z156" s="146"/>
      <c r="AA156" s="146"/>
      <c r="AB156" s="146"/>
      <c r="AC156" s="146"/>
      <c r="AD156" s="146"/>
      <c r="AE156" s="146"/>
      <c r="AF156" s="146"/>
      <c r="AG156" s="146" t="s">
        <v>264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2" x14ac:dyDescent="0.2">
      <c r="A157" s="153"/>
      <c r="B157" s="154"/>
      <c r="C157" s="192" t="s">
        <v>401</v>
      </c>
      <c r="D157" s="185"/>
      <c r="E157" s="186">
        <v>79.349999999999994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6"/>
      <c r="AA157" s="146"/>
      <c r="AB157" s="146"/>
      <c r="AC157" s="146"/>
      <c r="AD157" s="146"/>
      <c r="AE157" s="146"/>
      <c r="AF157" s="146"/>
      <c r="AG157" s="146" t="s">
        <v>278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3" x14ac:dyDescent="0.2">
      <c r="A158" s="153"/>
      <c r="B158" s="154"/>
      <c r="C158" s="192" t="s">
        <v>402</v>
      </c>
      <c r="D158" s="185"/>
      <c r="E158" s="186">
        <v>50.722200000000001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6"/>
      <c r="AA158" s="146"/>
      <c r="AB158" s="146"/>
      <c r="AC158" s="146"/>
      <c r="AD158" s="146"/>
      <c r="AE158" s="146"/>
      <c r="AF158" s="146"/>
      <c r="AG158" s="146" t="s">
        <v>278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3" x14ac:dyDescent="0.2">
      <c r="A159" s="153"/>
      <c r="B159" s="154"/>
      <c r="C159" s="192" t="s">
        <v>403</v>
      </c>
      <c r="D159" s="185"/>
      <c r="E159" s="186">
        <v>24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6"/>
      <c r="AA159" s="146"/>
      <c r="AB159" s="146"/>
      <c r="AC159" s="146"/>
      <c r="AD159" s="146"/>
      <c r="AE159" s="146"/>
      <c r="AF159" s="146"/>
      <c r="AG159" s="146" t="s">
        <v>278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3" x14ac:dyDescent="0.2">
      <c r="A160" s="153"/>
      <c r="B160" s="154"/>
      <c r="C160" s="192" t="s">
        <v>404</v>
      </c>
      <c r="D160" s="185"/>
      <c r="E160" s="186">
        <v>21.789000000000001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6"/>
      <c r="AA160" s="146"/>
      <c r="AB160" s="146"/>
      <c r="AC160" s="146"/>
      <c r="AD160" s="146"/>
      <c r="AE160" s="146"/>
      <c r="AF160" s="146"/>
      <c r="AG160" s="146" t="s">
        <v>278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3" x14ac:dyDescent="0.2">
      <c r="A161" s="153"/>
      <c r="B161" s="154"/>
      <c r="C161" s="192" t="s">
        <v>405</v>
      </c>
      <c r="D161" s="185"/>
      <c r="E161" s="186">
        <v>5.7374999999999998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6"/>
      <c r="AA161" s="146"/>
      <c r="AB161" s="146"/>
      <c r="AC161" s="146"/>
      <c r="AD161" s="146"/>
      <c r="AE161" s="146"/>
      <c r="AF161" s="146"/>
      <c r="AG161" s="146" t="s">
        <v>278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3" x14ac:dyDescent="0.2">
      <c r="A162" s="153"/>
      <c r="B162" s="154"/>
      <c r="C162" s="192" t="s">
        <v>406</v>
      </c>
      <c r="D162" s="185"/>
      <c r="E162" s="186">
        <v>-20.09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6"/>
      <c r="AA162" s="146"/>
      <c r="AB162" s="146"/>
      <c r="AC162" s="146"/>
      <c r="AD162" s="146"/>
      <c r="AE162" s="146"/>
      <c r="AF162" s="146"/>
      <c r="AG162" s="146" t="s">
        <v>278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3" x14ac:dyDescent="0.2">
      <c r="A163" s="153"/>
      <c r="B163" s="154"/>
      <c r="C163" s="192" t="s">
        <v>407</v>
      </c>
      <c r="D163" s="185"/>
      <c r="E163" s="186">
        <v>-1.25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6"/>
      <c r="AA163" s="146"/>
      <c r="AB163" s="146"/>
      <c r="AC163" s="146"/>
      <c r="AD163" s="146"/>
      <c r="AE163" s="146"/>
      <c r="AF163" s="146"/>
      <c r="AG163" s="146" t="s">
        <v>278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3" x14ac:dyDescent="0.2">
      <c r="A164" s="153"/>
      <c r="B164" s="154"/>
      <c r="C164" s="192" t="s">
        <v>408</v>
      </c>
      <c r="D164" s="185"/>
      <c r="E164" s="186">
        <v>-3.16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6"/>
      <c r="AA164" s="146"/>
      <c r="AB164" s="146"/>
      <c r="AC164" s="146"/>
      <c r="AD164" s="146"/>
      <c r="AE164" s="146"/>
      <c r="AF164" s="146"/>
      <c r="AG164" s="146" t="s">
        <v>278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3" x14ac:dyDescent="0.2">
      <c r="A165" s="153"/>
      <c r="B165" s="154"/>
      <c r="C165" s="192" t="s">
        <v>409</v>
      </c>
      <c r="D165" s="185"/>
      <c r="E165" s="186">
        <v>-1.6625000000000001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6"/>
      <c r="AA165" s="146"/>
      <c r="AB165" s="146"/>
      <c r="AC165" s="146"/>
      <c r="AD165" s="146"/>
      <c r="AE165" s="146"/>
      <c r="AF165" s="146"/>
      <c r="AG165" s="146" t="s">
        <v>278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3" x14ac:dyDescent="0.2">
      <c r="A166" s="153"/>
      <c r="B166" s="154"/>
      <c r="C166" s="192" t="s">
        <v>410</v>
      </c>
      <c r="D166" s="185"/>
      <c r="E166" s="186">
        <v>-4.9249999999999998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6"/>
      <c r="AA166" s="146"/>
      <c r="AB166" s="146"/>
      <c r="AC166" s="146"/>
      <c r="AD166" s="146"/>
      <c r="AE166" s="146"/>
      <c r="AF166" s="146"/>
      <c r="AG166" s="146" t="s">
        <v>278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3" x14ac:dyDescent="0.2">
      <c r="A167" s="153"/>
      <c r="B167" s="154"/>
      <c r="C167" s="192" t="s">
        <v>411</v>
      </c>
      <c r="D167" s="185"/>
      <c r="E167" s="186">
        <v>-1.4312499999999999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6"/>
      <c r="AA167" s="146"/>
      <c r="AB167" s="146"/>
      <c r="AC167" s="146"/>
      <c r="AD167" s="146"/>
      <c r="AE167" s="146"/>
      <c r="AF167" s="146"/>
      <c r="AG167" s="146" t="s">
        <v>278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2" x14ac:dyDescent="0.2">
      <c r="A168" s="153"/>
      <c r="B168" s="154"/>
      <c r="C168" s="251"/>
      <c r="D168" s="252"/>
      <c r="E168" s="252"/>
      <c r="F168" s="252"/>
      <c r="G168" s="252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6"/>
      <c r="AA168" s="146"/>
      <c r="AB168" s="146"/>
      <c r="AC168" s="146"/>
      <c r="AD168" s="146"/>
      <c r="AE168" s="146"/>
      <c r="AF168" s="146"/>
      <c r="AG168" s="146" t="s">
        <v>223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ht="33.75" outlineLevel="1" x14ac:dyDescent="0.2">
      <c r="A169" s="167">
        <v>27</v>
      </c>
      <c r="B169" s="168" t="s">
        <v>412</v>
      </c>
      <c r="C169" s="177" t="s">
        <v>413</v>
      </c>
      <c r="D169" s="169" t="s">
        <v>332</v>
      </c>
      <c r="E169" s="170">
        <v>34.688899999999997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70">
        <v>0.19553000000000001</v>
      </c>
      <c r="O169" s="170">
        <f>ROUND(E169*N169,2)</f>
        <v>6.78</v>
      </c>
      <c r="P169" s="170">
        <v>0</v>
      </c>
      <c r="Q169" s="170">
        <f>ROUND(E169*P169,2)</f>
        <v>0</v>
      </c>
      <c r="R169" s="172" t="s">
        <v>348</v>
      </c>
      <c r="S169" s="172" t="s">
        <v>218</v>
      </c>
      <c r="T169" s="173" t="s">
        <v>218</v>
      </c>
      <c r="U169" s="157">
        <v>0.97340000000000004</v>
      </c>
      <c r="V169" s="157">
        <f>ROUND(E169*U169,2)</f>
        <v>33.770000000000003</v>
      </c>
      <c r="W169" s="157"/>
      <c r="X169" s="157" t="s">
        <v>263</v>
      </c>
      <c r="Y169" s="157" t="s">
        <v>221</v>
      </c>
      <c r="Z169" s="146"/>
      <c r="AA169" s="146"/>
      <c r="AB169" s="146"/>
      <c r="AC169" s="146"/>
      <c r="AD169" s="146"/>
      <c r="AE169" s="146"/>
      <c r="AF169" s="146"/>
      <c r="AG169" s="146" t="s">
        <v>264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192" t="s">
        <v>414</v>
      </c>
      <c r="D170" s="185"/>
      <c r="E170" s="186">
        <v>12.025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6"/>
      <c r="AA170" s="146"/>
      <c r="AB170" s="146"/>
      <c r="AC170" s="146"/>
      <c r="AD170" s="146"/>
      <c r="AE170" s="146"/>
      <c r="AF170" s="146"/>
      <c r="AG170" s="146" t="s">
        <v>278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3" x14ac:dyDescent="0.2">
      <c r="A171" s="153"/>
      <c r="B171" s="154"/>
      <c r="C171" s="192" t="s">
        <v>415</v>
      </c>
      <c r="D171" s="185"/>
      <c r="E171" s="186">
        <v>29.697399999999998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6"/>
      <c r="AA171" s="146"/>
      <c r="AB171" s="146"/>
      <c r="AC171" s="146"/>
      <c r="AD171" s="146"/>
      <c r="AE171" s="146"/>
      <c r="AF171" s="146"/>
      <c r="AG171" s="146" t="s">
        <v>278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3" x14ac:dyDescent="0.2">
      <c r="A172" s="153"/>
      <c r="B172" s="154"/>
      <c r="C172" s="192" t="s">
        <v>416</v>
      </c>
      <c r="D172" s="185"/>
      <c r="E172" s="186">
        <v>-7.0335000000000001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6"/>
      <c r="AA172" s="146"/>
      <c r="AB172" s="146"/>
      <c r="AC172" s="146"/>
      <c r="AD172" s="146"/>
      <c r="AE172" s="146"/>
      <c r="AF172" s="146"/>
      <c r="AG172" s="146" t="s">
        <v>278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2" x14ac:dyDescent="0.2">
      <c r="A173" s="153"/>
      <c r="B173" s="154"/>
      <c r="C173" s="251"/>
      <c r="D173" s="252"/>
      <c r="E173" s="252"/>
      <c r="F173" s="252"/>
      <c r="G173" s="252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6"/>
      <c r="AA173" s="146"/>
      <c r="AB173" s="146"/>
      <c r="AC173" s="146"/>
      <c r="AD173" s="146"/>
      <c r="AE173" s="146"/>
      <c r="AF173" s="146"/>
      <c r="AG173" s="146" t="s">
        <v>223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ht="22.5" outlineLevel="1" x14ac:dyDescent="0.2">
      <c r="A174" s="167">
        <v>28</v>
      </c>
      <c r="B174" s="168" t="s">
        <v>417</v>
      </c>
      <c r="C174" s="177" t="s">
        <v>418</v>
      </c>
      <c r="D174" s="169" t="s">
        <v>321</v>
      </c>
      <c r="E174" s="170">
        <v>3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0">
        <v>2.2880000000000001E-2</v>
      </c>
      <c r="O174" s="170">
        <f>ROUND(E174*N174,2)</f>
        <v>7.0000000000000007E-2</v>
      </c>
      <c r="P174" s="170">
        <v>0</v>
      </c>
      <c r="Q174" s="170">
        <f>ROUND(E174*P174,2)</f>
        <v>0</v>
      </c>
      <c r="R174" s="172" t="s">
        <v>348</v>
      </c>
      <c r="S174" s="172" t="s">
        <v>218</v>
      </c>
      <c r="T174" s="173" t="s">
        <v>218</v>
      </c>
      <c r="U174" s="157">
        <v>0.3175</v>
      </c>
      <c r="V174" s="157">
        <f>ROUND(E174*U174,2)</f>
        <v>0.95</v>
      </c>
      <c r="W174" s="157"/>
      <c r="X174" s="157" t="s">
        <v>263</v>
      </c>
      <c r="Y174" s="157" t="s">
        <v>221</v>
      </c>
      <c r="Z174" s="146"/>
      <c r="AA174" s="146"/>
      <c r="AB174" s="146"/>
      <c r="AC174" s="146"/>
      <c r="AD174" s="146"/>
      <c r="AE174" s="146"/>
      <c r="AF174" s="146"/>
      <c r="AG174" s="146" t="s">
        <v>264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2" x14ac:dyDescent="0.2">
      <c r="A175" s="153"/>
      <c r="B175" s="154"/>
      <c r="C175" s="253" t="s">
        <v>419</v>
      </c>
      <c r="D175" s="254"/>
      <c r="E175" s="254"/>
      <c r="F175" s="254"/>
      <c r="G175" s="254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6"/>
      <c r="AA175" s="146"/>
      <c r="AB175" s="146"/>
      <c r="AC175" s="146"/>
      <c r="AD175" s="146"/>
      <c r="AE175" s="146"/>
      <c r="AF175" s="146"/>
      <c r="AG175" s="146" t="s">
        <v>227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251"/>
      <c r="D176" s="252"/>
      <c r="E176" s="252"/>
      <c r="F176" s="252"/>
      <c r="G176" s="252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6"/>
      <c r="AA176" s="146"/>
      <c r="AB176" s="146"/>
      <c r="AC176" s="146"/>
      <c r="AD176" s="146"/>
      <c r="AE176" s="146"/>
      <c r="AF176" s="146"/>
      <c r="AG176" s="146" t="s">
        <v>223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ht="22.5" outlineLevel="1" x14ac:dyDescent="0.2">
      <c r="A177" s="167">
        <v>29</v>
      </c>
      <c r="B177" s="168" t="s">
        <v>420</v>
      </c>
      <c r="C177" s="177" t="s">
        <v>421</v>
      </c>
      <c r="D177" s="169" t="s">
        <v>321</v>
      </c>
      <c r="E177" s="170">
        <v>1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21</v>
      </c>
      <c r="M177" s="172">
        <f>G177*(1+L177/100)</f>
        <v>0</v>
      </c>
      <c r="N177" s="170">
        <v>2.6960000000000001E-2</v>
      </c>
      <c r="O177" s="170">
        <f>ROUND(E177*N177,2)</f>
        <v>0.03</v>
      </c>
      <c r="P177" s="170">
        <v>0</v>
      </c>
      <c r="Q177" s="170">
        <f>ROUND(E177*P177,2)</f>
        <v>0</v>
      </c>
      <c r="R177" s="172" t="s">
        <v>348</v>
      </c>
      <c r="S177" s="172" t="s">
        <v>218</v>
      </c>
      <c r="T177" s="173" t="s">
        <v>218</v>
      </c>
      <c r="U177" s="157">
        <v>0.32250000000000001</v>
      </c>
      <c r="V177" s="157">
        <f>ROUND(E177*U177,2)</f>
        <v>0.32</v>
      </c>
      <c r="W177" s="157"/>
      <c r="X177" s="157" t="s">
        <v>263</v>
      </c>
      <c r="Y177" s="157" t="s">
        <v>221</v>
      </c>
      <c r="Z177" s="146"/>
      <c r="AA177" s="146"/>
      <c r="AB177" s="146"/>
      <c r="AC177" s="146"/>
      <c r="AD177" s="146"/>
      <c r="AE177" s="146"/>
      <c r="AF177" s="146"/>
      <c r="AG177" s="146" t="s">
        <v>264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2" x14ac:dyDescent="0.2">
      <c r="A178" s="153"/>
      <c r="B178" s="154"/>
      <c r="C178" s="253" t="s">
        <v>419</v>
      </c>
      <c r="D178" s="254"/>
      <c r="E178" s="254"/>
      <c r="F178" s="254"/>
      <c r="G178" s="254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6"/>
      <c r="AA178" s="146"/>
      <c r="AB178" s="146"/>
      <c r="AC178" s="146"/>
      <c r="AD178" s="146"/>
      <c r="AE178" s="146"/>
      <c r="AF178" s="146"/>
      <c r="AG178" s="146" t="s">
        <v>227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53"/>
      <c r="B179" s="154"/>
      <c r="C179" s="251"/>
      <c r="D179" s="252"/>
      <c r="E179" s="252"/>
      <c r="F179" s="252"/>
      <c r="G179" s="252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6"/>
      <c r="AA179" s="146"/>
      <c r="AB179" s="146"/>
      <c r="AC179" s="146"/>
      <c r="AD179" s="146"/>
      <c r="AE179" s="146"/>
      <c r="AF179" s="146"/>
      <c r="AG179" s="146" t="s">
        <v>223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ht="22.5" outlineLevel="1" x14ac:dyDescent="0.2">
      <c r="A180" s="167">
        <v>30</v>
      </c>
      <c r="B180" s="168" t="s">
        <v>422</v>
      </c>
      <c r="C180" s="177" t="s">
        <v>423</v>
      </c>
      <c r="D180" s="169" t="s">
        <v>321</v>
      </c>
      <c r="E180" s="170">
        <v>3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0">
        <v>4.6179999999999999E-2</v>
      </c>
      <c r="O180" s="170">
        <f>ROUND(E180*N180,2)</f>
        <v>0.14000000000000001</v>
      </c>
      <c r="P180" s="170">
        <v>0</v>
      </c>
      <c r="Q180" s="170">
        <f>ROUND(E180*P180,2)</f>
        <v>0</v>
      </c>
      <c r="R180" s="172" t="s">
        <v>348</v>
      </c>
      <c r="S180" s="172" t="s">
        <v>218</v>
      </c>
      <c r="T180" s="173" t="s">
        <v>218</v>
      </c>
      <c r="U180" s="157">
        <v>0.45</v>
      </c>
      <c r="V180" s="157">
        <f>ROUND(E180*U180,2)</f>
        <v>1.35</v>
      </c>
      <c r="W180" s="157"/>
      <c r="X180" s="157" t="s">
        <v>263</v>
      </c>
      <c r="Y180" s="157" t="s">
        <v>221</v>
      </c>
      <c r="Z180" s="146"/>
      <c r="AA180" s="146"/>
      <c r="AB180" s="146"/>
      <c r="AC180" s="146"/>
      <c r="AD180" s="146"/>
      <c r="AE180" s="146"/>
      <c r="AF180" s="146"/>
      <c r="AG180" s="146" t="s">
        <v>264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2" x14ac:dyDescent="0.2">
      <c r="A181" s="153"/>
      <c r="B181" s="154"/>
      <c r="C181" s="253" t="s">
        <v>419</v>
      </c>
      <c r="D181" s="254"/>
      <c r="E181" s="254"/>
      <c r="F181" s="254"/>
      <c r="G181" s="254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6"/>
      <c r="AA181" s="146"/>
      <c r="AB181" s="146"/>
      <c r="AC181" s="146"/>
      <c r="AD181" s="146"/>
      <c r="AE181" s="146"/>
      <c r="AF181" s="146"/>
      <c r="AG181" s="146" t="s">
        <v>227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251"/>
      <c r="D182" s="252"/>
      <c r="E182" s="252"/>
      <c r="F182" s="252"/>
      <c r="G182" s="252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6"/>
      <c r="AA182" s="146"/>
      <c r="AB182" s="146"/>
      <c r="AC182" s="146"/>
      <c r="AD182" s="146"/>
      <c r="AE182" s="146"/>
      <c r="AF182" s="146"/>
      <c r="AG182" s="146" t="s">
        <v>223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ht="22.5" outlineLevel="1" x14ac:dyDescent="0.2">
      <c r="A183" s="167">
        <v>31</v>
      </c>
      <c r="B183" s="168" t="s">
        <v>424</v>
      </c>
      <c r="C183" s="177" t="s">
        <v>425</v>
      </c>
      <c r="D183" s="169" t="s">
        <v>321</v>
      </c>
      <c r="E183" s="170">
        <v>8</v>
      </c>
      <c r="F183" s="171"/>
      <c r="G183" s="172">
        <f>ROUND(E183*F183,2)</f>
        <v>0</v>
      </c>
      <c r="H183" s="171"/>
      <c r="I183" s="172">
        <f>ROUND(E183*H183,2)</f>
        <v>0</v>
      </c>
      <c r="J183" s="171"/>
      <c r="K183" s="172">
        <f>ROUND(E183*J183,2)</f>
        <v>0</v>
      </c>
      <c r="L183" s="172">
        <v>21</v>
      </c>
      <c r="M183" s="172">
        <f>G183*(1+L183/100)</f>
        <v>0</v>
      </c>
      <c r="N183" s="170">
        <v>3.637E-2</v>
      </c>
      <c r="O183" s="170">
        <f>ROUND(E183*N183,2)</f>
        <v>0.28999999999999998</v>
      </c>
      <c r="P183" s="170">
        <v>0</v>
      </c>
      <c r="Q183" s="170">
        <f>ROUND(E183*P183,2)</f>
        <v>0</v>
      </c>
      <c r="R183" s="172" t="s">
        <v>348</v>
      </c>
      <c r="S183" s="172" t="s">
        <v>218</v>
      </c>
      <c r="T183" s="173" t="s">
        <v>218</v>
      </c>
      <c r="U183" s="157">
        <v>0.245</v>
      </c>
      <c r="V183" s="157">
        <f>ROUND(E183*U183,2)</f>
        <v>1.96</v>
      </c>
      <c r="W183" s="157"/>
      <c r="X183" s="157" t="s">
        <v>263</v>
      </c>
      <c r="Y183" s="157" t="s">
        <v>221</v>
      </c>
      <c r="Z183" s="146"/>
      <c r="AA183" s="146"/>
      <c r="AB183" s="146"/>
      <c r="AC183" s="146"/>
      <c r="AD183" s="146"/>
      <c r="AE183" s="146"/>
      <c r="AF183" s="146"/>
      <c r="AG183" s="146" t="s">
        <v>264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2" x14ac:dyDescent="0.2">
      <c r="A184" s="153"/>
      <c r="B184" s="154"/>
      <c r="C184" s="262"/>
      <c r="D184" s="263"/>
      <c r="E184" s="263"/>
      <c r="F184" s="263"/>
      <c r="G184" s="263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6"/>
      <c r="AA184" s="146"/>
      <c r="AB184" s="146"/>
      <c r="AC184" s="146"/>
      <c r="AD184" s="146"/>
      <c r="AE184" s="146"/>
      <c r="AF184" s="146"/>
      <c r="AG184" s="146" t="s">
        <v>223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ht="22.5" outlineLevel="1" x14ac:dyDescent="0.2">
      <c r="A185" s="167">
        <v>32</v>
      </c>
      <c r="B185" s="168" t="s">
        <v>426</v>
      </c>
      <c r="C185" s="177" t="s">
        <v>427</v>
      </c>
      <c r="D185" s="169" t="s">
        <v>321</v>
      </c>
      <c r="E185" s="170">
        <v>5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0">
        <v>5.4219999999999997E-2</v>
      </c>
      <c r="O185" s="170">
        <f>ROUND(E185*N185,2)</f>
        <v>0.27</v>
      </c>
      <c r="P185" s="170">
        <v>0</v>
      </c>
      <c r="Q185" s="170">
        <f>ROUND(E185*P185,2)</f>
        <v>0</v>
      </c>
      <c r="R185" s="172" t="s">
        <v>348</v>
      </c>
      <c r="S185" s="172" t="s">
        <v>218</v>
      </c>
      <c r="T185" s="173" t="s">
        <v>218</v>
      </c>
      <c r="U185" s="157">
        <v>0.26</v>
      </c>
      <c r="V185" s="157">
        <f>ROUND(E185*U185,2)</f>
        <v>1.3</v>
      </c>
      <c r="W185" s="157"/>
      <c r="X185" s="157" t="s">
        <v>263</v>
      </c>
      <c r="Y185" s="157" t="s">
        <v>221</v>
      </c>
      <c r="Z185" s="146"/>
      <c r="AA185" s="146"/>
      <c r="AB185" s="146"/>
      <c r="AC185" s="146"/>
      <c r="AD185" s="146"/>
      <c r="AE185" s="146"/>
      <c r="AF185" s="146"/>
      <c r="AG185" s="146" t="s">
        <v>264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2" x14ac:dyDescent="0.2">
      <c r="A186" s="153"/>
      <c r="B186" s="154"/>
      <c r="C186" s="262"/>
      <c r="D186" s="263"/>
      <c r="E186" s="263"/>
      <c r="F186" s="263"/>
      <c r="G186" s="263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6"/>
      <c r="AA186" s="146"/>
      <c r="AB186" s="146"/>
      <c r="AC186" s="146"/>
      <c r="AD186" s="146"/>
      <c r="AE186" s="146"/>
      <c r="AF186" s="146"/>
      <c r="AG186" s="146" t="s">
        <v>223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ht="22.5" outlineLevel="1" x14ac:dyDescent="0.2">
      <c r="A187" s="167">
        <v>33</v>
      </c>
      <c r="B187" s="168" t="s">
        <v>428</v>
      </c>
      <c r="C187" s="177" t="s">
        <v>429</v>
      </c>
      <c r="D187" s="169" t="s">
        <v>321</v>
      </c>
      <c r="E187" s="170">
        <v>4</v>
      </c>
      <c r="F187" s="171"/>
      <c r="G187" s="172">
        <f>ROUND(E187*F187,2)</f>
        <v>0</v>
      </c>
      <c r="H187" s="171"/>
      <c r="I187" s="172">
        <f>ROUND(E187*H187,2)</f>
        <v>0</v>
      </c>
      <c r="J187" s="171"/>
      <c r="K187" s="172">
        <f>ROUND(E187*J187,2)</f>
        <v>0</v>
      </c>
      <c r="L187" s="172">
        <v>21</v>
      </c>
      <c r="M187" s="172">
        <f>G187*(1+L187/100)</f>
        <v>0</v>
      </c>
      <c r="N187" s="170">
        <v>6.3140000000000002E-2</v>
      </c>
      <c r="O187" s="170">
        <f>ROUND(E187*N187,2)</f>
        <v>0.25</v>
      </c>
      <c r="P187" s="170">
        <v>0</v>
      </c>
      <c r="Q187" s="170">
        <f>ROUND(E187*P187,2)</f>
        <v>0</v>
      </c>
      <c r="R187" s="172" t="s">
        <v>348</v>
      </c>
      <c r="S187" s="172" t="s">
        <v>218</v>
      </c>
      <c r="T187" s="173" t="s">
        <v>218</v>
      </c>
      <c r="U187" s="157">
        <v>0.26750000000000002</v>
      </c>
      <c r="V187" s="157">
        <f>ROUND(E187*U187,2)</f>
        <v>1.07</v>
      </c>
      <c r="W187" s="157"/>
      <c r="X187" s="157" t="s">
        <v>263</v>
      </c>
      <c r="Y187" s="157" t="s">
        <v>221</v>
      </c>
      <c r="Z187" s="146"/>
      <c r="AA187" s="146"/>
      <c r="AB187" s="146"/>
      <c r="AC187" s="146"/>
      <c r="AD187" s="146"/>
      <c r="AE187" s="146"/>
      <c r="AF187" s="146"/>
      <c r="AG187" s="146" t="s">
        <v>264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2" x14ac:dyDescent="0.2">
      <c r="A188" s="153"/>
      <c r="B188" s="154"/>
      <c r="C188" s="262"/>
      <c r="D188" s="263"/>
      <c r="E188" s="263"/>
      <c r="F188" s="263"/>
      <c r="G188" s="263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6"/>
      <c r="AA188" s="146"/>
      <c r="AB188" s="146"/>
      <c r="AC188" s="146"/>
      <c r="AD188" s="146"/>
      <c r="AE188" s="146"/>
      <c r="AF188" s="146"/>
      <c r="AG188" s="146" t="s">
        <v>223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ht="22.5" outlineLevel="1" x14ac:dyDescent="0.2">
      <c r="A189" s="167">
        <v>34</v>
      </c>
      <c r="B189" s="168" t="s">
        <v>430</v>
      </c>
      <c r="C189" s="177" t="s">
        <v>431</v>
      </c>
      <c r="D189" s="169" t="s">
        <v>321</v>
      </c>
      <c r="E189" s="170">
        <v>3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0">
        <v>8.1059999999999993E-2</v>
      </c>
      <c r="O189" s="170">
        <f>ROUND(E189*N189,2)</f>
        <v>0.24</v>
      </c>
      <c r="P189" s="170">
        <v>0</v>
      </c>
      <c r="Q189" s="170">
        <f>ROUND(E189*P189,2)</f>
        <v>0</v>
      </c>
      <c r="R189" s="172" t="s">
        <v>348</v>
      </c>
      <c r="S189" s="172" t="s">
        <v>218</v>
      </c>
      <c r="T189" s="173" t="s">
        <v>218</v>
      </c>
      <c r="U189" s="157">
        <v>0.35</v>
      </c>
      <c r="V189" s="157">
        <f>ROUND(E189*U189,2)</f>
        <v>1.05</v>
      </c>
      <c r="W189" s="157"/>
      <c r="X189" s="157" t="s">
        <v>263</v>
      </c>
      <c r="Y189" s="157" t="s">
        <v>221</v>
      </c>
      <c r="Z189" s="146"/>
      <c r="AA189" s="146"/>
      <c r="AB189" s="146"/>
      <c r="AC189" s="146"/>
      <c r="AD189" s="146"/>
      <c r="AE189" s="146"/>
      <c r="AF189" s="146"/>
      <c r="AG189" s="146" t="s">
        <v>264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2" x14ac:dyDescent="0.2">
      <c r="A190" s="153"/>
      <c r="B190" s="154"/>
      <c r="C190" s="262"/>
      <c r="D190" s="263"/>
      <c r="E190" s="263"/>
      <c r="F190" s="263"/>
      <c r="G190" s="263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6"/>
      <c r="AA190" s="146"/>
      <c r="AB190" s="146"/>
      <c r="AC190" s="146"/>
      <c r="AD190" s="146"/>
      <c r="AE190" s="146"/>
      <c r="AF190" s="146"/>
      <c r="AG190" s="146" t="s">
        <v>223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ht="33.75" outlineLevel="1" x14ac:dyDescent="0.2">
      <c r="A191" s="167">
        <v>35</v>
      </c>
      <c r="B191" s="168" t="s">
        <v>432</v>
      </c>
      <c r="C191" s="177" t="s">
        <v>433</v>
      </c>
      <c r="D191" s="169" t="s">
        <v>321</v>
      </c>
      <c r="E191" s="170">
        <v>2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0">
        <v>0.13952000000000001</v>
      </c>
      <c r="O191" s="170">
        <f>ROUND(E191*N191,2)</f>
        <v>0.28000000000000003</v>
      </c>
      <c r="P191" s="170">
        <v>0</v>
      </c>
      <c r="Q191" s="170">
        <f>ROUND(E191*P191,2)</f>
        <v>0</v>
      </c>
      <c r="R191" s="172" t="s">
        <v>348</v>
      </c>
      <c r="S191" s="172" t="s">
        <v>218</v>
      </c>
      <c r="T191" s="173" t="s">
        <v>218</v>
      </c>
      <c r="U191" s="157">
        <v>2.0049999999999999</v>
      </c>
      <c r="V191" s="157">
        <f>ROUND(E191*U191,2)</f>
        <v>4.01</v>
      </c>
      <c r="W191" s="157"/>
      <c r="X191" s="157" t="s">
        <v>263</v>
      </c>
      <c r="Y191" s="157" t="s">
        <v>221</v>
      </c>
      <c r="Z191" s="146"/>
      <c r="AA191" s="146"/>
      <c r="AB191" s="146"/>
      <c r="AC191" s="146"/>
      <c r="AD191" s="146"/>
      <c r="AE191" s="146"/>
      <c r="AF191" s="146"/>
      <c r="AG191" s="146" t="s">
        <v>264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2" x14ac:dyDescent="0.2">
      <c r="A192" s="153"/>
      <c r="B192" s="154"/>
      <c r="C192" s="262"/>
      <c r="D192" s="263"/>
      <c r="E192" s="263"/>
      <c r="F192" s="263"/>
      <c r="G192" s="263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6"/>
      <c r="AA192" s="146"/>
      <c r="AB192" s="146"/>
      <c r="AC192" s="146"/>
      <c r="AD192" s="146"/>
      <c r="AE192" s="146"/>
      <c r="AF192" s="146"/>
      <c r="AG192" s="146" t="s">
        <v>223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ht="33.75" outlineLevel="1" x14ac:dyDescent="0.2">
      <c r="A193" s="167">
        <v>36</v>
      </c>
      <c r="B193" s="168" t="s">
        <v>434</v>
      </c>
      <c r="C193" s="177" t="s">
        <v>435</v>
      </c>
      <c r="D193" s="169" t="s">
        <v>321</v>
      </c>
      <c r="E193" s="170">
        <v>5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0">
        <v>0.30080000000000001</v>
      </c>
      <c r="O193" s="170">
        <f>ROUND(E193*N193,2)</f>
        <v>1.5</v>
      </c>
      <c r="P193" s="170">
        <v>0</v>
      </c>
      <c r="Q193" s="170">
        <f>ROUND(E193*P193,2)</f>
        <v>0</v>
      </c>
      <c r="R193" s="172" t="s">
        <v>348</v>
      </c>
      <c r="S193" s="172" t="s">
        <v>218</v>
      </c>
      <c r="T193" s="173" t="s">
        <v>218</v>
      </c>
      <c r="U193" s="157">
        <v>2.41</v>
      </c>
      <c r="V193" s="157">
        <f>ROUND(E193*U193,2)</f>
        <v>12.05</v>
      </c>
      <c r="W193" s="157"/>
      <c r="X193" s="157" t="s">
        <v>263</v>
      </c>
      <c r="Y193" s="157" t="s">
        <v>221</v>
      </c>
      <c r="Z193" s="146"/>
      <c r="AA193" s="146"/>
      <c r="AB193" s="146"/>
      <c r="AC193" s="146"/>
      <c r="AD193" s="146"/>
      <c r="AE193" s="146"/>
      <c r="AF193" s="146"/>
      <c r="AG193" s="146" t="s">
        <v>264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2" x14ac:dyDescent="0.2">
      <c r="A194" s="153"/>
      <c r="B194" s="154"/>
      <c r="C194" s="262"/>
      <c r="D194" s="263"/>
      <c r="E194" s="263"/>
      <c r="F194" s="263"/>
      <c r="G194" s="263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6"/>
      <c r="AA194" s="146"/>
      <c r="AB194" s="146"/>
      <c r="AC194" s="146"/>
      <c r="AD194" s="146"/>
      <c r="AE194" s="146"/>
      <c r="AF194" s="146"/>
      <c r="AG194" s="146" t="s">
        <v>223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ht="33.75" outlineLevel="1" x14ac:dyDescent="0.2">
      <c r="A195" s="167">
        <v>37</v>
      </c>
      <c r="B195" s="168" t="s">
        <v>436</v>
      </c>
      <c r="C195" s="177" t="s">
        <v>437</v>
      </c>
      <c r="D195" s="169" t="s">
        <v>321</v>
      </c>
      <c r="E195" s="170">
        <v>1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0">
        <v>0.40583000000000002</v>
      </c>
      <c r="O195" s="170">
        <f>ROUND(E195*N195,2)</f>
        <v>0.41</v>
      </c>
      <c r="P195" s="170">
        <v>0</v>
      </c>
      <c r="Q195" s="170">
        <f>ROUND(E195*P195,2)</f>
        <v>0</v>
      </c>
      <c r="R195" s="172" t="s">
        <v>348</v>
      </c>
      <c r="S195" s="172" t="s">
        <v>218</v>
      </c>
      <c r="T195" s="173" t="s">
        <v>218</v>
      </c>
      <c r="U195" s="157">
        <v>2.6379999999999999</v>
      </c>
      <c r="V195" s="157">
        <f>ROUND(E195*U195,2)</f>
        <v>2.64</v>
      </c>
      <c r="W195" s="157"/>
      <c r="X195" s="157" t="s">
        <v>263</v>
      </c>
      <c r="Y195" s="157" t="s">
        <v>221</v>
      </c>
      <c r="Z195" s="146"/>
      <c r="AA195" s="146"/>
      <c r="AB195" s="146"/>
      <c r="AC195" s="146"/>
      <c r="AD195" s="146"/>
      <c r="AE195" s="146"/>
      <c r="AF195" s="146"/>
      <c r="AG195" s="146" t="s">
        <v>264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2" x14ac:dyDescent="0.2">
      <c r="A196" s="153"/>
      <c r="B196" s="154"/>
      <c r="C196" s="262"/>
      <c r="D196" s="263"/>
      <c r="E196" s="263"/>
      <c r="F196" s="263"/>
      <c r="G196" s="263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6"/>
      <c r="AA196" s="146"/>
      <c r="AB196" s="146"/>
      <c r="AC196" s="146"/>
      <c r="AD196" s="146"/>
      <c r="AE196" s="146"/>
      <c r="AF196" s="146"/>
      <c r="AG196" s="146" t="s">
        <v>223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67">
        <v>38</v>
      </c>
      <c r="B197" s="168" t="s">
        <v>438</v>
      </c>
      <c r="C197" s="177" t="s">
        <v>439</v>
      </c>
      <c r="D197" s="169" t="s">
        <v>374</v>
      </c>
      <c r="E197" s="170">
        <v>2.25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0">
        <v>5.0000000000000001E-4</v>
      </c>
      <c r="O197" s="170">
        <f>ROUND(E197*N197,2)</f>
        <v>0</v>
      </c>
      <c r="P197" s="170">
        <v>0</v>
      </c>
      <c r="Q197" s="170">
        <f>ROUND(E197*P197,2)</f>
        <v>0</v>
      </c>
      <c r="R197" s="172" t="s">
        <v>348</v>
      </c>
      <c r="S197" s="172" t="s">
        <v>218</v>
      </c>
      <c r="T197" s="173" t="s">
        <v>218</v>
      </c>
      <c r="U197" s="157">
        <v>0.15</v>
      </c>
      <c r="V197" s="157">
        <f>ROUND(E197*U197,2)</f>
        <v>0.34</v>
      </c>
      <c r="W197" s="157"/>
      <c r="X197" s="157" t="s">
        <v>263</v>
      </c>
      <c r="Y197" s="157" t="s">
        <v>221</v>
      </c>
      <c r="Z197" s="146"/>
      <c r="AA197" s="146"/>
      <c r="AB197" s="146"/>
      <c r="AC197" s="146"/>
      <c r="AD197" s="146"/>
      <c r="AE197" s="146"/>
      <c r="AF197" s="146"/>
      <c r="AG197" s="146" t="s">
        <v>264</v>
      </c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2" x14ac:dyDescent="0.2">
      <c r="A198" s="153"/>
      <c r="B198" s="154"/>
      <c r="C198" s="192" t="s">
        <v>440</v>
      </c>
      <c r="D198" s="185"/>
      <c r="E198" s="186">
        <v>2.25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6"/>
      <c r="AA198" s="146"/>
      <c r="AB198" s="146"/>
      <c r="AC198" s="146"/>
      <c r="AD198" s="146"/>
      <c r="AE198" s="146"/>
      <c r="AF198" s="146"/>
      <c r="AG198" s="146" t="s">
        <v>278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2" x14ac:dyDescent="0.2">
      <c r="A199" s="153"/>
      <c r="B199" s="154"/>
      <c r="C199" s="251"/>
      <c r="D199" s="252"/>
      <c r="E199" s="252"/>
      <c r="F199" s="252"/>
      <c r="G199" s="252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6"/>
      <c r="AA199" s="146"/>
      <c r="AB199" s="146"/>
      <c r="AC199" s="146"/>
      <c r="AD199" s="146"/>
      <c r="AE199" s="146"/>
      <c r="AF199" s="146"/>
      <c r="AG199" s="146" t="s">
        <v>223</v>
      </c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 x14ac:dyDescent="0.2">
      <c r="A200" s="167">
        <v>39</v>
      </c>
      <c r="B200" s="168" t="s">
        <v>441</v>
      </c>
      <c r="C200" s="177" t="s">
        <v>442</v>
      </c>
      <c r="D200" s="169" t="s">
        <v>374</v>
      </c>
      <c r="E200" s="170">
        <v>3.75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0">
        <v>5.5000000000000003E-4</v>
      </c>
      <c r="O200" s="170">
        <f>ROUND(E200*N200,2)</f>
        <v>0</v>
      </c>
      <c r="P200" s="170">
        <v>0</v>
      </c>
      <c r="Q200" s="170">
        <f>ROUND(E200*P200,2)</f>
        <v>0</v>
      </c>
      <c r="R200" s="172" t="s">
        <v>348</v>
      </c>
      <c r="S200" s="172" t="s">
        <v>218</v>
      </c>
      <c r="T200" s="173" t="s">
        <v>218</v>
      </c>
      <c r="U200" s="157">
        <v>0.15</v>
      </c>
      <c r="V200" s="157">
        <f>ROUND(E200*U200,2)</f>
        <v>0.56000000000000005</v>
      </c>
      <c r="W200" s="157"/>
      <c r="X200" s="157" t="s">
        <v>263</v>
      </c>
      <c r="Y200" s="157" t="s">
        <v>221</v>
      </c>
      <c r="Z200" s="146"/>
      <c r="AA200" s="146"/>
      <c r="AB200" s="146"/>
      <c r="AC200" s="146"/>
      <c r="AD200" s="146"/>
      <c r="AE200" s="146"/>
      <c r="AF200" s="146"/>
      <c r="AG200" s="146" t="s">
        <v>264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192" t="s">
        <v>443</v>
      </c>
      <c r="D201" s="185"/>
      <c r="E201" s="186">
        <v>3.75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6"/>
      <c r="AA201" s="146"/>
      <c r="AB201" s="146"/>
      <c r="AC201" s="146"/>
      <c r="AD201" s="146"/>
      <c r="AE201" s="146"/>
      <c r="AF201" s="146"/>
      <c r="AG201" s="146" t="s">
        <v>278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2" x14ac:dyDescent="0.2">
      <c r="A202" s="153"/>
      <c r="B202" s="154"/>
      <c r="C202" s="251"/>
      <c r="D202" s="252"/>
      <c r="E202" s="252"/>
      <c r="F202" s="252"/>
      <c r="G202" s="252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6"/>
      <c r="AA202" s="146"/>
      <c r="AB202" s="146"/>
      <c r="AC202" s="146"/>
      <c r="AD202" s="146"/>
      <c r="AE202" s="146"/>
      <c r="AF202" s="146"/>
      <c r="AG202" s="146" t="s">
        <v>223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ht="22.5" outlineLevel="1" x14ac:dyDescent="0.2">
      <c r="A203" s="167">
        <v>40</v>
      </c>
      <c r="B203" s="168" t="s">
        <v>444</v>
      </c>
      <c r="C203" s="177" t="s">
        <v>445</v>
      </c>
      <c r="D203" s="169" t="s">
        <v>446</v>
      </c>
      <c r="E203" s="170">
        <v>0.11597</v>
      </c>
      <c r="F203" s="171"/>
      <c r="G203" s="172">
        <f>ROUND(E203*F203,2)</f>
        <v>0</v>
      </c>
      <c r="H203" s="171"/>
      <c r="I203" s="172">
        <f>ROUND(E203*H203,2)</f>
        <v>0</v>
      </c>
      <c r="J203" s="171"/>
      <c r="K203" s="172">
        <f>ROUND(E203*J203,2)</f>
        <v>0</v>
      </c>
      <c r="L203" s="172">
        <v>21</v>
      </c>
      <c r="M203" s="172">
        <f>G203*(1+L203/100)</f>
        <v>0</v>
      </c>
      <c r="N203" s="170">
        <v>1.09954</v>
      </c>
      <c r="O203" s="170">
        <f>ROUND(E203*N203,2)</f>
        <v>0.13</v>
      </c>
      <c r="P203" s="170">
        <v>0</v>
      </c>
      <c r="Q203" s="170">
        <f>ROUND(E203*P203,2)</f>
        <v>0</v>
      </c>
      <c r="R203" s="172" t="s">
        <v>348</v>
      </c>
      <c r="S203" s="172" t="s">
        <v>218</v>
      </c>
      <c r="T203" s="173" t="s">
        <v>218</v>
      </c>
      <c r="U203" s="157">
        <v>18.18</v>
      </c>
      <c r="V203" s="157">
        <f>ROUND(E203*U203,2)</f>
        <v>2.11</v>
      </c>
      <c r="W203" s="157"/>
      <c r="X203" s="157" t="s">
        <v>263</v>
      </c>
      <c r="Y203" s="157" t="s">
        <v>221</v>
      </c>
      <c r="Z203" s="146"/>
      <c r="AA203" s="146"/>
      <c r="AB203" s="146"/>
      <c r="AC203" s="146"/>
      <c r="AD203" s="146"/>
      <c r="AE203" s="146"/>
      <c r="AF203" s="146"/>
      <c r="AG203" s="146" t="s">
        <v>264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2" x14ac:dyDescent="0.2">
      <c r="A204" s="153"/>
      <c r="B204" s="154"/>
      <c r="C204" s="266" t="s">
        <v>447</v>
      </c>
      <c r="D204" s="267"/>
      <c r="E204" s="267"/>
      <c r="F204" s="267"/>
      <c r="G204" s="26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6"/>
      <c r="AA204" s="146"/>
      <c r="AB204" s="146"/>
      <c r="AC204" s="146"/>
      <c r="AD204" s="146"/>
      <c r="AE204" s="146"/>
      <c r="AF204" s="146"/>
      <c r="AG204" s="146" t="s">
        <v>276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2" x14ac:dyDescent="0.2">
      <c r="A205" s="153"/>
      <c r="B205" s="154"/>
      <c r="C205" s="192" t="s">
        <v>448</v>
      </c>
      <c r="D205" s="185"/>
      <c r="E205" s="186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6"/>
      <c r="AA205" s="146"/>
      <c r="AB205" s="146"/>
      <c r="AC205" s="146"/>
      <c r="AD205" s="146"/>
      <c r="AE205" s="146"/>
      <c r="AF205" s="146"/>
      <c r="AG205" s="146" t="s">
        <v>278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3" x14ac:dyDescent="0.2">
      <c r="A206" s="153"/>
      <c r="B206" s="154"/>
      <c r="C206" s="192" t="s">
        <v>449</v>
      </c>
      <c r="D206" s="185"/>
      <c r="E206" s="186"/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6"/>
      <c r="AA206" s="146"/>
      <c r="AB206" s="146"/>
      <c r="AC206" s="146"/>
      <c r="AD206" s="146"/>
      <c r="AE206" s="146"/>
      <c r="AF206" s="146"/>
      <c r="AG206" s="146" t="s">
        <v>278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3" x14ac:dyDescent="0.2">
      <c r="A207" s="153"/>
      <c r="B207" s="154"/>
      <c r="C207" s="192" t="s">
        <v>450</v>
      </c>
      <c r="D207" s="185"/>
      <c r="E207" s="186">
        <v>4.3630000000000002E-2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6"/>
      <c r="AA207" s="146"/>
      <c r="AB207" s="146"/>
      <c r="AC207" s="146"/>
      <c r="AD207" s="146"/>
      <c r="AE207" s="146"/>
      <c r="AF207" s="146"/>
      <c r="AG207" s="146" t="s">
        <v>278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3" x14ac:dyDescent="0.2">
      <c r="A208" s="153"/>
      <c r="B208" s="154"/>
      <c r="C208" s="192" t="s">
        <v>451</v>
      </c>
      <c r="D208" s="185"/>
      <c r="E208" s="186">
        <v>2.4309999999999998E-2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6"/>
      <c r="AA208" s="146"/>
      <c r="AB208" s="146"/>
      <c r="AC208" s="146"/>
      <c r="AD208" s="146"/>
      <c r="AE208" s="146"/>
      <c r="AF208" s="146"/>
      <c r="AG208" s="146" t="s">
        <v>278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3" x14ac:dyDescent="0.2">
      <c r="A209" s="153"/>
      <c r="B209" s="154"/>
      <c r="C209" s="192" t="s">
        <v>452</v>
      </c>
      <c r="D209" s="185"/>
      <c r="E209" s="186">
        <v>4.8030000000000003E-2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6"/>
      <c r="AA209" s="146"/>
      <c r="AB209" s="146"/>
      <c r="AC209" s="146"/>
      <c r="AD209" s="146"/>
      <c r="AE209" s="146"/>
      <c r="AF209" s="146"/>
      <c r="AG209" s="146" t="s">
        <v>278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2" x14ac:dyDescent="0.2">
      <c r="A210" s="153"/>
      <c r="B210" s="154"/>
      <c r="C210" s="251"/>
      <c r="D210" s="252"/>
      <c r="E210" s="252"/>
      <c r="F210" s="252"/>
      <c r="G210" s="252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6"/>
      <c r="AA210" s="146"/>
      <c r="AB210" s="146"/>
      <c r="AC210" s="146"/>
      <c r="AD210" s="146"/>
      <c r="AE210" s="146"/>
      <c r="AF210" s="146"/>
      <c r="AG210" s="146" t="s">
        <v>223</v>
      </c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ht="22.5" outlineLevel="1" x14ac:dyDescent="0.2">
      <c r="A211" s="167">
        <v>41</v>
      </c>
      <c r="B211" s="168" t="s">
        <v>453</v>
      </c>
      <c r="C211" s="177" t="s">
        <v>454</v>
      </c>
      <c r="D211" s="169" t="s">
        <v>332</v>
      </c>
      <c r="E211" s="170">
        <v>36.362250000000003</v>
      </c>
      <c r="F211" s="171"/>
      <c r="G211" s="172">
        <f>ROUND(E211*F211,2)</f>
        <v>0</v>
      </c>
      <c r="H211" s="171"/>
      <c r="I211" s="172">
        <f>ROUND(E211*H211,2)</f>
        <v>0</v>
      </c>
      <c r="J211" s="171"/>
      <c r="K211" s="172">
        <f>ROUND(E211*J211,2)</f>
        <v>0</v>
      </c>
      <c r="L211" s="172">
        <v>21</v>
      </c>
      <c r="M211" s="172">
        <f>G211*(1+L211/100)</f>
        <v>0</v>
      </c>
      <c r="N211" s="170">
        <v>7.868E-2</v>
      </c>
      <c r="O211" s="170">
        <f>ROUND(E211*N211,2)</f>
        <v>2.86</v>
      </c>
      <c r="P211" s="170">
        <v>0</v>
      </c>
      <c r="Q211" s="170">
        <f>ROUND(E211*P211,2)</f>
        <v>0</v>
      </c>
      <c r="R211" s="172" t="s">
        <v>348</v>
      </c>
      <c r="S211" s="172" t="s">
        <v>218</v>
      </c>
      <c r="T211" s="173" t="s">
        <v>218</v>
      </c>
      <c r="U211" s="157">
        <v>0.48</v>
      </c>
      <c r="V211" s="157">
        <f>ROUND(E211*U211,2)</f>
        <v>17.45</v>
      </c>
      <c r="W211" s="157"/>
      <c r="X211" s="157" t="s">
        <v>263</v>
      </c>
      <c r="Y211" s="157" t="s">
        <v>221</v>
      </c>
      <c r="Z211" s="146"/>
      <c r="AA211" s="146"/>
      <c r="AB211" s="146"/>
      <c r="AC211" s="146"/>
      <c r="AD211" s="146"/>
      <c r="AE211" s="146"/>
      <c r="AF211" s="146"/>
      <c r="AG211" s="146" t="s">
        <v>264</v>
      </c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ht="22.5" outlineLevel="2" x14ac:dyDescent="0.2">
      <c r="A212" s="153"/>
      <c r="B212" s="154"/>
      <c r="C212" s="266" t="s">
        <v>455</v>
      </c>
      <c r="D212" s="267"/>
      <c r="E212" s="267"/>
      <c r="F212" s="267"/>
      <c r="G212" s="26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6"/>
      <c r="AA212" s="146"/>
      <c r="AB212" s="146"/>
      <c r="AC212" s="146"/>
      <c r="AD212" s="146"/>
      <c r="AE212" s="146"/>
      <c r="AF212" s="146"/>
      <c r="AG212" s="146" t="s">
        <v>276</v>
      </c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75" t="str">
        <f>C212</f>
        <v>jednoduché nebo příčky zděné do svislé dřevěné, cihelné, betonové nebo ocelové konstrukce na jakoukoliv maltu vápenocementovou (MVC) nebo cementovou (MC),</v>
      </c>
      <c r="BB212" s="146"/>
      <c r="BC212" s="146"/>
      <c r="BD212" s="146"/>
      <c r="BE212" s="146"/>
      <c r="BF212" s="146"/>
      <c r="BG212" s="146"/>
      <c r="BH212" s="146"/>
    </row>
    <row r="213" spans="1:60" outlineLevel="2" x14ac:dyDescent="0.2">
      <c r="A213" s="153"/>
      <c r="B213" s="154"/>
      <c r="C213" s="192" t="s">
        <v>456</v>
      </c>
      <c r="D213" s="185"/>
      <c r="E213" s="186">
        <v>44.990499999999997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6"/>
      <c r="AA213" s="146"/>
      <c r="AB213" s="146"/>
      <c r="AC213" s="146"/>
      <c r="AD213" s="146"/>
      <c r="AE213" s="146"/>
      <c r="AF213" s="146"/>
      <c r="AG213" s="146" t="s">
        <v>278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3" x14ac:dyDescent="0.2">
      <c r="A214" s="153"/>
      <c r="B214" s="154"/>
      <c r="C214" s="192" t="s">
        <v>457</v>
      </c>
      <c r="D214" s="185"/>
      <c r="E214" s="186">
        <v>-1.74675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6"/>
      <c r="AA214" s="146"/>
      <c r="AB214" s="146"/>
      <c r="AC214" s="146"/>
      <c r="AD214" s="146"/>
      <c r="AE214" s="146"/>
      <c r="AF214" s="146"/>
      <c r="AG214" s="146" t="s">
        <v>278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3" x14ac:dyDescent="0.2">
      <c r="A215" s="153"/>
      <c r="B215" s="154"/>
      <c r="C215" s="192" t="s">
        <v>458</v>
      </c>
      <c r="D215" s="185"/>
      <c r="E215" s="186">
        <v>-1.9757499999999999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6"/>
      <c r="AA215" s="146"/>
      <c r="AB215" s="146"/>
      <c r="AC215" s="146"/>
      <c r="AD215" s="146"/>
      <c r="AE215" s="146"/>
      <c r="AF215" s="146"/>
      <c r="AG215" s="146" t="s">
        <v>278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3" x14ac:dyDescent="0.2">
      <c r="A216" s="153"/>
      <c r="B216" s="154"/>
      <c r="C216" s="192" t="s">
        <v>459</v>
      </c>
      <c r="D216" s="185"/>
      <c r="E216" s="186">
        <v>-3.1475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6"/>
      <c r="AA216" s="146"/>
      <c r="AB216" s="146"/>
      <c r="AC216" s="146"/>
      <c r="AD216" s="146"/>
      <c r="AE216" s="146"/>
      <c r="AF216" s="146"/>
      <c r="AG216" s="146" t="s">
        <v>278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3" x14ac:dyDescent="0.2">
      <c r="A217" s="153"/>
      <c r="B217" s="154"/>
      <c r="C217" s="192" t="s">
        <v>393</v>
      </c>
      <c r="D217" s="185"/>
      <c r="E217" s="186">
        <v>-3.375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6"/>
      <c r="AA217" s="146"/>
      <c r="AB217" s="146"/>
      <c r="AC217" s="146"/>
      <c r="AD217" s="146"/>
      <c r="AE217" s="146"/>
      <c r="AF217" s="146"/>
      <c r="AG217" s="146" t="s">
        <v>278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3" x14ac:dyDescent="0.2">
      <c r="A218" s="153"/>
      <c r="B218" s="154"/>
      <c r="C218" s="192" t="s">
        <v>460</v>
      </c>
      <c r="D218" s="185"/>
      <c r="E218" s="186">
        <v>-1.875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6"/>
      <c r="AA218" s="146"/>
      <c r="AB218" s="146"/>
      <c r="AC218" s="146"/>
      <c r="AD218" s="146"/>
      <c r="AE218" s="146"/>
      <c r="AF218" s="146"/>
      <c r="AG218" s="146" t="s">
        <v>278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3" x14ac:dyDescent="0.2">
      <c r="A219" s="153"/>
      <c r="B219" s="154"/>
      <c r="C219" s="192" t="s">
        <v>461</v>
      </c>
      <c r="D219" s="185"/>
      <c r="E219" s="186">
        <v>5.4675000000000002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6"/>
      <c r="AA219" s="146"/>
      <c r="AB219" s="146"/>
      <c r="AC219" s="146"/>
      <c r="AD219" s="146"/>
      <c r="AE219" s="146"/>
      <c r="AF219" s="146"/>
      <c r="AG219" s="146" t="s">
        <v>278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3" x14ac:dyDescent="0.2">
      <c r="A220" s="153"/>
      <c r="B220" s="154"/>
      <c r="C220" s="192" t="s">
        <v>458</v>
      </c>
      <c r="D220" s="185"/>
      <c r="E220" s="186">
        <v>-1.9757499999999999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6"/>
      <c r="AA220" s="146"/>
      <c r="AB220" s="146"/>
      <c r="AC220" s="146"/>
      <c r="AD220" s="146"/>
      <c r="AE220" s="146"/>
      <c r="AF220" s="146"/>
      <c r="AG220" s="146" t="s">
        <v>278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53"/>
      <c r="B221" s="154"/>
      <c r="C221" s="251"/>
      <c r="D221" s="252"/>
      <c r="E221" s="252"/>
      <c r="F221" s="252"/>
      <c r="G221" s="252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6"/>
      <c r="AA221" s="146"/>
      <c r="AB221" s="146"/>
      <c r="AC221" s="146"/>
      <c r="AD221" s="146"/>
      <c r="AE221" s="146"/>
      <c r="AF221" s="146"/>
      <c r="AG221" s="146" t="s">
        <v>223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ht="22.5" outlineLevel="1" x14ac:dyDescent="0.2">
      <c r="A222" s="167">
        <v>42</v>
      </c>
      <c r="B222" s="168" t="s">
        <v>462</v>
      </c>
      <c r="C222" s="177" t="s">
        <v>463</v>
      </c>
      <c r="D222" s="169" t="s">
        <v>332</v>
      </c>
      <c r="E222" s="170">
        <v>31.833749999999998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21</v>
      </c>
      <c r="M222" s="172">
        <f>G222*(1+L222/100)</f>
        <v>0</v>
      </c>
      <c r="N222" s="170">
        <v>0.10106</v>
      </c>
      <c r="O222" s="170">
        <f>ROUND(E222*N222,2)</f>
        <v>3.22</v>
      </c>
      <c r="P222" s="170">
        <v>0</v>
      </c>
      <c r="Q222" s="170">
        <f>ROUND(E222*P222,2)</f>
        <v>0</v>
      </c>
      <c r="R222" s="172" t="s">
        <v>348</v>
      </c>
      <c r="S222" s="172" t="s">
        <v>218</v>
      </c>
      <c r="T222" s="173" t="s">
        <v>218</v>
      </c>
      <c r="U222" s="157">
        <v>0.50627999999999995</v>
      </c>
      <c r="V222" s="157">
        <f>ROUND(E222*U222,2)</f>
        <v>16.12</v>
      </c>
      <c r="W222" s="157"/>
      <c r="X222" s="157" t="s">
        <v>263</v>
      </c>
      <c r="Y222" s="157" t="s">
        <v>221</v>
      </c>
      <c r="Z222" s="146"/>
      <c r="AA222" s="146"/>
      <c r="AB222" s="146"/>
      <c r="AC222" s="146"/>
      <c r="AD222" s="146"/>
      <c r="AE222" s="146"/>
      <c r="AF222" s="146"/>
      <c r="AG222" s="146" t="s">
        <v>264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ht="22.5" outlineLevel="2" x14ac:dyDescent="0.2">
      <c r="A223" s="153"/>
      <c r="B223" s="154"/>
      <c r="C223" s="266" t="s">
        <v>455</v>
      </c>
      <c r="D223" s="267"/>
      <c r="E223" s="267"/>
      <c r="F223" s="267"/>
      <c r="G223" s="26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6"/>
      <c r="AA223" s="146"/>
      <c r="AB223" s="146"/>
      <c r="AC223" s="146"/>
      <c r="AD223" s="146"/>
      <c r="AE223" s="146"/>
      <c r="AF223" s="146"/>
      <c r="AG223" s="146" t="s">
        <v>276</v>
      </c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75" t="str">
        <f>C223</f>
        <v>jednoduché nebo příčky zděné do svislé dřevěné, cihelné, betonové nebo ocelové konstrukce na jakoukoliv maltu vápenocementovou (MVC) nebo cementovou (MC),</v>
      </c>
      <c r="BB223" s="146"/>
      <c r="BC223" s="146"/>
      <c r="BD223" s="146"/>
      <c r="BE223" s="146"/>
      <c r="BF223" s="146"/>
      <c r="BG223" s="146"/>
      <c r="BH223" s="146"/>
    </row>
    <row r="224" spans="1:60" outlineLevel="2" x14ac:dyDescent="0.2">
      <c r="A224" s="153"/>
      <c r="B224" s="154"/>
      <c r="C224" s="192" t="s">
        <v>464</v>
      </c>
      <c r="D224" s="185"/>
      <c r="E224" s="186">
        <v>12.8375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6"/>
      <c r="AA224" s="146"/>
      <c r="AB224" s="146"/>
      <c r="AC224" s="146"/>
      <c r="AD224" s="146"/>
      <c r="AE224" s="146"/>
      <c r="AF224" s="146"/>
      <c r="AG224" s="146" t="s">
        <v>278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3" x14ac:dyDescent="0.2">
      <c r="A225" s="153"/>
      <c r="B225" s="154"/>
      <c r="C225" s="192" t="s">
        <v>465</v>
      </c>
      <c r="D225" s="185"/>
      <c r="E225" s="186">
        <v>-2.355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6"/>
      <c r="AA225" s="146"/>
      <c r="AB225" s="146"/>
      <c r="AC225" s="146"/>
      <c r="AD225" s="146"/>
      <c r="AE225" s="146"/>
      <c r="AF225" s="146"/>
      <c r="AG225" s="146" t="s">
        <v>278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3" x14ac:dyDescent="0.2">
      <c r="A226" s="153"/>
      <c r="B226" s="154"/>
      <c r="C226" s="192" t="s">
        <v>466</v>
      </c>
      <c r="D226" s="185"/>
      <c r="E226" s="186">
        <v>7.3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6"/>
      <c r="AA226" s="146"/>
      <c r="AB226" s="146"/>
      <c r="AC226" s="146"/>
      <c r="AD226" s="146"/>
      <c r="AE226" s="146"/>
      <c r="AF226" s="146"/>
      <c r="AG226" s="146" t="s">
        <v>278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3" x14ac:dyDescent="0.2">
      <c r="A227" s="153"/>
      <c r="B227" s="154"/>
      <c r="C227" s="192" t="s">
        <v>467</v>
      </c>
      <c r="D227" s="185"/>
      <c r="E227" s="186">
        <v>-2.1194999999999999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6"/>
      <c r="AA227" s="146"/>
      <c r="AB227" s="146"/>
      <c r="AC227" s="146"/>
      <c r="AD227" s="146"/>
      <c r="AE227" s="146"/>
      <c r="AF227" s="146"/>
      <c r="AG227" s="146" t="s">
        <v>278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3" x14ac:dyDescent="0.2">
      <c r="A228" s="153"/>
      <c r="B228" s="154"/>
      <c r="C228" s="192" t="s">
        <v>468</v>
      </c>
      <c r="D228" s="185"/>
      <c r="E228" s="186">
        <v>8.4915000000000003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6"/>
      <c r="AA228" s="146"/>
      <c r="AB228" s="146"/>
      <c r="AC228" s="146"/>
      <c r="AD228" s="146"/>
      <c r="AE228" s="146"/>
      <c r="AF228" s="146"/>
      <c r="AG228" s="146" t="s">
        <v>278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3" x14ac:dyDescent="0.2">
      <c r="A229" s="153"/>
      <c r="B229" s="154"/>
      <c r="C229" s="192" t="s">
        <v>467</v>
      </c>
      <c r="D229" s="185"/>
      <c r="E229" s="186">
        <v>-2.1194999999999999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6"/>
      <c r="AA229" s="146"/>
      <c r="AB229" s="146"/>
      <c r="AC229" s="146"/>
      <c r="AD229" s="146"/>
      <c r="AE229" s="146"/>
      <c r="AF229" s="146"/>
      <c r="AG229" s="146" t="s">
        <v>278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3" x14ac:dyDescent="0.2">
      <c r="A230" s="153"/>
      <c r="B230" s="154"/>
      <c r="C230" s="192" t="s">
        <v>469</v>
      </c>
      <c r="D230" s="185"/>
      <c r="E230" s="186">
        <v>14.037750000000001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6"/>
      <c r="AA230" s="146"/>
      <c r="AB230" s="146"/>
      <c r="AC230" s="146"/>
      <c r="AD230" s="146"/>
      <c r="AE230" s="146"/>
      <c r="AF230" s="146"/>
      <c r="AG230" s="146" t="s">
        <v>278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3" x14ac:dyDescent="0.2">
      <c r="A231" s="153"/>
      <c r="B231" s="154"/>
      <c r="C231" s="192" t="s">
        <v>470</v>
      </c>
      <c r="D231" s="185"/>
      <c r="E231" s="186">
        <v>-4.2389999999999999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6"/>
      <c r="AA231" s="146"/>
      <c r="AB231" s="146"/>
      <c r="AC231" s="146"/>
      <c r="AD231" s="146"/>
      <c r="AE231" s="146"/>
      <c r="AF231" s="146"/>
      <c r="AG231" s="146" t="s">
        <v>278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2" x14ac:dyDescent="0.2">
      <c r="A232" s="153"/>
      <c r="B232" s="154"/>
      <c r="C232" s="251"/>
      <c r="D232" s="252"/>
      <c r="E232" s="252"/>
      <c r="F232" s="252"/>
      <c r="G232" s="252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6"/>
      <c r="AA232" s="146"/>
      <c r="AB232" s="146"/>
      <c r="AC232" s="146"/>
      <c r="AD232" s="146"/>
      <c r="AE232" s="146"/>
      <c r="AF232" s="146"/>
      <c r="AG232" s="146" t="s">
        <v>223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67">
        <v>43</v>
      </c>
      <c r="B233" s="168" t="s">
        <v>471</v>
      </c>
      <c r="C233" s="177" t="s">
        <v>472</v>
      </c>
      <c r="D233" s="169" t="s">
        <v>332</v>
      </c>
      <c r="E233" s="170">
        <v>10.2006</v>
      </c>
      <c r="F233" s="171"/>
      <c r="G233" s="172">
        <f>ROUND(E233*F233,2)</f>
        <v>0</v>
      </c>
      <c r="H233" s="171"/>
      <c r="I233" s="172">
        <f>ROUND(E233*H233,2)</f>
        <v>0</v>
      </c>
      <c r="J233" s="171"/>
      <c r="K233" s="172">
        <f>ROUND(E233*J233,2)</f>
        <v>0</v>
      </c>
      <c r="L233" s="172">
        <v>21</v>
      </c>
      <c r="M233" s="172">
        <f>G233*(1+L233/100)</f>
        <v>0</v>
      </c>
      <c r="N233" s="170">
        <v>5.5750000000000001E-2</v>
      </c>
      <c r="O233" s="170">
        <f>ROUND(E233*N233,2)</f>
        <v>0.56999999999999995</v>
      </c>
      <c r="P233" s="170">
        <v>0</v>
      </c>
      <c r="Q233" s="170">
        <f>ROUND(E233*P233,2)</f>
        <v>0</v>
      </c>
      <c r="R233" s="172" t="s">
        <v>348</v>
      </c>
      <c r="S233" s="172" t="s">
        <v>218</v>
      </c>
      <c r="T233" s="173" t="s">
        <v>218</v>
      </c>
      <c r="U233" s="157">
        <v>0.75800000000000001</v>
      </c>
      <c r="V233" s="157">
        <f>ROUND(E233*U233,2)</f>
        <v>7.73</v>
      </c>
      <c r="W233" s="157"/>
      <c r="X233" s="157" t="s">
        <v>263</v>
      </c>
      <c r="Y233" s="157" t="s">
        <v>221</v>
      </c>
      <c r="Z233" s="146"/>
      <c r="AA233" s="146"/>
      <c r="AB233" s="146"/>
      <c r="AC233" s="146"/>
      <c r="AD233" s="146"/>
      <c r="AE233" s="146"/>
      <c r="AF233" s="146"/>
      <c r="AG233" s="146" t="s">
        <v>264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2" x14ac:dyDescent="0.2">
      <c r="A234" s="153"/>
      <c r="B234" s="154"/>
      <c r="C234" s="192" t="s">
        <v>473</v>
      </c>
      <c r="D234" s="185"/>
      <c r="E234" s="186">
        <v>3.7170000000000001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6"/>
      <c r="AA234" s="146"/>
      <c r="AB234" s="146"/>
      <c r="AC234" s="146"/>
      <c r="AD234" s="146"/>
      <c r="AE234" s="146"/>
      <c r="AF234" s="146"/>
      <c r="AG234" s="146" t="s">
        <v>278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3" x14ac:dyDescent="0.2">
      <c r="A235" s="153"/>
      <c r="B235" s="154"/>
      <c r="C235" s="192" t="s">
        <v>474</v>
      </c>
      <c r="D235" s="185"/>
      <c r="E235" s="186">
        <v>1.2625999999999999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6"/>
      <c r="AA235" s="146"/>
      <c r="AB235" s="146"/>
      <c r="AC235" s="146"/>
      <c r="AD235" s="146"/>
      <c r="AE235" s="146"/>
      <c r="AF235" s="146"/>
      <c r="AG235" s="146" t="s">
        <v>278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3" x14ac:dyDescent="0.2">
      <c r="A236" s="153"/>
      <c r="B236" s="154"/>
      <c r="C236" s="192" t="s">
        <v>475</v>
      </c>
      <c r="D236" s="185"/>
      <c r="E236" s="186">
        <v>1.7110000000000001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6"/>
      <c r="AA236" s="146"/>
      <c r="AB236" s="146"/>
      <c r="AC236" s="146"/>
      <c r="AD236" s="146"/>
      <c r="AE236" s="146"/>
      <c r="AF236" s="146"/>
      <c r="AG236" s="146" t="s">
        <v>278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3" x14ac:dyDescent="0.2">
      <c r="A237" s="153"/>
      <c r="B237" s="154"/>
      <c r="C237" s="192" t="s">
        <v>476</v>
      </c>
      <c r="D237" s="185"/>
      <c r="E237" s="186">
        <v>3.51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6"/>
      <c r="AA237" s="146"/>
      <c r="AB237" s="146"/>
      <c r="AC237" s="146"/>
      <c r="AD237" s="146"/>
      <c r="AE237" s="146"/>
      <c r="AF237" s="146"/>
      <c r="AG237" s="146" t="s">
        <v>278</v>
      </c>
      <c r="AH237" s="146">
        <v>0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2" x14ac:dyDescent="0.2">
      <c r="A238" s="153"/>
      <c r="B238" s="154"/>
      <c r="C238" s="251"/>
      <c r="D238" s="252"/>
      <c r="E238" s="252"/>
      <c r="F238" s="252"/>
      <c r="G238" s="252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6"/>
      <c r="AA238" s="146"/>
      <c r="AB238" s="146"/>
      <c r="AC238" s="146"/>
      <c r="AD238" s="146"/>
      <c r="AE238" s="146"/>
      <c r="AF238" s="146"/>
      <c r="AG238" s="146" t="s">
        <v>223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 x14ac:dyDescent="0.2">
      <c r="A239" s="167">
        <v>44</v>
      </c>
      <c r="B239" s="168" t="s">
        <v>477</v>
      </c>
      <c r="C239" s="177" t="s">
        <v>478</v>
      </c>
      <c r="D239" s="169" t="s">
        <v>332</v>
      </c>
      <c r="E239" s="170">
        <v>106.07850000000001</v>
      </c>
      <c r="F239" s="171"/>
      <c r="G239" s="172">
        <f>ROUND(E239*F239,2)</f>
        <v>0</v>
      </c>
      <c r="H239" s="171"/>
      <c r="I239" s="172">
        <f>ROUND(E239*H239,2)</f>
        <v>0</v>
      </c>
      <c r="J239" s="171"/>
      <c r="K239" s="172">
        <f>ROUND(E239*J239,2)</f>
        <v>0</v>
      </c>
      <c r="L239" s="172">
        <v>21</v>
      </c>
      <c r="M239" s="172">
        <f>G239*(1+L239/100)</f>
        <v>0</v>
      </c>
      <c r="N239" s="170">
        <v>0.12282999999999999</v>
      </c>
      <c r="O239" s="170">
        <f>ROUND(E239*N239,2)</f>
        <v>13.03</v>
      </c>
      <c r="P239" s="170">
        <v>0</v>
      </c>
      <c r="Q239" s="170">
        <f>ROUND(E239*P239,2)</f>
        <v>0</v>
      </c>
      <c r="R239" s="172"/>
      <c r="S239" s="172" t="s">
        <v>218</v>
      </c>
      <c r="T239" s="173" t="s">
        <v>218</v>
      </c>
      <c r="U239" s="157">
        <v>0.54</v>
      </c>
      <c r="V239" s="157">
        <f>ROUND(E239*U239,2)</f>
        <v>57.28</v>
      </c>
      <c r="W239" s="157"/>
      <c r="X239" s="157" t="s">
        <v>263</v>
      </c>
      <c r="Y239" s="157" t="s">
        <v>221</v>
      </c>
      <c r="Z239" s="146"/>
      <c r="AA239" s="146"/>
      <c r="AB239" s="146"/>
      <c r="AC239" s="146"/>
      <c r="AD239" s="146"/>
      <c r="AE239" s="146"/>
      <c r="AF239" s="146"/>
      <c r="AG239" s="146" t="s">
        <v>264</v>
      </c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2" x14ac:dyDescent="0.2">
      <c r="A240" s="153"/>
      <c r="B240" s="154"/>
      <c r="C240" s="192" t="s">
        <v>479</v>
      </c>
      <c r="D240" s="185"/>
      <c r="E240" s="186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6"/>
      <c r="AA240" s="146"/>
      <c r="AB240" s="146"/>
      <c r="AC240" s="146"/>
      <c r="AD240" s="146"/>
      <c r="AE240" s="146"/>
      <c r="AF240" s="146"/>
      <c r="AG240" s="146" t="s">
        <v>278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3" x14ac:dyDescent="0.2">
      <c r="A241" s="153"/>
      <c r="B241" s="154"/>
      <c r="C241" s="192" t="s">
        <v>480</v>
      </c>
      <c r="D241" s="185"/>
      <c r="E241" s="186">
        <v>24.661999999999999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6"/>
      <c r="AA241" s="146"/>
      <c r="AB241" s="146"/>
      <c r="AC241" s="146"/>
      <c r="AD241" s="146"/>
      <c r="AE241" s="146"/>
      <c r="AF241" s="146"/>
      <c r="AG241" s="146" t="s">
        <v>278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3" x14ac:dyDescent="0.2">
      <c r="A242" s="153"/>
      <c r="B242" s="154"/>
      <c r="C242" s="193" t="s">
        <v>290</v>
      </c>
      <c r="D242" s="187"/>
      <c r="E242" s="188">
        <v>24.661999999999999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6"/>
      <c r="AA242" s="146"/>
      <c r="AB242" s="146"/>
      <c r="AC242" s="146"/>
      <c r="AD242" s="146"/>
      <c r="AE242" s="146"/>
      <c r="AF242" s="146"/>
      <c r="AG242" s="146" t="s">
        <v>278</v>
      </c>
      <c r="AH242" s="146">
        <v>1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3" x14ac:dyDescent="0.2">
      <c r="A243" s="153"/>
      <c r="B243" s="154"/>
      <c r="C243" s="192" t="s">
        <v>481</v>
      </c>
      <c r="D243" s="185"/>
      <c r="E243" s="186">
        <v>28.635000000000002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6"/>
      <c r="AA243" s="146"/>
      <c r="AB243" s="146"/>
      <c r="AC243" s="146"/>
      <c r="AD243" s="146"/>
      <c r="AE243" s="146"/>
      <c r="AF243" s="146"/>
      <c r="AG243" s="146" t="s">
        <v>278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3" x14ac:dyDescent="0.2">
      <c r="A244" s="153"/>
      <c r="B244" s="154"/>
      <c r="C244" s="192" t="s">
        <v>482</v>
      </c>
      <c r="D244" s="185"/>
      <c r="E244" s="186">
        <v>13.946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6"/>
      <c r="AA244" s="146"/>
      <c r="AB244" s="146"/>
      <c r="AC244" s="146"/>
      <c r="AD244" s="146"/>
      <c r="AE244" s="146"/>
      <c r="AF244" s="146"/>
      <c r="AG244" s="146" t="s">
        <v>278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3" x14ac:dyDescent="0.2">
      <c r="A245" s="153"/>
      <c r="B245" s="154"/>
      <c r="C245" s="192" t="s">
        <v>483</v>
      </c>
      <c r="D245" s="185"/>
      <c r="E245" s="186">
        <v>34.241999999999997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6"/>
      <c r="AA245" s="146"/>
      <c r="AB245" s="146"/>
      <c r="AC245" s="146"/>
      <c r="AD245" s="146"/>
      <c r="AE245" s="146"/>
      <c r="AF245" s="146"/>
      <c r="AG245" s="146" t="s">
        <v>278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3" x14ac:dyDescent="0.2">
      <c r="A246" s="153"/>
      <c r="B246" s="154"/>
      <c r="C246" s="192" t="s">
        <v>484</v>
      </c>
      <c r="D246" s="185"/>
      <c r="E246" s="186">
        <v>-6.1829999999999998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6"/>
      <c r="AA246" s="146"/>
      <c r="AB246" s="146"/>
      <c r="AC246" s="146"/>
      <c r="AD246" s="146"/>
      <c r="AE246" s="146"/>
      <c r="AF246" s="146"/>
      <c r="AG246" s="146" t="s">
        <v>278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3" x14ac:dyDescent="0.2">
      <c r="A247" s="153"/>
      <c r="B247" s="154"/>
      <c r="C247" s="192" t="s">
        <v>464</v>
      </c>
      <c r="D247" s="185"/>
      <c r="E247" s="186">
        <v>12.8375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6"/>
      <c r="AA247" s="146"/>
      <c r="AB247" s="146"/>
      <c r="AC247" s="146"/>
      <c r="AD247" s="146"/>
      <c r="AE247" s="146"/>
      <c r="AF247" s="146"/>
      <c r="AG247" s="146" t="s">
        <v>278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3" x14ac:dyDescent="0.2">
      <c r="A248" s="153"/>
      <c r="B248" s="154"/>
      <c r="C248" s="192" t="s">
        <v>485</v>
      </c>
      <c r="D248" s="185"/>
      <c r="E248" s="186">
        <v>-2.0609999999999999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6"/>
      <c r="AA248" s="146"/>
      <c r="AB248" s="146"/>
      <c r="AC248" s="146"/>
      <c r="AD248" s="146"/>
      <c r="AE248" s="146"/>
      <c r="AF248" s="146"/>
      <c r="AG248" s="146" t="s">
        <v>278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3" x14ac:dyDescent="0.2">
      <c r="A249" s="153"/>
      <c r="B249" s="154"/>
      <c r="C249" s="193" t="s">
        <v>290</v>
      </c>
      <c r="D249" s="187"/>
      <c r="E249" s="188">
        <v>81.416499999999999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6"/>
      <c r="AA249" s="146"/>
      <c r="AB249" s="146"/>
      <c r="AC249" s="146"/>
      <c r="AD249" s="146"/>
      <c r="AE249" s="146"/>
      <c r="AF249" s="146"/>
      <c r="AG249" s="146" t="s">
        <v>278</v>
      </c>
      <c r="AH249" s="146">
        <v>1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2" x14ac:dyDescent="0.2">
      <c r="A250" s="153"/>
      <c r="B250" s="154"/>
      <c r="C250" s="251"/>
      <c r="D250" s="252"/>
      <c r="E250" s="252"/>
      <c r="F250" s="252"/>
      <c r="G250" s="252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6"/>
      <c r="AA250" s="146"/>
      <c r="AB250" s="146"/>
      <c r="AC250" s="146"/>
      <c r="AD250" s="146"/>
      <c r="AE250" s="146"/>
      <c r="AF250" s="146"/>
      <c r="AG250" s="146" t="s">
        <v>223</v>
      </c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x14ac:dyDescent="0.2">
      <c r="A251" s="160" t="s">
        <v>213</v>
      </c>
      <c r="B251" s="161" t="s">
        <v>96</v>
      </c>
      <c r="C251" s="176" t="s">
        <v>97</v>
      </c>
      <c r="D251" s="162"/>
      <c r="E251" s="163"/>
      <c r="F251" s="164"/>
      <c r="G251" s="164">
        <f>SUMIF(AG252:AG287,"&lt;&gt;NOR",G252:G287)</f>
        <v>0</v>
      </c>
      <c r="H251" s="164"/>
      <c r="I251" s="164">
        <f>SUM(I252:I287)</f>
        <v>0</v>
      </c>
      <c r="J251" s="164"/>
      <c r="K251" s="164">
        <f>SUM(K252:K287)</f>
        <v>0</v>
      </c>
      <c r="L251" s="164"/>
      <c r="M251" s="164">
        <f>SUM(M252:M287)</f>
        <v>0</v>
      </c>
      <c r="N251" s="163"/>
      <c r="O251" s="163">
        <f>SUM(O252:O287)</f>
        <v>28.069999999999997</v>
      </c>
      <c r="P251" s="163"/>
      <c r="Q251" s="163">
        <f>SUM(Q252:Q287)</f>
        <v>0</v>
      </c>
      <c r="R251" s="164"/>
      <c r="S251" s="164"/>
      <c r="T251" s="165"/>
      <c r="U251" s="159"/>
      <c r="V251" s="159">
        <f>SUM(V252:V287)</f>
        <v>102.08999999999999</v>
      </c>
      <c r="W251" s="159"/>
      <c r="X251" s="159"/>
      <c r="Y251" s="159"/>
      <c r="AG251" t="s">
        <v>214</v>
      </c>
    </row>
    <row r="252" spans="1:60" outlineLevel="1" x14ac:dyDescent="0.2">
      <c r="A252" s="167">
        <v>45</v>
      </c>
      <c r="B252" s="168" t="s">
        <v>486</v>
      </c>
      <c r="C252" s="177" t="s">
        <v>487</v>
      </c>
      <c r="D252" s="169" t="s">
        <v>273</v>
      </c>
      <c r="E252" s="170">
        <v>9.7574199999999998</v>
      </c>
      <c r="F252" s="171"/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21</v>
      </c>
      <c r="M252" s="172">
        <f>G252*(1+L252/100)</f>
        <v>0</v>
      </c>
      <c r="N252" s="170">
        <v>2.7501099999999998</v>
      </c>
      <c r="O252" s="170">
        <f>ROUND(E252*N252,2)</f>
        <v>26.83</v>
      </c>
      <c r="P252" s="170">
        <v>0</v>
      </c>
      <c r="Q252" s="170">
        <f>ROUND(E252*P252,2)</f>
        <v>0</v>
      </c>
      <c r="R252" s="172" t="s">
        <v>348</v>
      </c>
      <c r="S252" s="172" t="s">
        <v>218</v>
      </c>
      <c r="T252" s="173" t="s">
        <v>218</v>
      </c>
      <c r="U252" s="157">
        <v>1.448</v>
      </c>
      <c r="V252" s="157">
        <f>ROUND(E252*U252,2)</f>
        <v>14.13</v>
      </c>
      <c r="W252" s="157"/>
      <c r="X252" s="157" t="s">
        <v>263</v>
      </c>
      <c r="Y252" s="157" t="s">
        <v>221</v>
      </c>
      <c r="Z252" s="146"/>
      <c r="AA252" s="146"/>
      <c r="AB252" s="146"/>
      <c r="AC252" s="146"/>
      <c r="AD252" s="146"/>
      <c r="AE252" s="146"/>
      <c r="AF252" s="146"/>
      <c r="AG252" s="146" t="s">
        <v>264</v>
      </c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2" x14ac:dyDescent="0.2">
      <c r="A253" s="153"/>
      <c r="B253" s="154"/>
      <c r="C253" s="192" t="s">
        <v>488</v>
      </c>
      <c r="D253" s="185"/>
      <c r="E253" s="186"/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6"/>
      <c r="AA253" s="146"/>
      <c r="AB253" s="146"/>
      <c r="AC253" s="146"/>
      <c r="AD253" s="146"/>
      <c r="AE253" s="146"/>
      <c r="AF253" s="146"/>
      <c r="AG253" s="146" t="s">
        <v>278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3" x14ac:dyDescent="0.2">
      <c r="A254" s="153"/>
      <c r="B254" s="154"/>
      <c r="C254" s="192" t="s">
        <v>489</v>
      </c>
      <c r="D254" s="185"/>
      <c r="E254" s="186">
        <v>4.8734999999999999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6"/>
      <c r="AA254" s="146"/>
      <c r="AB254" s="146"/>
      <c r="AC254" s="146"/>
      <c r="AD254" s="146"/>
      <c r="AE254" s="146"/>
      <c r="AF254" s="146"/>
      <c r="AG254" s="146" t="s">
        <v>278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3" x14ac:dyDescent="0.2">
      <c r="A255" s="153"/>
      <c r="B255" s="154"/>
      <c r="C255" s="192" t="s">
        <v>490</v>
      </c>
      <c r="D255" s="185"/>
      <c r="E255" s="186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6"/>
      <c r="AA255" s="146"/>
      <c r="AB255" s="146"/>
      <c r="AC255" s="146"/>
      <c r="AD255" s="146"/>
      <c r="AE255" s="146"/>
      <c r="AF255" s="146"/>
      <c r="AG255" s="146" t="s">
        <v>278</v>
      </c>
      <c r="AH255" s="146">
        <v>0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3" x14ac:dyDescent="0.2">
      <c r="A256" s="153"/>
      <c r="B256" s="154"/>
      <c r="C256" s="192" t="s">
        <v>491</v>
      </c>
      <c r="D256" s="185"/>
      <c r="E256" s="186">
        <v>0.53785000000000005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6"/>
      <c r="AA256" s="146"/>
      <c r="AB256" s="146"/>
      <c r="AC256" s="146"/>
      <c r="AD256" s="146"/>
      <c r="AE256" s="146"/>
      <c r="AF256" s="146"/>
      <c r="AG256" s="146" t="s">
        <v>278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3" x14ac:dyDescent="0.2">
      <c r="A257" s="153"/>
      <c r="B257" s="154"/>
      <c r="C257" s="192" t="s">
        <v>492</v>
      </c>
      <c r="D257" s="185"/>
      <c r="E257" s="186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6"/>
      <c r="AA257" s="146"/>
      <c r="AB257" s="146"/>
      <c r="AC257" s="146"/>
      <c r="AD257" s="146"/>
      <c r="AE257" s="146"/>
      <c r="AF257" s="146"/>
      <c r="AG257" s="146" t="s">
        <v>278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3" x14ac:dyDescent="0.2">
      <c r="A258" s="153"/>
      <c r="B258" s="154"/>
      <c r="C258" s="192" t="s">
        <v>493</v>
      </c>
      <c r="D258" s="185"/>
      <c r="E258" s="186">
        <v>0.44705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6"/>
      <c r="AA258" s="146"/>
      <c r="AB258" s="146"/>
      <c r="AC258" s="146"/>
      <c r="AD258" s="146"/>
      <c r="AE258" s="146"/>
      <c r="AF258" s="146"/>
      <c r="AG258" s="146" t="s">
        <v>278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3" x14ac:dyDescent="0.2">
      <c r="A259" s="153"/>
      <c r="B259" s="154"/>
      <c r="C259" s="192" t="s">
        <v>494</v>
      </c>
      <c r="D259" s="185"/>
      <c r="E259" s="186"/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6"/>
      <c r="AA259" s="146"/>
      <c r="AB259" s="146"/>
      <c r="AC259" s="146"/>
      <c r="AD259" s="146"/>
      <c r="AE259" s="146"/>
      <c r="AF259" s="146"/>
      <c r="AG259" s="146" t="s">
        <v>278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3" x14ac:dyDescent="0.2">
      <c r="A260" s="153"/>
      <c r="B260" s="154"/>
      <c r="C260" s="192" t="s">
        <v>495</v>
      </c>
      <c r="D260" s="185"/>
      <c r="E260" s="186">
        <v>0.15437999999999999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6"/>
      <c r="AA260" s="146"/>
      <c r="AB260" s="146"/>
      <c r="AC260" s="146"/>
      <c r="AD260" s="146"/>
      <c r="AE260" s="146"/>
      <c r="AF260" s="146"/>
      <c r="AG260" s="146" t="s">
        <v>278</v>
      </c>
      <c r="AH260" s="146">
        <v>0</v>
      </c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3" x14ac:dyDescent="0.2">
      <c r="A261" s="153"/>
      <c r="B261" s="154"/>
      <c r="C261" s="192" t="s">
        <v>496</v>
      </c>
      <c r="D261" s="185"/>
      <c r="E261" s="186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6"/>
      <c r="AA261" s="146"/>
      <c r="AB261" s="146"/>
      <c r="AC261" s="146"/>
      <c r="AD261" s="146"/>
      <c r="AE261" s="146"/>
      <c r="AF261" s="146"/>
      <c r="AG261" s="146" t="s">
        <v>278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3" x14ac:dyDescent="0.2">
      <c r="A262" s="153"/>
      <c r="B262" s="154"/>
      <c r="C262" s="192" t="s">
        <v>497</v>
      </c>
      <c r="D262" s="185"/>
      <c r="E262" s="186">
        <v>0.11375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6"/>
      <c r="AA262" s="146"/>
      <c r="AB262" s="146"/>
      <c r="AC262" s="146"/>
      <c r="AD262" s="146"/>
      <c r="AE262" s="146"/>
      <c r="AF262" s="146"/>
      <c r="AG262" s="146" t="s">
        <v>278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3" x14ac:dyDescent="0.2">
      <c r="A263" s="153"/>
      <c r="B263" s="154"/>
      <c r="C263" s="193" t="s">
        <v>290</v>
      </c>
      <c r="D263" s="187"/>
      <c r="E263" s="188">
        <v>6.1265200000000002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6"/>
      <c r="AA263" s="146"/>
      <c r="AB263" s="146"/>
      <c r="AC263" s="146"/>
      <c r="AD263" s="146"/>
      <c r="AE263" s="146"/>
      <c r="AF263" s="146"/>
      <c r="AG263" s="146" t="s">
        <v>278</v>
      </c>
      <c r="AH263" s="146">
        <v>1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3" x14ac:dyDescent="0.2">
      <c r="A264" s="153"/>
      <c r="B264" s="154"/>
      <c r="C264" s="192" t="s">
        <v>498</v>
      </c>
      <c r="D264" s="185"/>
      <c r="E264" s="186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6"/>
      <c r="AA264" s="146"/>
      <c r="AB264" s="146"/>
      <c r="AC264" s="146"/>
      <c r="AD264" s="146"/>
      <c r="AE264" s="146"/>
      <c r="AF264" s="146"/>
      <c r="AG264" s="146" t="s">
        <v>278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3" x14ac:dyDescent="0.2">
      <c r="A265" s="153"/>
      <c r="B265" s="154"/>
      <c r="C265" s="192" t="s">
        <v>499</v>
      </c>
      <c r="D265" s="185"/>
      <c r="E265" s="186">
        <v>3.0688499999999999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6"/>
      <c r="AA265" s="146"/>
      <c r="AB265" s="146"/>
      <c r="AC265" s="146"/>
      <c r="AD265" s="146"/>
      <c r="AE265" s="146"/>
      <c r="AF265" s="146"/>
      <c r="AG265" s="146" t="s">
        <v>278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3" x14ac:dyDescent="0.2">
      <c r="A266" s="153"/>
      <c r="B266" s="154"/>
      <c r="C266" s="192" t="s">
        <v>500</v>
      </c>
      <c r="D266" s="185"/>
      <c r="E266" s="186"/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6"/>
      <c r="AA266" s="146"/>
      <c r="AB266" s="146"/>
      <c r="AC266" s="146"/>
      <c r="AD266" s="146"/>
      <c r="AE266" s="146"/>
      <c r="AF266" s="146"/>
      <c r="AG266" s="146" t="s">
        <v>278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3" x14ac:dyDescent="0.2">
      <c r="A267" s="153"/>
      <c r="B267" s="154"/>
      <c r="C267" s="192" t="s">
        <v>501</v>
      </c>
      <c r="D267" s="185"/>
      <c r="E267" s="186">
        <v>8.745E-2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6"/>
      <c r="AA267" s="146"/>
      <c r="AB267" s="146"/>
      <c r="AC267" s="146"/>
      <c r="AD267" s="146"/>
      <c r="AE267" s="146"/>
      <c r="AF267" s="146"/>
      <c r="AG267" s="146" t="s">
        <v>278</v>
      </c>
      <c r="AH267" s="146">
        <v>0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3" x14ac:dyDescent="0.2">
      <c r="A268" s="153"/>
      <c r="B268" s="154"/>
      <c r="C268" s="192" t="s">
        <v>502</v>
      </c>
      <c r="D268" s="185"/>
      <c r="E268" s="186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6"/>
      <c r="AA268" s="146"/>
      <c r="AB268" s="146"/>
      <c r="AC268" s="146"/>
      <c r="AD268" s="146"/>
      <c r="AE268" s="146"/>
      <c r="AF268" s="146"/>
      <c r="AG268" s="146" t="s">
        <v>278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3" x14ac:dyDescent="0.2">
      <c r="A269" s="153"/>
      <c r="B269" s="154"/>
      <c r="C269" s="192" t="s">
        <v>503</v>
      </c>
      <c r="D269" s="185"/>
      <c r="E269" s="186">
        <v>0.47460000000000002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6"/>
      <c r="AA269" s="146"/>
      <c r="AB269" s="146"/>
      <c r="AC269" s="146"/>
      <c r="AD269" s="146"/>
      <c r="AE269" s="146"/>
      <c r="AF269" s="146"/>
      <c r="AG269" s="146" t="s">
        <v>278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3" x14ac:dyDescent="0.2">
      <c r="A270" s="153"/>
      <c r="B270" s="154"/>
      <c r="C270" s="193" t="s">
        <v>290</v>
      </c>
      <c r="D270" s="187"/>
      <c r="E270" s="188">
        <v>3.6309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6"/>
      <c r="AA270" s="146"/>
      <c r="AB270" s="146"/>
      <c r="AC270" s="146"/>
      <c r="AD270" s="146"/>
      <c r="AE270" s="146"/>
      <c r="AF270" s="146"/>
      <c r="AG270" s="146" t="s">
        <v>278</v>
      </c>
      <c r="AH270" s="146">
        <v>1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2" x14ac:dyDescent="0.2">
      <c r="A271" s="153"/>
      <c r="B271" s="154"/>
      <c r="C271" s="251"/>
      <c r="D271" s="252"/>
      <c r="E271" s="252"/>
      <c r="F271" s="252"/>
      <c r="G271" s="252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6"/>
      <c r="AA271" s="146"/>
      <c r="AB271" s="146"/>
      <c r="AC271" s="146"/>
      <c r="AD271" s="146"/>
      <c r="AE271" s="146"/>
      <c r="AF271" s="146"/>
      <c r="AG271" s="146" t="s">
        <v>223</v>
      </c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 x14ac:dyDescent="0.2">
      <c r="A272" s="167">
        <v>46</v>
      </c>
      <c r="B272" s="168" t="s">
        <v>504</v>
      </c>
      <c r="C272" s="177" t="s">
        <v>505</v>
      </c>
      <c r="D272" s="169" t="s">
        <v>332</v>
      </c>
      <c r="E272" s="170">
        <v>66.354500000000002</v>
      </c>
      <c r="F272" s="171"/>
      <c r="G272" s="172">
        <f>ROUND(E272*F272,2)</f>
        <v>0</v>
      </c>
      <c r="H272" s="171"/>
      <c r="I272" s="172">
        <f>ROUND(E272*H272,2)</f>
        <v>0</v>
      </c>
      <c r="J272" s="171"/>
      <c r="K272" s="172">
        <f>ROUND(E272*J272,2)</f>
        <v>0</v>
      </c>
      <c r="L272" s="172">
        <v>21</v>
      </c>
      <c r="M272" s="172">
        <f>G272*(1+L272/100)</f>
        <v>0</v>
      </c>
      <c r="N272" s="170">
        <v>7.8100000000000001E-3</v>
      </c>
      <c r="O272" s="170">
        <f>ROUND(E272*N272,2)</f>
        <v>0.52</v>
      </c>
      <c r="P272" s="170">
        <v>0</v>
      </c>
      <c r="Q272" s="170">
        <f>ROUND(E272*P272,2)</f>
        <v>0</v>
      </c>
      <c r="R272" s="172" t="s">
        <v>348</v>
      </c>
      <c r="S272" s="172" t="s">
        <v>218</v>
      </c>
      <c r="T272" s="173" t="s">
        <v>218</v>
      </c>
      <c r="U272" s="157">
        <v>0.79</v>
      </c>
      <c r="V272" s="157">
        <f>ROUND(E272*U272,2)</f>
        <v>52.42</v>
      </c>
      <c r="W272" s="157"/>
      <c r="X272" s="157" t="s">
        <v>263</v>
      </c>
      <c r="Y272" s="157" t="s">
        <v>221</v>
      </c>
      <c r="Z272" s="146"/>
      <c r="AA272" s="146"/>
      <c r="AB272" s="146"/>
      <c r="AC272" s="146"/>
      <c r="AD272" s="146"/>
      <c r="AE272" s="146"/>
      <c r="AF272" s="146"/>
      <c r="AG272" s="146" t="s">
        <v>264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2" x14ac:dyDescent="0.2">
      <c r="A273" s="153"/>
      <c r="B273" s="154"/>
      <c r="C273" s="192" t="s">
        <v>506</v>
      </c>
      <c r="D273" s="185"/>
      <c r="E273" s="186">
        <v>32.49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6"/>
      <c r="AA273" s="146"/>
      <c r="AB273" s="146"/>
      <c r="AC273" s="146"/>
      <c r="AD273" s="146"/>
      <c r="AE273" s="146"/>
      <c r="AF273" s="146"/>
      <c r="AG273" s="146" t="s">
        <v>278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3" x14ac:dyDescent="0.2">
      <c r="A274" s="153"/>
      <c r="B274" s="154"/>
      <c r="C274" s="192" t="s">
        <v>507</v>
      </c>
      <c r="D274" s="185"/>
      <c r="E274" s="186">
        <v>4.8899999999999997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6"/>
      <c r="AA274" s="146"/>
      <c r="AB274" s="146"/>
      <c r="AC274" s="146"/>
      <c r="AD274" s="146"/>
      <c r="AE274" s="146"/>
      <c r="AF274" s="146"/>
      <c r="AG274" s="146" t="s">
        <v>278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3" x14ac:dyDescent="0.2">
      <c r="A275" s="153"/>
      <c r="B275" s="154"/>
      <c r="C275" s="192" t="s">
        <v>508</v>
      </c>
      <c r="D275" s="185"/>
      <c r="E275" s="186">
        <v>4.4705000000000004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6"/>
      <c r="AA275" s="146"/>
      <c r="AB275" s="146"/>
      <c r="AC275" s="146"/>
      <c r="AD275" s="146"/>
      <c r="AE275" s="146"/>
      <c r="AF275" s="146"/>
      <c r="AG275" s="146" t="s">
        <v>278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3" x14ac:dyDescent="0.2">
      <c r="A276" s="153"/>
      <c r="B276" s="154"/>
      <c r="C276" s="192" t="s">
        <v>509</v>
      </c>
      <c r="D276" s="185"/>
      <c r="E276" s="186">
        <v>3.25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6"/>
      <c r="AA276" s="146"/>
      <c r="AB276" s="146"/>
      <c r="AC276" s="146"/>
      <c r="AD276" s="146"/>
      <c r="AE276" s="146"/>
      <c r="AF276" s="146"/>
      <c r="AG276" s="146" t="s">
        <v>278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3" x14ac:dyDescent="0.2">
      <c r="A277" s="153"/>
      <c r="B277" s="154"/>
      <c r="C277" s="193" t="s">
        <v>290</v>
      </c>
      <c r="D277" s="187"/>
      <c r="E277" s="188">
        <v>45.100499999999997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6"/>
      <c r="AA277" s="146"/>
      <c r="AB277" s="146"/>
      <c r="AC277" s="146"/>
      <c r="AD277" s="146"/>
      <c r="AE277" s="146"/>
      <c r="AF277" s="146"/>
      <c r="AG277" s="146" t="s">
        <v>278</v>
      </c>
      <c r="AH277" s="146">
        <v>1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3" x14ac:dyDescent="0.2">
      <c r="A278" s="153"/>
      <c r="B278" s="154"/>
      <c r="C278" s="192" t="s">
        <v>510</v>
      </c>
      <c r="D278" s="185"/>
      <c r="E278" s="186">
        <v>20.459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6"/>
      <c r="AA278" s="146"/>
      <c r="AB278" s="146"/>
      <c r="AC278" s="146"/>
      <c r="AD278" s="146"/>
      <c r="AE278" s="146"/>
      <c r="AF278" s="146"/>
      <c r="AG278" s="146" t="s">
        <v>278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3" x14ac:dyDescent="0.2">
      <c r="A279" s="153"/>
      <c r="B279" s="154"/>
      <c r="C279" s="192" t="s">
        <v>511</v>
      </c>
      <c r="D279" s="185"/>
      <c r="E279" s="186">
        <v>0.79500000000000004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6"/>
      <c r="AA279" s="146"/>
      <c r="AB279" s="146"/>
      <c r="AC279" s="146"/>
      <c r="AD279" s="146"/>
      <c r="AE279" s="146"/>
      <c r="AF279" s="146"/>
      <c r="AG279" s="146" t="s">
        <v>278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3" x14ac:dyDescent="0.2">
      <c r="A280" s="153"/>
      <c r="B280" s="154"/>
      <c r="C280" s="193" t="s">
        <v>290</v>
      </c>
      <c r="D280" s="187"/>
      <c r="E280" s="188">
        <v>21.254000000000001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6"/>
      <c r="AA280" s="146"/>
      <c r="AB280" s="146"/>
      <c r="AC280" s="146"/>
      <c r="AD280" s="146"/>
      <c r="AE280" s="146"/>
      <c r="AF280" s="146"/>
      <c r="AG280" s="146" t="s">
        <v>278</v>
      </c>
      <c r="AH280" s="146">
        <v>1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2" x14ac:dyDescent="0.2">
      <c r="A281" s="153"/>
      <c r="B281" s="154"/>
      <c r="C281" s="251"/>
      <c r="D281" s="252"/>
      <c r="E281" s="252"/>
      <c r="F281" s="252"/>
      <c r="G281" s="252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6"/>
      <c r="AA281" s="146"/>
      <c r="AB281" s="146"/>
      <c r="AC281" s="146"/>
      <c r="AD281" s="146"/>
      <c r="AE281" s="146"/>
      <c r="AF281" s="146"/>
      <c r="AG281" s="146" t="s">
        <v>223</v>
      </c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1" x14ac:dyDescent="0.2">
      <c r="A282" s="167">
        <v>47</v>
      </c>
      <c r="B282" s="168" t="s">
        <v>512</v>
      </c>
      <c r="C282" s="177" t="s">
        <v>513</v>
      </c>
      <c r="D282" s="169" t="s">
        <v>332</v>
      </c>
      <c r="E282" s="170">
        <v>66.354500000000002</v>
      </c>
      <c r="F282" s="171"/>
      <c r="G282" s="172">
        <f>ROUND(E282*F282,2)</f>
        <v>0</v>
      </c>
      <c r="H282" s="171"/>
      <c r="I282" s="172">
        <f>ROUND(E282*H282,2)</f>
        <v>0</v>
      </c>
      <c r="J282" s="171"/>
      <c r="K282" s="172">
        <f>ROUND(E282*J282,2)</f>
        <v>0</v>
      </c>
      <c r="L282" s="172">
        <v>21</v>
      </c>
      <c r="M282" s="172">
        <f>G282*(1+L282/100)</f>
        <v>0</v>
      </c>
      <c r="N282" s="170">
        <v>0</v>
      </c>
      <c r="O282" s="170">
        <f>ROUND(E282*N282,2)</f>
        <v>0</v>
      </c>
      <c r="P282" s="170">
        <v>0</v>
      </c>
      <c r="Q282" s="170">
        <f>ROUND(E282*P282,2)</f>
        <v>0</v>
      </c>
      <c r="R282" s="172" t="s">
        <v>348</v>
      </c>
      <c r="S282" s="172" t="s">
        <v>218</v>
      </c>
      <c r="T282" s="173" t="s">
        <v>218</v>
      </c>
      <c r="U282" s="157">
        <v>0.24</v>
      </c>
      <c r="V282" s="157">
        <f>ROUND(E282*U282,2)</f>
        <v>15.93</v>
      </c>
      <c r="W282" s="157"/>
      <c r="X282" s="157" t="s">
        <v>263</v>
      </c>
      <c r="Y282" s="157" t="s">
        <v>221</v>
      </c>
      <c r="Z282" s="146"/>
      <c r="AA282" s="146"/>
      <c r="AB282" s="146"/>
      <c r="AC282" s="146"/>
      <c r="AD282" s="146"/>
      <c r="AE282" s="146"/>
      <c r="AF282" s="146"/>
      <c r="AG282" s="146" t="s">
        <v>264</v>
      </c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2" x14ac:dyDescent="0.2">
      <c r="A283" s="153"/>
      <c r="B283" s="154"/>
      <c r="C283" s="262"/>
      <c r="D283" s="263"/>
      <c r="E283" s="263"/>
      <c r="F283" s="263"/>
      <c r="G283" s="263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6"/>
      <c r="AA283" s="146"/>
      <c r="AB283" s="146"/>
      <c r="AC283" s="146"/>
      <c r="AD283" s="146"/>
      <c r="AE283" s="146"/>
      <c r="AF283" s="146"/>
      <c r="AG283" s="146" t="s">
        <v>223</v>
      </c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1" x14ac:dyDescent="0.2">
      <c r="A284" s="167">
        <v>48</v>
      </c>
      <c r="B284" s="168" t="s">
        <v>514</v>
      </c>
      <c r="C284" s="177" t="s">
        <v>515</v>
      </c>
      <c r="D284" s="169" t="s">
        <v>446</v>
      </c>
      <c r="E284" s="170">
        <v>0.70860000000000001</v>
      </c>
      <c r="F284" s="171"/>
      <c r="G284" s="172">
        <f>ROUND(E284*F284,2)</f>
        <v>0</v>
      </c>
      <c r="H284" s="171"/>
      <c r="I284" s="172">
        <f>ROUND(E284*H284,2)</f>
        <v>0</v>
      </c>
      <c r="J284" s="171"/>
      <c r="K284" s="172">
        <f>ROUND(E284*J284,2)</f>
        <v>0</v>
      </c>
      <c r="L284" s="172">
        <v>21</v>
      </c>
      <c r="M284" s="172">
        <f>G284*(1+L284/100)</f>
        <v>0</v>
      </c>
      <c r="N284" s="170">
        <v>1.02101</v>
      </c>
      <c r="O284" s="170">
        <f>ROUND(E284*N284,2)</f>
        <v>0.72</v>
      </c>
      <c r="P284" s="170">
        <v>0</v>
      </c>
      <c r="Q284" s="170">
        <f>ROUND(E284*P284,2)</f>
        <v>0</v>
      </c>
      <c r="R284" s="172" t="s">
        <v>348</v>
      </c>
      <c r="S284" s="172" t="s">
        <v>218</v>
      </c>
      <c r="T284" s="173" t="s">
        <v>218</v>
      </c>
      <c r="U284" s="157">
        <v>27.672999999999998</v>
      </c>
      <c r="V284" s="157">
        <f>ROUND(E284*U284,2)</f>
        <v>19.61</v>
      </c>
      <c r="W284" s="157"/>
      <c r="X284" s="157" t="s">
        <v>263</v>
      </c>
      <c r="Y284" s="157" t="s">
        <v>221</v>
      </c>
      <c r="Z284" s="146"/>
      <c r="AA284" s="146"/>
      <c r="AB284" s="146"/>
      <c r="AC284" s="146"/>
      <c r="AD284" s="146"/>
      <c r="AE284" s="146"/>
      <c r="AF284" s="146"/>
      <c r="AG284" s="146" t="s">
        <v>264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2" x14ac:dyDescent="0.2">
      <c r="A285" s="153"/>
      <c r="B285" s="154"/>
      <c r="C285" s="266" t="s">
        <v>516</v>
      </c>
      <c r="D285" s="267"/>
      <c r="E285" s="267"/>
      <c r="F285" s="267"/>
      <c r="G285" s="26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6"/>
      <c r="AA285" s="146"/>
      <c r="AB285" s="146"/>
      <c r="AC285" s="146"/>
      <c r="AD285" s="146"/>
      <c r="AE285" s="146"/>
      <c r="AF285" s="146"/>
      <c r="AG285" s="146" t="s">
        <v>276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2" x14ac:dyDescent="0.2">
      <c r="A286" s="153"/>
      <c r="B286" s="154"/>
      <c r="C286" s="192" t="s">
        <v>517</v>
      </c>
      <c r="D286" s="185"/>
      <c r="E286" s="186">
        <v>0.70860000000000001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6"/>
      <c r="AA286" s="146"/>
      <c r="AB286" s="146"/>
      <c r="AC286" s="146"/>
      <c r="AD286" s="146"/>
      <c r="AE286" s="146"/>
      <c r="AF286" s="146"/>
      <c r="AG286" s="146" t="s">
        <v>278</v>
      </c>
      <c r="AH286" s="146">
        <v>0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2" x14ac:dyDescent="0.2">
      <c r="A287" s="153"/>
      <c r="B287" s="154"/>
      <c r="C287" s="251"/>
      <c r="D287" s="252"/>
      <c r="E287" s="252"/>
      <c r="F287" s="252"/>
      <c r="G287" s="252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6"/>
      <c r="AA287" s="146"/>
      <c r="AB287" s="146"/>
      <c r="AC287" s="146"/>
      <c r="AD287" s="146"/>
      <c r="AE287" s="146"/>
      <c r="AF287" s="146"/>
      <c r="AG287" s="146" t="s">
        <v>223</v>
      </c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x14ac:dyDescent="0.2">
      <c r="A288" s="160" t="s">
        <v>213</v>
      </c>
      <c r="B288" s="161" t="s">
        <v>98</v>
      </c>
      <c r="C288" s="176" t="s">
        <v>99</v>
      </c>
      <c r="D288" s="162"/>
      <c r="E288" s="163"/>
      <c r="F288" s="164"/>
      <c r="G288" s="164">
        <f>SUMIF(AG289:AG360,"&lt;&gt;NOR",G289:G360)</f>
        <v>0</v>
      </c>
      <c r="H288" s="164"/>
      <c r="I288" s="164">
        <f>SUM(I289:I360)</f>
        <v>0</v>
      </c>
      <c r="J288" s="164"/>
      <c r="K288" s="164">
        <f>SUM(K289:K360)</f>
        <v>0</v>
      </c>
      <c r="L288" s="164"/>
      <c r="M288" s="164">
        <f>SUM(M289:M360)</f>
        <v>0</v>
      </c>
      <c r="N288" s="163"/>
      <c r="O288" s="163">
        <f>SUM(O289:O360)</f>
        <v>2.2399999999999998</v>
      </c>
      <c r="P288" s="163"/>
      <c r="Q288" s="163">
        <f>SUM(Q289:Q360)</f>
        <v>0</v>
      </c>
      <c r="R288" s="164"/>
      <c r="S288" s="164"/>
      <c r="T288" s="165"/>
      <c r="U288" s="159"/>
      <c r="V288" s="159">
        <f>SUM(V289:V360)</f>
        <v>172.85999999999999</v>
      </c>
      <c r="W288" s="159"/>
      <c r="X288" s="159"/>
      <c r="Y288" s="159"/>
      <c r="AG288" t="s">
        <v>214</v>
      </c>
    </row>
    <row r="289" spans="1:60" ht="33.75" outlineLevel="1" x14ac:dyDescent="0.2">
      <c r="A289" s="167">
        <v>49</v>
      </c>
      <c r="B289" s="168" t="s">
        <v>518</v>
      </c>
      <c r="C289" s="177" t="s">
        <v>519</v>
      </c>
      <c r="D289" s="169" t="s">
        <v>332</v>
      </c>
      <c r="E289" s="170">
        <v>6.86</v>
      </c>
      <c r="F289" s="171"/>
      <c r="G289" s="172">
        <f>ROUND(E289*F289,2)</f>
        <v>0</v>
      </c>
      <c r="H289" s="171"/>
      <c r="I289" s="172">
        <f>ROUND(E289*H289,2)</f>
        <v>0</v>
      </c>
      <c r="J289" s="171"/>
      <c r="K289" s="172">
        <f>ROUND(E289*J289,2)</f>
        <v>0</v>
      </c>
      <c r="L289" s="172">
        <v>21</v>
      </c>
      <c r="M289" s="172">
        <f>G289*(1+L289/100)</f>
        <v>0</v>
      </c>
      <c r="N289" s="170">
        <v>7.0260000000000003E-2</v>
      </c>
      <c r="O289" s="170">
        <f>ROUND(E289*N289,2)</f>
        <v>0.48</v>
      </c>
      <c r="P289" s="170">
        <v>0</v>
      </c>
      <c r="Q289" s="170">
        <f>ROUND(E289*P289,2)</f>
        <v>0</v>
      </c>
      <c r="R289" s="172" t="s">
        <v>348</v>
      </c>
      <c r="S289" s="172" t="s">
        <v>218</v>
      </c>
      <c r="T289" s="173" t="s">
        <v>218</v>
      </c>
      <c r="U289" s="157">
        <v>4.21</v>
      </c>
      <c r="V289" s="157">
        <f>ROUND(E289*U289,2)</f>
        <v>28.88</v>
      </c>
      <c r="W289" s="157"/>
      <c r="X289" s="157" t="s">
        <v>263</v>
      </c>
      <c r="Y289" s="157" t="s">
        <v>221</v>
      </c>
      <c r="Z289" s="146"/>
      <c r="AA289" s="146"/>
      <c r="AB289" s="146"/>
      <c r="AC289" s="146"/>
      <c r="AD289" s="146"/>
      <c r="AE289" s="146"/>
      <c r="AF289" s="146"/>
      <c r="AG289" s="146" t="s">
        <v>264</v>
      </c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2" x14ac:dyDescent="0.2">
      <c r="A290" s="153"/>
      <c r="B290" s="154"/>
      <c r="C290" s="266" t="s">
        <v>520</v>
      </c>
      <c r="D290" s="267"/>
      <c r="E290" s="267"/>
      <c r="F290" s="267"/>
      <c r="G290" s="26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6"/>
      <c r="AA290" s="146"/>
      <c r="AB290" s="146"/>
      <c r="AC290" s="146"/>
      <c r="AD290" s="146"/>
      <c r="AE290" s="146"/>
      <c r="AF290" s="146"/>
      <c r="AG290" s="146" t="s">
        <v>276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2" x14ac:dyDescent="0.2">
      <c r="A291" s="153"/>
      <c r="B291" s="154"/>
      <c r="C291" s="192" t="s">
        <v>521</v>
      </c>
      <c r="D291" s="185"/>
      <c r="E291" s="186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6"/>
      <c r="AA291" s="146"/>
      <c r="AB291" s="146"/>
      <c r="AC291" s="146"/>
      <c r="AD291" s="146"/>
      <c r="AE291" s="146"/>
      <c r="AF291" s="146"/>
      <c r="AG291" s="146" t="s">
        <v>278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3" x14ac:dyDescent="0.2">
      <c r="A292" s="153"/>
      <c r="B292" s="154"/>
      <c r="C292" s="192" t="s">
        <v>522</v>
      </c>
      <c r="D292" s="185"/>
      <c r="E292" s="186">
        <v>6.86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6"/>
      <c r="AA292" s="146"/>
      <c r="AB292" s="146"/>
      <c r="AC292" s="146"/>
      <c r="AD292" s="146"/>
      <c r="AE292" s="146"/>
      <c r="AF292" s="146"/>
      <c r="AG292" s="146" t="s">
        <v>278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2" x14ac:dyDescent="0.2">
      <c r="A293" s="153"/>
      <c r="B293" s="154"/>
      <c r="C293" s="251"/>
      <c r="D293" s="252"/>
      <c r="E293" s="252"/>
      <c r="F293" s="252"/>
      <c r="G293" s="252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6"/>
      <c r="AA293" s="146"/>
      <c r="AB293" s="146"/>
      <c r="AC293" s="146"/>
      <c r="AD293" s="146"/>
      <c r="AE293" s="146"/>
      <c r="AF293" s="146"/>
      <c r="AG293" s="146" t="s">
        <v>223</v>
      </c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ht="22.5" outlineLevel="1" x14ac:dyDescent="0.2">
      <c r="A294" s="167">
        <v>50</v>
      </c>
      <c r="B294" s="168" t="s">
        <v>523</v>
      </c>
      <c r="C294" s="177" t="s">
        <v>524</v>
      </c>
      <c r="D294" s="169" t="s">
        <v>332</v>
      </c>
      <c r="E294" s="170">
        <v>110.67834999999999</v>
      </c>
      <c r="F294" s="171"/>
      <c r="G294" s="172">
        <f>ROUND(E294*F294,2)</f>
        <v>0</v>
      </c>
      <c r="H294" s="171"/>
      <c r="I294" s="172">
        <f>ROUND(E294*H294,2)</f>
        <v>0</v>
      </c>
      <c r="J294" s="171"/>
      <c r="K294" s="172">
        <f>ROUND(E294*J294,2)</f>
        <v>0</v>
      </c>
      <c r="L294" s="172">
        <v>21</v>
      </c>
      <c r="M294" s="172">
        <f>G294*(1+L294/100)</f>
        <v>0</v>
      </c>
      <c r="N294" s="170">
        <v>1.3520000000000001E-2</v>
      </c>
      <c r="O294" s="170">
        <f>ROUND(E294*N294,2)</f>
        <v>1.5</v>
      </c>
      <c r="P294" s="170">
        <v>0</v>
      </c>
      <c r="Q294" s="170">
        <f>ROUND(E294*P294,2)</f>
        <v>0</v>
      </c>
      <c r="R294" s="172" t="s">
        <v>348</v>
      </c>
      <c r="S294" s="172" t="s">
        <v>218</v>
      </c>
      <c r="T294" s="173" t="s">
        <v>218</v>
      </c>
      <c r="U294" s="157">
        <v>0.95</v>
      </c>
      <c r="V294" s="157">
        <f>ROUND(E294*U294,2)</f>
        <v>105.14</v>
      </c>
      <c r="W294" s="157"/>
      <c r="X294" s="157" t="s">
        <v>263</v>
      </c>
      <c r="Y294" s="157" t="s">
        <v>221</v>
      </c>
      <c r="Z294" s="146"/>
      <c r="AA294" s="146"/>
      <c r="AB294" s="146"/>
      <c r="AC294" s="146"/>
      <c r="AD294" s="146"/>
      <c r="AE294" s="146"/>
      <c r="AF294" s="146"/>
      <c r="AG294" s="146" t="s">
        <v>264</v>
      </c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2" x14ac:dyDescent="0.2">
      <c r="A295" s="153"/>
      <c r="B295" s="154"/>
      <c r="C295" s="192" t="s">
        <v>525</v>
      </c>
      <c r="D295" s="185"/>
      <c r="E295" s="186"/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6"/>
      <c r="AA295" s="146"/>
      <c r="AB295" s="146"/>
      <c r="AC295" s="146"/>
      <c r="AD295" s="146"/>
      <c r="AE295" s="146"/>
      <c r="AF295" s="146"/>
      <c r="AG295" s="146" t="s">
        <v>278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3" x14ac:dyDescent="0.2">
      <c r="A296" s="153"/>
      <c r="B296" s="154"/>
      <c r="C296" s="192" t="s">
        <v>526</v>
      </c>
      <c r="D296" s="185"/>
      <c r="E296" s="186"/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6"/>
      <c r="AA296" s="146"/>
      <c r="AB296" s="146"/>
      <c r="AC296" s="146"/>
      <c r="AD296" s="146"/>
      <c r="AE296" s="146"/>
      <c r="AF296" s="146"/>
      <c r="AG296" s="146" t="s">
        <v>278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3" x14ac:dyDescent="0.2">
      <c r="A297" s="153"/>
      <c r="B297" s="154"/>
      <c r="C297" s="192" t="s">
        <v>527</v>
      </c>
      <c r="D297" s="185"/>
      <c r="E297" s="186">
        <v>2.9550000000000001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6"/>
      <c r="AA297" s="146"/>
      <c r="AB297" s="146"/>
      <c r="AC297" s="146"/>
      <c r="AD297" s="146"/>
      <c r="AE297" s="146"/>
      <c r="AF297" s="146"/>
      <c r="AG297" s="146" t="s">
        <v>278</v>
      </c>
      <c r="AH297" s="146">
        <v>0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3" x14ac:dyDescent="0.2">
      <c r="A298" s="153"/>
      <c r="B298" s="154"/>
      <c r="C298" s="192" t="s">
        <v>528</v>
      </c>
      <c r="D298" s="185"/>
      <c r="E298" s="186"/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6"/>
      <c r="AA298" s="146"/>
      <c r="AB298" s="146"/>
      <c r="AC298" s="146"/>
      <c r="AD298" s="146"/>
      <c r="AE298" s="146"/>
      <c r="AF298" s="146"/>
      <c r="AG298" s="146" t="s">
        <v>278</v>
      </c>
      <c r="AH298" s="146">
        <v>0</v>
      </c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3" x14ac:dyDescent="0.2">
      <c r="A299" s="153"/>
      <c r="B299" s="154"/>
      <c r="C299" s="192" t="s">
        <v>529</v>
      </c>
      <c r="D299" s="185"/>
      <c r="E299" s="186">
        <v>5.3040000000000003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6"/>
      <c r="AA299" s="146"/>
      <c r="AB299" s="146"/>
      <c r="AC299" s="146"/>
      <c r="AD299" s="146"/>
      <c r="AE299" s="146"/>
      <c r="AF299" s="146"/>
      <c r="AG299" s="146" t="s">
        <v>278</v>
      </c>
      <c r="AH299" s="146">
        <v>0</v>
      </c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3" x14ac:dyDescent="0.2">
      <c r="A300" s="153"/>
      <c r="B300" s="154"/>
      <c r="C300" s="192" t="s">
        <v>530</v>
      </c>
      <c r="D300" s="185"/>
      <c r="E300" s="186"/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6"/>
      <c r="AA300" s="146"/>
      <c r="AB300" s="146"/>
      <c r="AC300" s="146"/>
      <c r="AD300" s="146"/>
      <c r="AE300" s="146"/>
      <c r="AF300" s="146"/>
      <c r="AG300" s="146" t="s">
        <v>278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3" x14ac:dyDescent="0.2">
      <c r="A301" s="153"/>
      <c r="B301" s="154"/>
      <c r="C301" s="192" t="s">
        <v>531</v>
      </c>
      <c r="D301" s="185"/>
      <c r="E301" s="186">
        <v>12.3185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6"/>
      <c r="AA301" s="146"/>
      <c r="AB301" s="146"/>
      <c r="AC301" s="146"/>
      <c r="AD301" s="146"/>
      <c r="AE301" s="146"/>
      <c r="AF301" s="146"/>
      <c r="AG301" s="146" t="s">
        <v>278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3" x14ac:dyDescent="0.2">
      <c r="A302" s="153"/>
      <c r="B302" s="154"/>
      <c r="C302" s="192" t="s">
        <v>532</v>
      </c>
      <c r="D302" s="185"/>
      <c r="E302" s="186"/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6"/>
      <c r="AA302" s="146"/>
      <c r="AB302" s="146"/>
      <c r="AC302" s="146"/>
      <c r="AD302" s="146"/>
      <c r="AE302" s="146"/>
      <c r="AF302" s="146"/>
      <c r="AG302" s="146" t="s">
        <v>278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3" x14ac:dyDescent="0.2">
      <c r="A303" s="153"/>
      <c r="B303" s="154"/>
      <c r="C303" s="192" t="s">
        <v>533</v>
      </c>
      <c r="D303" s="185"/>
      <c r="E303" s="186">
        <v>1.8124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6"/>
      <c r="AA303" s="146"/>
      <c r="AB303" s="146"/>
      <c r="AC303" s="146"/>
      <c r="AD303" s="146"/>
      <c r="AE303" s="146"/>
      <c r="AF303" s="146"/>
      <c r="AG303" s="146" t="s">
        <v>278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3" x14ac:dyDescent="0.2">
      <c r="A304" s="153"/>
      <c r="B304" s="154"/>
      <c r="C304" s="192" t="s">
        <v>534</v>
      </c>
      <c r="D304" s="185"/>
      <c r="E304" s="186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6"/>
      <c r="AA304" s="146"/>
      <c r="AB304" s="146"/>
      <c r="AC304" s="146"/>
      <c r="AD304" s="146"/>
      <c r="AE304" s="146"/>
      <c r="AF304" s="146"/>
      <c r="AG304" s="146" t="s">
        <v>278</v>
      </c>
      <c r="AH304" s="146">
        <v>0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3" x14ac:dyDescent="0.2">
      <c r="A305" s="153"/>
      <c r="B305" s="154"/>
      <c r="C305" s="192" t="s">
        <v>535</v>
      </c>
      <c r="D305" s="185"/>
      <c r="E305" s="186">
        <v>3.6248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6"/>
      <c r="AA305" s="146"/>
      <c r="AB305" s="146"/>
      <c r="AC305" s="146"/>
      <c r="AD305" s="146"/>
      <c r="AE305" s="146"/>
      <c r="AF305" s="146"/>
      <c r="AG305" s="146" t="s">
        <v>278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3" x14ac:dyDescent="0.2">
      <c r="A306" s="153"/>
      <c r="B306" s="154"/>
      <c r="C306" s="192" t="s">
        <v>536</v>
      </c>
      <c r="D306" s="185"/>
      <c r="E306" s="186"/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6"/>
      <c r="AA306" s="146"/>
      <c r="AB306" s="146"/>
      <c r="AC306" s="146"/>
      <c r="AD306" s="146"/>
      <c r="AE306" s="146"/>
      <c r="AF306" s="146"/>
      <c r="AG306" s="146" t="s">
        <v>278</v>
      </c>
      <c r="AH306" s="146">
        <v>0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3" x14ac:dyDescent="0.2">
      <c r="A307" s="153"/>
      <c r="B307" s="154"/>
      <c r="C307" s="192" t="s">
        <v>537</v>
      </c>
      <c r="D307" s="185"/>
      <c r="E307" s="186">
        <v>20.103000000000002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6"/>
      <c r="AA307" s="146"/>
      <c r="AB307" s="146"/>
      <c r="AC307" s="146"/>
      <c r="AD307" s="146"/>
      <c r="AE307" s="146"/>
      <c r="AF307" s="146"/>
      <c r="AG307" s="146" t="s">
        <v>278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3" x14ac:dyDescent="0.2">
      <c r="A308" s="153"/>
      <c r="B308" s="154"/>
      <c r="C308" s="192" t="s">
        <v>538</v>
      </c>
      <c r="D308" s="185"/>
      <c r="E308" s="186"/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6"/>
      <c r="AA308" s="146"/>
      <c r="AB308" s="146"/>
      <c r="AC308" s="146"/>
      <c r="AD308" s="146"/>
      <c r="AE308" s="146"/>
      <c r="AF308" s="146"/>
      <c r="AG308" s="146" t="s">
        <v>278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3" x14ac:dyDescent="0.2">
      <c r="A309" s="153"/>
      <c r="B309" s="154"/>
      <c r="C309" s="192" t="s">
        <v>539</v>
      </c>
      <c r="D309" s="185"/>
      <c r="E309" s="186">
        <v>2.0074999999999998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6"/>
      <c r="AA309" s="146"/>
      <c r="AB309" s="146"/>
      <c r="AC309" s="146"/>
      <c r="AD309" s="146"/>
      <c r="AE309" s="146"/>
      <c r="AF309" s="146"/>
      <c r="AG309" s="146" t="s">
        <v>278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3" x14ac:dyDescent="0.2">
      <c r="A310" s="153"/>
      <c r="B310" s="154"/>
      <c r="C310" s="192" t="s">
        <v>540</v>
      </c>
      <c r="D310" s="185"/>
      <c r="E310" s="186"/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6"/>
      <c r="AA310" s="146"/>
      <c r="AB310" s="146"/>
      <c r="AC310" s="146"/>
      <c r="AD310" s="146"/>
      <c r="AE310" s="146"/>
      <c r="AF310" s="146"/>
      <c r="AG310" s="146" t="s">
        <v>278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3" x14ac:dyDescent="0.2">
      <c r="A311" s="153"/>
      <c r="B311" s="154"/>
      <c r="C311" s="192" t="s">
        <v>541</v>
      </c>
      <c r="D311" s="185"/>
      <c r="E311" s="186">
        <v>20.491250000000001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6"/>
      <c r="AA311" s="146"/>
      <c r="AB311" s="146"/>
      <c r="AC311" s="146"/>
      <c r="AD311" s="146"/>
      <c r="AE311" s="146"/>
      <c r="AF311" s="146"/>
      <c r="AG311" s="146" t="s">
        <v>278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3" x14ac:dyDescent="0.2">
      <c r="A312" s="153"/>
      <c r="B312" s="154"/>
      <c r="C312" s="192" t="s">
        <v>542</v>
      </c>
      <c r="D312" s="185"/>
      <c r="E312" s="186"/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6"/>
      <c r="AA312" s="146"/>
      <c r="AB312" s="146"/>
      <c r="AC312" s="146"/>
      <c r="AD312" s="146"/>
      <c r="AE312" s="146"/>
      <c r="AF312" s="146"/>
      <c r="AG312" s="146" t="s">
        <v>278</v>
      </c>
      <c r="AH312" s="146">
        <v>0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3" x14ac:dyDescent="0.2">
      <c r="A313" s="153"/>
      <c r="B313" s="154"/>
      <c r="C313" s="192" t="s">
        <v>543</v>
      </c>
      <c r="D313" s="185"/>
      <c r="E313" s="186">
        <v>1.835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6"/>
      <c r="AA313" s="146"/>
      <c r="AB313" s="146"/>
      <c r="AC313" s="146"/>
      <c r="AD313" s="146"/>
      <c r="AE313" s="146"/>
      <c r="AF313" s="146"/>
      <c r="AG313" s="146" t="s">
        <v>278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3" x14ac:dyDescent="0.2">
      <c r="A314" s="153"/>
      <c r="B314" s="154"/>
      <c r="C314" s="192" t="s">
        <v>544</v>
      </c>
      <c r="D314" s="185"/>
      <c r="E314" s="186"/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6"/>
      <c r="AA314" s="146"/>
      <c r="AB314" s="146"/>
      <c r="AC314" s="146"/>
      <c r="AD314" s="146"/>
      <c r="AE314" s="146"/>
      <c r="AF314" s="146"/>
      <c r="AG314" s="146" t="s">
        <v>278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3" x14ac:dyDescent="0.2">
      <c r="A315" s="153"/>
      <c r="B315" s="154"/>
      <c r="C315" s="192" t="s">
        <v>545</v>
      </c>
      <c r="D315" s="185"/>
      <c r="E315" s="186">
        <v>12.05575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6"/>
      <c r="AA315" s="146"/>
      <c r="AB315" s="146"/>
      <c r="AC315" s="146"/>
      <c r="AD315" s="146"/>
      <c r="AE315" s="146"/>
      <c r="AF315" s="146"/>
      <c r="AG315" s="146" t="s">
        <v>278</v>
      </c>
      <c r="AH315" s="146">
        <v>0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3" x14ac:dyDescent="0.2">
      <c r="A316" s="153"/>
      <c r="B316" s="154"/>
      <c r="C316" s="192" t="s">
        <v>546</v>
      </c>
      <c r="D316" s="185"/>
      <c r="E316" s="186"/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6"/>
      <c r="AA316" s="146"/>
      <c r="AB316" s="146"/>
      <c r="AC316" s="146"/>
      <c r="AD316" s="146"/>
      <c r="AE316" s="146"/>
      <c r="AF316" s="146"/>
      <c r="AG316" s="146" t="s">
        <v>278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3" x14ac:dyDescent="0.2">
      <c r="A317" s="153"/>
      <c r="B317" s="154"/>
      <c r="C317" s="192" t="s">
        <v>547</v>
      </c>
      <c r="D317" s="185"/>
      <c r="E317" s="186">
        <v>1.8441799999999999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6"/>
      <c r="AA317" s="146"/>
      <c r="AB317" s="146"/>
      <c r="AC317" s="146"/>
      <c r="AD317" s="146"/>
      <c r="AE317" s="146"/>
      <c r="AF317" s="146"/>
      <c r="AG317" s="146" t="s">
        <v>278</v>
      </c>
      <c r="AH317" s="146">
        <v>0</v>
      </c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3" x14ac:dyDescent="0.2">
      <c r="A318" s="153"/>
      <c r="B318" s="154"/>
      <c r="C318" s="192" t="s">
        <v>548</v>
      </c>
      <c r="D318" s="185"/>
      <c r="E318" s="186"/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6"/>
      <c r="AA318" s="146"/>
      <c r="AB318" s="146"/>
      <c r="AC318" s="146"/>
      <c r="AD318" s="146"/>
      <c r="AE318" s="146"/>
      <c r="AF318" s="146"/>
      <c r="AG318" s="146" t="s">
        <v>278</v>
      </c>
      <c r="AH318" s="146">
        <v>0</v>
      </c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3" x14ac:dyDescent="0.2">
      <c r="A319" s="153"/>
      <c r="B319" s="154"/>
      <c r="C319" s="192" t="s">
        <v>549</v>
      </c>
      <c r="D319" s="185"/>
      <c r="E319" s="186">
        <v>12.076499999999999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6"/>
      <c r="AA319" s="146"/>
      <c r="AB319" s="146"/>
      <c r="AC319" s="146"/>
      <c r="AD319" s="146"/>
      <c r="AE319" s="146"/>
      <c r="AF319" s="146"/>
      <c r="AG319" s="146" t="s">
        <v>278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3" x14ac:dyDescent="0.2">
      <c r="A320" s="153"/>
      <c r="B320" s="154"/>
      <c r="C320" s="192" t="s">
        <v>550</v>
      </c>
      <c r="D320" s="185"/>
      <c r="E320" s="186"/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6"/>
      <c r="AA320" s="146"/>
      <c r="AB320" s="146"/>
      <c r="AC320" s="146"/>
      <c r="AD320" s="146"/>
      <c r="AE320" s="146"/>
      <c r="AF320" s="146"/>
      <c r="AG320" s="146" t="s">
        <v>278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3" x14ac:dyDescent="0.2">
      <c r="A321" s="153"/>
      <c r="B321" s="154"/>
      <c r="C321" s="192" t="s">
        <v>547</v>
      </c>
      <c r="D321" s="185"/>
      <c r="E321" s="186">
        <v>1.8441799999999999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6"/>
      <c r="AA321" s="146"/>
      <c r="AB321" s="146"/>
      <c r="AC321" s="146"/>
      <c r="AD321" s="146"/>
      <c r="AE321" s="146"/>
      <c r="AF321" s="146"/>
      <c r="AG321" s="146" t="s">
        <v>278</v>
      </c>
      <c r="AH321" s="146">
        <v>0</v>
      </c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3" x14ac:dyDescent="0.2">
      <c r="A322" s="153"/>
      <c r="B322" s="154"/>
      <c r="C322" s="192" t="s">
        <v>551</v>
      </c>
      <c r="D322" s="185"/>
      <c r="E322" s="186"/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6"/>
      <c r="AA322" s="146"/>
      <c r="AB322" s="146"/>
      <c r="AC322" s="146"/>
      <c r="AD322" s="146"/>
      <c r="AE322" s="146"/>
      <c r="AF322" s="146"/>
      <c r="AG322" s="146" t="s">
        <v>278</v>
      </c>
      <c r="AH322" s="146">
        <v>0</v>
      </c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3" x14ac:dyDescent="0.2">
      <c r="A323" s="153"/>
      <c r="B323" s="154"/>
      <c r="C323" s="192" t="s">
        <v>552</v>
      </c>
      <c r="D323" s="185"/>
      <c r="E323" s="186">
        <v>12.4063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6"/>
      <c r="AA323" s="146"/>
      <c r="AB323" s="146"/>
      <c r="AC323" s="146"/>
      <c r="AD323" s="146"/>
      <c r="AE323" s="146"/>
      <c r="AF323" s="146"/>
      <c r="AG323" s="146" t="s">
        <v>278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2" x14ac:dyDescent="0.2">
      <c r="A324" s="153"/>
      <c r="B324" s="154"/>
      <c r="C324" s="251"/>
      <c r="D324" s="252"/>
      <c r="E324" s="252"/>
      <c r="F324" s="252"/>
      <c r="G324" s="252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6"/>
      <c r="AA324" s="146"/>
      <c r="AB324" s="146"/>
      <c r="AC324" s="146"/>
      <c r="AD324" s="146"/>
      <c r="AE324" s="146"/>
      <c r="AF324" s="146"/>
      <c r="AG324" s="146" t="s">
        <v>223</v>
      </c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ht="33.75" outlineLevel="1" x14ac:dyDescent="0.2">
      <c r="A325" s="167">
        <v>51</v>
      </c>
      <c r="B325" s="168" t="s">
        <v>553</v>
      </c>
      <c r="C325" s="177" t="s">
        <v>554</v>
      </c>
      <c r="D325" s="169" t="s">
        <v>332</v>
      </c>
      <c r="E325" s="170">
        <v>16.123799999999999</v>
      </c>
      <c r="F325" s="171"/>
      <c r="G325" s="172">
        <f>ROUND(E325*F325,2)</f>
        <v>0</v>
      </c>
      <c r="H325" s="171"/>
      <c r="I325" s="172">
        <f>ROUND(E325*H325,2)</f>
        <v>0</v>
      </c>
      <c r="J325" s="171"/>
      <c r="K325" s="172">
        <f>ROUND(E325*J325,2)</f>
        <v>0</v>
      </c>
      <c r="L325" s="172">
        <v>21</v>
      </c>
      <c r="M325" s="172">
        <f>G325*(1+L325/100)</f>
        <v>0</v>
      </c>
      <c r="N325" s="170">
        <v>1.341E-2</v>
      </c>
      <c r="O325" s="170">
        <f>ROUND(E325*N325,2)</f>
        <v>0.22</v>
      </c>
      <c r="P325" s="170">
        <v>0</v>
      </c>
      <c r="Q325" s="170">
        <f>ROUND(E325*P325,2)</f>
        <v>0</v>
      </c>
      <c r="R325" s="172" t="s">
        <v>348</v>
      </c>
      <c r="S325" s="172" t="s">
        <v>218</v>
      </c>
      <c r="T325" s="173" t="s">
        <v>218</v>
      </c>
      <c r="U325" s="157">
        <v>0.95</v>
      </c>
      <c r="V325" s="157">
        <f>ROUND(E325*U325,2)</f>
        <v>15.32</v>
      </c>
      <c r="W325" s="157"/>
      <c r="X325" s="157" t="s">
        <v>263</v>
      </c>
      <c r="Y325" s="157" t="s">
        <v>221</v>
      </c>
      <c r="Z325" s="146"/>
      <c r="AA325" s="146"/>
      <c r="AB325" s="146"/>
      <c r="AC325" s="146"/>
      <c r="AD325" s="146"/>
      <c r="AE325" s="146"/>
      <c r="AF325" s="146"/>
      <c r="AG325" s="146" t="s">
        <v>264</v>
      </c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2" x14ac:dyDescent="0.2">
      <c r="A326" s="153"/>
      <c r="B326" s="154"/>
      <c r="C326" s="192" t="s">
        <v>555</v>
      </c>
      <c r="D326" s="185"/>
      <c r="E326" s="186"/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6"/>
      <c r="AA326" s="146"/>
      <c r="AB326" s="146"/>
      <c r="AC326" s="146"/>
      <c r="AD326" s="146"/>
      <c r="AE326" s="146"/>
      <c r="AF326" s="146"/>
      <c r="AG326" s="146" t="s">
        <v>278</v>
      </c>
      <c r="AH326" s="146">
        <v>0</v>
      </c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3" x14ac:dyDescent="0.2">
      <c r="A327" s="153"/>
      <c r="B327" s="154"/>
      <c r="C327" s="192" t="s">
        <v>556</v>
      </c>
      <c r="D327" s="185"/>
      <c r="E327" s="186"/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6"/>
      <c r="AA327" s="146"/>
      <c r="AB327" s="146"/>
      <c r="AC327" s="146"/>
      <c r="AD327" s="146"/>
      <c r="AE327" s="146"/>
      <c r="AF327" s="146"/>
      <c r="AG327" s="146" t="s">
        <v>278</v>
      </c>
      <c r="AH327" s="146">
        <v>0</v>
      </c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3" x14ac:dyDescent="0.2">
      <c r="A328" s="153"/>
      <c r="B328" s="154"/>
      <c r="C328" s="192" t="s">
        <v>557</v>
      </c>
      <c r="D328" s="185"/>
      <c r="E328" s="186">
        <v>2.0952000000000002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6"/>
      <c r="AA328" s="146"/>
      <c r="AB328" s="146"/>
      <c r="AC328" s="146"/>
      <c r="AD328" s="146"/>
      <c r="AE328" s="146"/>
      <c r="AF328" s="146"/>
      <c r="AG328" s="146" t="s">
        <v>278</v>
      </c>
      <c r="AH328" s="146">
        <v>0</v>
      </c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3" x14ac:dyDescent="0.2">
      <c r="A329" s="153"/>
      <c r="B329" s="154"/>
      <c r="C329" s="192" t="s">
        <v>558</v>
      </c>
      <c r="D329" s="185"/>
      <c r="E329" s="186"/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6"/>
      <c r="AA329" s="146"/>
      <c r="AB329" s="146"/>
      <c r="AC329" s="146"/>
      <c r="AD329" s="146"/>
      <c r="AE329" s="146"/>
      <c r="AF329" s="146"/>
      <c r="AG329" s="146" t="s">
        <v>278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3" x14ac:dyDescent="0.2">
      <c r="A330" s="153"/>
      <c r="B330" s="154"/>
      <c r="C330" s="192" t="s">
        <v>559</v>
      </c>
      <c r="D330" s="185"/>
      <c r="E330" s="186">
        <v>3.74125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6"/>
      <c r="AA330" s="146"/>
      <c r="AB330" s="146"/>
      <c r="AC330" s="146"/>
      <c r="AD330" s="146"/>
      <c r="AE330" s="146"/>
      <c r="AF330" s="146"/>
      <c r="AG330" s="146" t="s">
        <v>278</v>
      </c>
      <c r="AH330" s="146">
        <v>0</v>
      </c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3" x14ac:dyDescent="0.2">
      <c r="A331" s="153"/>
      <c r="B331" s="154"/>
      <c r="C331" s="192" t="s">
        <v>560</v>
      </c>
      <c r="D331" s="185"/>
      <c r="E331" s="186"/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6"/>
      <c r="AA331" s="146"/>
      <c r="AB331" s="146"/>
      <c r="AC331" s="146"/>
      <c r="AD331" s="146"/>
      <c r="AE331" s="146"/>
      <c r="AF331" s="146"/>
      <c r="AG331" s="146" t="s">
        <v>278</v>
      </c>
      <c r="AH331" s="146">
        <v>0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3" x14ac:dyDescent="0.2">
      <c r="A332" s="153"/>
      <c r="B332" s="154"/>
      <c r="C332" s="192" t="s">
        <v>561</v>
      </c>
      <c r="D332" s="185"/>
      <c r="E332" s="186">
        <v>3.3121800000000001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6"/>
      <c r="AA332" s="146"/>
      <c r="AB332" s="146"/>
      <c r="AC332" s="146"/>
      <c r="AD332" s="146"/>
      <c r="AE332" s="146"/>
      <c r="AF332" s="146"/>
      <c r="AG332" s="146" t="s">
        <v>278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3" x14ac:dyDescent="0.2">
      <c r="A333" s="153"/>
      <c r="B333" s="154"/>
      <c r="C333" s="192" t="s">
        <v>562</v>
      </c>
      <c r="D333" s="185"/>
      <c r="E333" s="186"/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6"/>
      <c r="AA333" s="146"/>
      <c r="AB333" s="146"/>
      <c r="AC333" s="146"/>
      <c r="AD333" s="146"/>
      <c r="AE333" s="146"/>
      <c r="AF333" s="146"/>
      <c r="AG333" s="146" t="s">
        <v>278</v>
      </c>
      <c r="AH333" s="146">
        <v>0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3" x14ac:dyDescent="0.2">
      <c r="A334" s="153"/>
      <c r="B334" s="154"/>
      <c r="C334" s="192" t="s">
        <v>561</v>
      </c>
      <c r="D334" s="185"/>
      <c r="E334" s="186">
        <v>3.3121800000000001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6"/>
      <c r="AA334" s="146"/>
      <c r="AB334" s="146"/>
      <c r="AC334" s="146"/>
      <c r="AD334" s="146"/>
      <c r="AE334" s="146"/>
      <c r="AF334" s="146"/>
      <c r="AG334" s="146" t="s">
        <v>278</v>
      </c>
      <c r="AH334" s="146">
        <v>0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3" x14ac:dyDescent="0.2">
      <c r="A335" s="153"/>
      <c r="B335" s="154"/>
      <c r="C335" s="192" t="s">
        <v>563</v>
      </c>
      <c r="D335" s="185"/>
      <c r="E335" s="186"/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6"/>
      <c r="AA335" s="146"/>
      <c r="AB335" s="146"/>
      <c r="AC335" s="146"/>
      <c r="AD335" s="146"/>
      <c r="AE335" s="146"/>
      <c r="AF335" s="146"/>
      <c r="AG335" s="146" t="s">
        <v>278</v>
      </c>
      <c r="AH335" s="146">
        <v>0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3" x14ac:dyDescent="0.2">
      <c r="A336" s="153"/>
      <c r="B336" s="154"/>
      <c r="C336" s="192" t="s">
        <v>564</v>
      </c>
      <c r="D336" s="185"/>
      <c r="E336" s="186">
        <v>3.6629999999999998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6"/>
      <c r="AA336" s="146"/>
      <c r="AB336" s="146"/>
      <c r="AC336" s="146"/>
      <c r="AD336" s="146"/>
      <c r="AE336" s="146"/>
      <c r="AF336" s="146"/>
      <c r="AG336" s="146" t="s">
        <v>278</v>
      </c>
      <c r="AH336" s="146">
        <v>0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2" x14ac:dyDescent="0.2">
      <c r="A337" s="153"/>
      <c r="B337" s="154"/>
      <c r="C337" s="251"/>
      <c r="D337" s="252"/>
      <c r="E337" s="252"/>
      <c r="F337" s="252"/>
      <c r="G337" s="252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6"/>
      <c r="AA337" s="146"/>
      <c r="AB337" s="146"/>
      <c r="AC337" s="146"/>
      <c r="AD337" s="146"/>
      <c r="AE337" s="146"/>
      <c r="AF337" s="146"/>
      <c r="AG337" s="146" t="s">
        <v>223</v>
      </c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ht="22.5" outlineLevel="1" x14ac:dyDescent="0.2">
      <c r="A338" s="167">
        <v>52</v>
      </c>
      <c r="B338" s="168" t="s">
        <v>565</v>
      </c>
      <c r="C338" s="177" t="s">
        <v>566</v>
      </c>
      <c r="D338" s="169" t="s">
        <v>321</v>
      </c>
      <c r="E338" s="170">
        <v>14</v>
      </c>
      <c r="F338" s="171"/>
      <c r="G338" s="172">
        <f>ROUND(E338*F338,2)</f>
        <v>0</v>
      </c>
      <c r="H338" s="171"/>
      <c r="I338" s="172">
        <f>ROUND(E338*H338,2)</f>
        <v>0</v>
      </c>
      <c r="J338" s="171"/>
      <c r="K338" s="172">
        <f>ROUND(E338*J338,2)</f>
        <v>0</v>
      </c>
      <c r="L338" s="172">
        <v>21</v>
      </c>
      <c r="M338" s="172">
        <f>G338*(1+L338/100)</f>
        <v>0</v>
      </c>
      <c r="N338" s="170">
        <v>1.6000000000000001E-4</v>
      </c>
      <c r="O338" s="170">
        <f>ROUND(E338*N338,2)</f>
        <v>0</v>
      </c>
      <c r="P338" s="170">
        <v>0</v>
      </c>
      <c r="Q338" s="170">
        <f>ROUND(E338*P338,2)</f>
        <v>0</v>
      </c>
      <c r="R338" s="172" t="s">
        <v>348</v>
      </c>
      <c r="S338" s="172" t="s">
        <v>218</v>
      </c>
      <c r="T338" s="173" t="s">
        <v>218</v>
      </c>
      <c r="U338" s="157">
        <v>1.24</v>
      </c>
      <c r="V338" s="157">
        <f>ROUND(E338*U338,2)</f>
        <v>17.36</v>
      </c>
      <c r="W338" s="157"/>
      <c r="X338" s="157" t="s">
        <v>263</v>
      </c>
      <c r="Y338" s="157" t="s">
        <v>221</v>
      </c>
      <c r="Z338" s="146"/>
      <c r="AA338" s="146"/>
      <c r="AB338" s="146"/>
      <c r="AC338" s="146"/>
      <c r="AD338" s="146"/>
      <c r="AE338" s="146"/>
      <c r="AF338" s="146"/>
      <c r="AG338" s="146" t="s">
        <v>264</v>
      </c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2" x14ac:dyDescent="0.2">
      <c r="A339" s="153"/>
      <c r="B339" s="154"/>
      <c r="C339" s="253" t="s">
        <v>567</v>
      </c>
      <c r="D339" s="254"/>
      <c r="E339" s="254"/>
      <c r="F339" s="254"/>
      <c r="G339" s="254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6"/>
      <c r="AA339" s="146"/>
      <c r="AB339" s="146"/>
      <c r="AC339" s="146"/>
      <c r="AD339" s="146"/>
      <c r="AE339" s="146"/>
      <c r="AF339" s="146"/>
      <c r="AG339" s="146" t="s">
        <v>227</v>
      </c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2" x14ac:dyDescent="0.2">
      <c r="A340" s="153"/>
      <c r="B340" s="154"/>
      <c r="C340" s="192" t="s">
        <v>568</v>
      </c>
      <c r="D340" s="185"/>
      <c r="E340" s="186">
        <v>14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6"/>
      <c r="AA340" s="146"/>
      <c r="AB340" s="146"/>
      <c r="AC340" s="146"/>
      <c r="AD340" s="146"/>
      <c r="AE340" s="146"/>
      <c r="AF340" s="146"/>
      <c r="AG340" s="146" t="s">
        <v>278</v>
      </c>
      <c r="AH340" s="146">
        <v>0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2" x14ac:dyDescent="0.2">
      <c r="A341" s="153"/>
      <c r="B341" s="154"/>
      <c r="C341" s="251"/>
      <c r="D341" s="252"/>
      <c r="E341" s="252"/>
      <c r="F341" s="252"/>
      <c r="G341" s="252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6"/>
      <c r="AA341" s="146"/>
      <c r="AB341" s="146"/>
      <c r="AC341" s="146"/>
      <c r="AD341" s="146"/>
      <c r="AE341" s="146"/>
      <c r="AF341" s="146"/>
      <c r="AG341" s="146" t="s">
        <v>223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ht="22.5" outlineLevel="1" x14ac:dyDescent="0.2">
      <c r="A342" s="167">
        <v>53</v>
      </c>
      <c r="B342" s="168" t="s">
        <v>569</v>
      </c>
      <c r="C342" s="177" t="s">
        <v>570</v>
      </c>
      <c r="D342" s="169" t="s">
        <v>321</v>
      </c>
      <c r="E342" s="170">
        <v>4</v>
      </c>
      <c r="F342" s="171"/>
      <c r="G342" s="172">
        <f>ROUND(E342*F342,2)</f>
        <v>0</v>
      </c>
      <c r="H342" s="171"/>
      <c r="I342" s="172">
        <f>ROUND(E342*H342,2)</f>
        <v>0</v>
      </c>
      <c r="J342" s="171"/>
      <c r="K342" s="172">
        <f>ROUND(E342*J342,2)</f>
        <v>0</v>
      </c>
      <c r="L342" s="172">
        <v>21</v>
      </c>
      <c r="M342" s="172">
        <f>G342*(1+L342/100)</f>
        <v>0</v>
      </c>
      <c r="N342" s="170">
        <v>2.4000000000000001E-4</v>
      </c>
      <c r="O342" s="170">
        <f>ROUND(E342*N342,2)</f>
        <v>0</v>
      </c>
      <c r="P342" s="170">
        <v>0</v>
      </c>
      <c r="Q342" s="170">
        <f>ROUND(E342*P342,2)</f>
        <v>0</v>
      </c>
      <c r="R342" s="172" t="s">
        <v>348</v>
      </c>
      <c r="S342" s="172" t="s">
        <v>218</v>
      </c>
      <c r="T342" s="173" t="s">
        <v>218</v>
      </c>
      <c r="U342" s="157">
        <v>1.54</v>
      </c>
      <c r="V342" s="157">
        <f>ROUND(E342*U342,2)</f>
        <v>6.16</v>
      </c>
      <c r="W342" s="157"/>
      <c r="X342" s="157" t="s">
        <v>263</v>
      </c>
      <c r="Y342" s="157" t="s">
        <v>221</v>
      </c>
      <c r="Z342" s="146"/>
      <c r="AA342" s="146"/>
      <c r="AB342" s="146"/>
      <c r="AC342" s="146"/>
      <c r="AD342" s="146"/>
      <c r="AE342" s="146"/>
      <c r="AF342" s="146"/>
      <c r="AG342" s="146" t="s">
        <v>264</v>
      </c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2" x14ac:dyDescent="0.2">
      <c r="A343" s="153"/>
      <c r="B343" s="154"/>
      <c r="C343" s="253" t="s">
        <v>567</v>
      </c>
      <c r="D343" s="254"/>
      <c r="E343" s="254"/>
      <c r="F343" s="254"/>
      <c r="G343" s="254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6"/>
      <c r="AA343" s="146"/>
      <c r="AB343" s="146"/>
      <c r="AC343" s="146"/>
      <c r="AD343" s="146"/>
      <c r="AE343" s="146"/>
      <c r="AF343" s="146"/>
      <c r="AG343" s="146" t="s">
        <v>227</v>
      </c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2" x14ac:dyDescent="0.2">
      <c r="A344" s="153"/>
      <c r="B344" s="154"/>
      <c r="C344" s="192" t="s">
        <v>571</v>
      </c>
      <c r="D344" s="185"/>
      <c r="E344" s="186"/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6"/>
      <c r="AA344" s="146"/>
      <c r="AB344" s="146"/>
      <c r="AC344" s="146"/>
      <c r="AD344" s="146"/>
      <c r="AE344" s="146"/>
      <c r="AF344" s="146"/>
      <c r="AG344" s="146" t="s">
        <v>278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3" x14ac:dyDescent="0.2">
      <c r="A345" s="153"/>
      <c r="B345" s="154"/>
      <c r="C345" s="192" t="s">
        <v>572</v>
      </c>
      <c r="D345" s="185"/>
      <c r="E345" s="186">
        <v>4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6"/>
      <c r="AA345" s="146"/>
      <c r="AB345" s="146"/>
      <c r="AC345" s="146"/>
      <c r="AD345" s="146"/>
      <c r="AE345" s="146"/>
      <c r="AF345" s="146"/>
      <c r="AG345" s="146" t="s">
        <v>278</v>
      </c>
      <c r="AH345" s="146">
        <v>0</v>
      </c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2" x14ac:dyDescent="0.2">
      <c r="A346" s="153"/>
      <c r="B346" s="154"/>
      <c r="C346" s="251"/>
      <c r="D346" s="252"/>
      <c r="E346" s="252"/>
      <c r="F346" s="252"/>
      <c r="G346" s="252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6"/>
      <c r="AA346" s="146"/>
      <c r="AB346" s="146"/>
      <c r="AC346" s="146"/>
      <c r="AD346" s="146"/>
      <c r="AE346" s="146"/>
      <c r="AF346" s="146"/>
      <c r="AG346" s="146" t="s">
        <v>223</v>
      </c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ht="22.5" outlineLevel="1" x14ac:dyDescent="0.2">
      <c r="A347" s="167">
        <v>54</v>
      </c>
      <c r="B347" s="168" t="s">
        <v>573</v>
      </c>
      <c r="C347" s="177" t="s">
        <v>574</v>
      </c>
      <c r="D347" s="169" t="s">
        <v>321</v>
      </c>
      <c r="E347" s="170">
        <v>10</v>
      </c>
      <c r="F347" s="171"/>
      <c r="G347" s="172">
        <f>ROUND(E347*F347,2)</f>
        <v>0</v>
      </c>
      <c r="H347" s="171"/>
      <c r="I347" s="172">
        <f>ROUND(E347*H347,2)</f>
        <v>0</v>
      </c>
      <c r="J347" s="171"/>
      <c r="K347" s="172">
        <f>ROUND(E347*J347,2)</f>
        <v>0</v>
      </c>
      <c r="L347" s="172">
        <v>21</v>
      </c>
      <c r="M347" s="172">
        <f>G347*(1+L347/100)</f>
        <v>0</v>
      </c>
      <c r="N347" s="170">
        <v>2E-3</v>
      </c>
      <c r="O347" s="170">
        <f>ROUND(E347*N347,2)</f>
        <v>0.02</v>
      </c>
      <c r="P347" s="170">
        <v>0</v>
      </c>
      <c r="Q347" s="170">
        <f>ROUND(E347*P347,2)</f>
        <v>0</v>
      </c>
      <c r="R347" s="172" t="s">
        <v>381</v>
      </c>
      <c r="S347" s="172" t="s">
        <v>218</v>
      </c>
      <c r="T347" s="173" t="s">
        <v>218</v>
      </c>
      <c r="U347" s="157">
        <v>0</v>
      </c>
      <c r="V347" s="157">
        <f>ROUND(E347*U347,2)</f>
        <v>0</v>
      </c>
      <c r="W347" s="157"/>
      <c r="X347" s="157" t="s">
        <v>382</v>
      </c>
      <c r="Y347" s="157" t="s">
        <v>221</v>
      </c>
      <c r="Z347" s="146"/>
      <c r="AA347" s="146"/>
      <c r="AB347" s="146"/>
      <c r="AC347" s="146"/>
      <c r="AD347" s="146"/>
      <c r="AE347" s="146"/>
      <c r="AF347" s="146"/>
      <c r="AG347" s="146" t="s">
        <v>383</v>
      </c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2" x14ac:dyDescent="0.2">
      <c r="A348" s="153"/>
      <c r="B348" s="154"/>
      <c r="C348" s="253" t="s">
        <v>575</v>
      </c>
      <c r="D348" s="254"/>
      <c r="E348" s="254"/>
      <c r="F348" s="254"/>
      <c r="G348" s="254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6"/>
      <c r="AA348" s="146"/>
      <c r="AB348" s="146"/>
      <c r="AC348" s="146"/>
      <c r="AD348" s="146"/>
      <c r="AE348" s="146"/>
      <c r="AF348" s="146"/>
      <c r="AG348" s="146" t="s">
        <v>227</v>
      </c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2" x14ac:dyDescent="0.2">
      <c r="A349" s="153"/>
      <c r="B349" s="154"/>
      <c r="C349" s="192" t="s">
        <v>576</v>
      </c>
      <c r="D349" s="185"/>
      <c r="E349" s="186"/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6"/>
      <c r="AA349" s="146"/>
      <c r="AB349" s="146"/>
      <c r="AC349" s="146"/>
      <c r="AD349" s="146"/>
      <c r="AE349" s="146"/>
      <c r="AF349" s="146"/>
      <c r="AG349" s="146" t="s">
        <v>278</v>
      </c>
      <c r="AH349" s="146">
        <v>0</v>
      </c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3" x14ac:dyDescent="0.2">
      <c r="A350" s="153"/>
      <c r="B350" s="154"/>
      <c r="C350" s="192" t="s">
        <v>577</v>
      </c>
      <c r="D350" s="185"/>
      <c r="E350" s="186">
        <v>10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6"/>
      <c r="AA350" s="146"/>
      <c r="AB350" s="146"/>
      <c r="AC350" s="146"/>
      <c r="AD350" s="146"/>
      <c r="AE350" s="146"/>
      <c r="AF350" s="146"/>
      <c r="AG350" s="146" t="s">
        <v>278</v>
      </c>
      <c r="AH350" s="146">
        <v>0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2" x14ac:dyDescent="0.2">
      <c r="A351" s="153"/>
      <c r="B351" s="154"/>
      <c r="C351" s="251"/>
      <c r="D351" s="252"/>
      <c r="E351" s="252"/>
      <c r="F351" s="252"/>
      <c r="G351" s="252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6"/>
      <c r="AA351" s="146"/>
      <c r="AB351" s="146"/>
      <c r="AC351" s="146"/>
      <c r="AD351" s="146"/>
      <c r="AE351" s="146"/>
      <c r="AF351" s="146"/>
      <c r="AG351" s="146" t="s">
        <v>223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ht="22.5" outlineLevel="1" x14ac:dyDescent="0.2">
      <c r="A352" s="167">
        <v>55</v>
      </c>
      <c r="B352" s="168" t="s">
        <v>578</v>
      </c>
      <c r="C352" s="177" t="s">
        <v>579</v>
      </c>
      <c r="D352" s="169" t="s">
        <v>321</v>
      </c>
      <c r="E352" s="170">
        <v>4</v>
      </c>
      <c r="F352" s="171"/>
      <c r="G352" s="172">
        <f>ROUND(E352*F352,2)</f>
        <v>0</v>
      </c>
      <c r="H352" s="171"/>
      <c r="I352" s="172">
        <f>ROUND(E352*H352,2)</f>
        <v>0</v>
      </c>
      <c r="J352" s="171"/>
      <c r="K352" s="172">
        <f>ROUND(E352*J352,2)</f>
        <v>0</v>
      </c>
      <c r="L352" s="172">
        <v>21</v>
      </c>
      <c r="M352" s="172">
        <f>G352*(1+L352/100)</f>
        <v>0</v>
      </c>
      <c r="N352" s="170">
        <v>3.0999999999999999E-3</v>
      </c>
      <c r="O352" s="170">
        <f>ROUND(E352*N352,2)</f>
        <v>0.01</v>
      </c>
      <c r="P352" s="170">
        <v>0</v>
      </c>
      <c r="Q352" s="170">
        <f>ROUND(E352*P352,2)</f>
        <v>0</v>
      </c>
      <c r="R352" s="172" t="s">
        <v>381</v>
      </c>
      <c r="S352" s="172" t="s">
        <v>218</v>
      </c>
      <c r="T352" s="173" t="s">
        <v>218</v>
      </c>
      <c r="U352" s="157">
        <v>0</v>
      </c>
      <c r="V352" s="157">
        <f>ROUND(E352*U352,2)</f>
        <v>0</v>
      </c>
      <c r="W352" s="157"/>
      <c r="X352" s="157" t="s">
        <v>382</v>
      </c>
      <c r="Y352" s="157" t="s">
        <v>221</v>
      </c>
      <c r="Z352" s="146"/>
      <c r="AA352" s="146"/>
      <c r="AB352" s="146"/>
      <c r="AC352" s="146"/>
      <c r="AD352" s="146"/>
      <c r="AE352" s="146"/>
      <c r="AF352" s="146"/>
      <c r="AG352" s="146" t="s">
        <v>383</v>
      </c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2" x14ac:dyDescent="0.2">
      <c r="A353" s="153"/>
      <c r="B353" s="154"/>
      <c r="C353" s="253" t="s">
        <v>575</v>
      </c>
      <c r="D353" s="254"/>
      <c r="E353" s="254"/>
      <c r="F353" s="254"/>
      <c r="G353" s="254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6"/>
      <c r="AA353" s="146"/>
      <c r="AB353" s="146"/>
      <c r="AC353" s="146"/>
      <c r="AD353" s="146"/>
      <c r="AE353" s="146"/>
      <c r="AF353" s="146"/>
      <c r="AG353" s="146" t="s">
        <v>227</v>
      </c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2" x14ac:dyDescent="0.2">
      <c r="A354" s="153"/>
      <c r="B354" s="154"/>
      <c r="C354" s="192" t="s">
        <v>580</v>
      </c>
      <c r="D354" s="185"/>
      <c r="E354" s="186"/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6"/>
      <c r="AA354" s="146"/>
      <c r="AB354" s="146"/>
      <c r="AC354" s="146"/>
      <c r="AD354" s="146"/>
      <c r="AE354" s="146"/>
      <c r="AF354" s="146"/>
      <c r="AG354" s="146" t="s">
        <v>278</v>
      </c>
      <c r="AH354" s="146">
        <v>0</v>
      </c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3" x14ac:dyDescent="0.2">
      <c r="A355" s="153"/>
      <c r="B355" s="154"/>
      <c r="C355" s="192" t="s">
        <v>96</v>
      </c>
      <c r="D355" s="185"/>
      <c r="E355" s="186">
        <v>4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6"/>
      <c r="AA355" s="146"/>
      <c r="AB355" s="146"/>
      <c r="AC355" s="146"/>
      <c r="AD355" s="146"/>
      <c r="AE355" s="146"/>
      <c r="AF355" s="146"/>
      <c r="AG355" s="146" t="s">
        <v>278</v>
      </c>
      <c r="AH355" s="146">
        <v>0</v>
      </c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2" x14ac:dyDescent="0.2">
      <c r="A356" s="153"/>
      <c r="B356" s="154"/>
      <c r="C356" s="251"/>
      <c r="D356" s="252"/>
      <c r="E356" s="252"/>
      <c r="F356" s="252"/>
      <c r="G356" s="252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6"/>
      <c r="AA356" s="146"/>
      <c r="AB356" s="146"/>
      <c r="AC356" s="146"/>
      <c r="AD356" s="146"/>
      <c r="AE356" s="146"/>
      <c r="AF356" s="146"/>
      <c r="AG356" s="146" t="s">
        <v>223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outlineLevel="1" x14ac:dyDescent="0.2">
      <c r="A357" s="167">
        <v>56</v>
      </c>
      <c r="B357" s="168" t="s">
        <v>581</v>
      </c>
      <c r="C357" s="177" t="s">
        <v>582</v>
      </c>
      <c r="D357" s="169" t="s">
        <v>321</v>
      </c>
      <c r="E357" s="170">
        <v>2</v>
      </c>
      <c r="F357" s="171"/>
      <c r="G357" s="172">
        <f>ROUND(E357*F357,2)</f>
        <v>0</v>
      </c>
      <c r="H357" s="171"/>
      <c r="I357" s="172">
        <f>ROUND(E357*H357,2)</f>
        <v>0</v>
      </c>
      <c r="J357" s="171"/>
      <c r="K357" s="172">
        <f>ROUND(E357*J357,2)</f>
        <v>0</v>
      </c>
      <c r="L357" s="172">
        <v>21</v>
      </c>
      <c r="M357" s="172">
        <f>G357*(1+L357/100)</f>
        <v>0</v>
      </c>
      <c r="N357" s="170">
        <v>6.1999999999999998E-3</v>
      </c>
      <c r="O357" s="170">
        <f>ROUND(E357*N357,2)</f>
        <v>0.01</v>
      </c>
      <c r="P357" s="170">
        <v>0</v>
      </c>
      <c r="Q357" s="170">
        <f>ROUND(E357*P357,2)</f>
        <v>0</v>
      </c>
      <c r="R357" s="172"/>
      <c r="S357" s="172" t="s">
        <v>262</v>
      </c>
      <c r="T357" s="173" t="s">
        <v>219</v>
      </c>
      <c r="U357" s="157">
        <v>0</v>
      </c>
      <c r="V357" s="157">
        <f>ROUND(E357*U357,2)</f>
        <v>0</v>
      </c>
      <c r="W357" s="157"/>
      <c r="X357" s="157" t="s">
        <v>382</v>
      </c>
      <c r="Y357" s="157" t="s">
        <v>221</v>
      </c>
      <c r="Z357" s="146"/>
      <c r="AA357" s="146"/>
      <c r="AB357" s="146"/>
      <c r="AC357" s="146"/>
      <c r="AD357" s="146"/>
      <c r="AE357" s="146"/>
      <c r="AF357" s="146"/>
      <c r="AG357" s="146" t="s">
        <v>383</v>
      </c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2" x14ac:dyDescent="0.2">
      <c r="A358" s="153"/>
      <c r="B358" s="154"/>
      <c r="C358" s="192" t="s">
        <v>583</v>
      </c>
      <c r="D358" s="185"/>
      <c r="E358" s="186"/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6"/>
      <c r="AA358" s="146"/>
      <c r="AB358" s="146"/>
      <c r="AC358" s="146"/>
      <c r="AD358" s="146"/>
      <c r="AE358" s="146"/>
      <c r="AF358" s="146"/>
      <c r="AG358" s="146" t="s">
        <v>278</v>
      </c>
      <c r="AH358" s="146">
        <v>0</v>
      </c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3" x14ac:dyDescent="0.2">
      <c r="A359" s="153"/>
      <c r="B359" s="154"/>
      <c r="C359" s="192" t="s">
        <v>90</v>
      </c>
      <c r="D359" s="185"/>
      <c r="E359" s="186">
        <v>2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6"/>
      <c r="AA359" s="146"/>
      <c r="AB359" s="146"/>
      <c r="AC359" s="146"/>
      <c r="AD359" s="146"/>
      <c r="AE359" s="146"/>
      <c r="AF359" s="146"/>
      <c r="AG359" s="146" t="s">
        <v>278</v>
      </c>
      <c r="AH359" s="146">
        <v>0</v>
      </c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2" x14ac:dyDescent="0.2">
      <c r="A360" s="153"/>
      <c r="B360" s="154"/>
      <c r="C360" s="251"/>
      <c r="D360" s="252"/>
      <c r="E360" s="252"/>
      <c r="F360" s="252"/>
      <c r="G360" s="252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6"/>
      <c r="AA360" s="146"/>
      <c r="AB360" s="146"/>
      <c r="AC360" s="146"/>
      <c r="AD360" s="146"/>
      <c r="AE360" s="146"/>
      <c r="AF360" s="146"/>
      <c r="AG360" s="146" t="s">
        <v>223</v>
      </c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x14ac:dyDescent="0.2">
      <c r="A361" s="160" t="s">
        <v>213</v>
      </c>
      <c r="B361" s="161" t="s">
        <v>102</v>
      </c>
      <c r="C361" s="176" t="s">
        <v>104</v>
      </c>
      <c r="D361" s="162"/>
      <c r="E361" s="163"/>
      <c r="F361" s="164"/>
      <c r="G361" s="164">
        <f>SUMIF(AG362:AG476,"&lt;&gt;NOR",G362:G476)</f>
        <v>0</v>
      </c>
      <c r="H361" s="164"/>
      <c r="I361" s="164">
        <f>SUM(I362:I476)</f>
        <v>0</v>
      </c>
      <c r="J361" s="164"/>
      <c r="K361" s="164">
        <f>SUM(K362:K476)</f>
        <v>0</v>
      </c>
      <c r="L361" s="164"/>
      <c r="M361" s="164">
        <f>SUM(M362:M476)</f>
        <v>0</v>
      </c>
      <c r="N361" s="163"/>
      <c r="O361" s="163">
        <f>SUM(O362:O476)</f>
        <v>17.760000000000002</v>
      </c>
      <c r="P361" s="163"/>
      <c r="Q361" s="163">
        <f>SUM(Q362:Q476)</f>
        <v>0</v>
      </c>
      <c r="R361" s="164"/>
      <c r="S361" s="164"/>
      <c r="T361" s="165"/>
      <c r="U361" s="159"/>
      <c r="V361" s="159">
        <f>SUM(V362:V476)</f>
        <v>296.14</v>
      </c>
      <c r="W361" s="159"/>
      <c r="X361" s="159"/>
      <c r="Y361" s="159"/>
      <c r="AG361" t="s">
        <v>214</v>
      </c>
    </row>
    <row r="362" spans="1:60" outlineLevel="1" x14ac:dyDescent="0.2">
      <c r="A362" s="167">
        <v>57</v>
      </c>
      <c r="B362" s="168" t="s">
        <v>584</v>
      </c>
      <c r="C362" s="177" t="s">
        <v>585</v>
      </c>
      <c r="D362" s="169" t="s">
        <v>332</v>
      </c>
      <c r="E362" s="170">
        <v>32.208750000000002</v>
      </c>
      <c r="F362" s="171"/>
      <c r="G362" s="172">
        <f>ROUND(E362*F362,2)</f>
        <v>0</v>
      </c>
      <c r="H362" s="171"/>
      <c r="I362" s="172">
        <f>ROUND(E362*H362,2)</f>
        <v>0</v>
      </c>
      <c r="J362" s="171"/>
      <c r="K362" s="172">
        <f>ROUND(E362*J362,2)</f>
        <v>0</v>
      </c>
      <c r="L362" s="172">
        <v>21</v>
      </c>
      <c r="M362" s="172">
        <f>G362*(1+L362/100)</f>
        <v>0</v>
      </c>
      <c r="N362" s="170">
        <v>4.0000000000000003E-5</v>
      </c>
      <c r="O362" s="170">
        <f>ROUND(E362*N362,2)</f>
        <v>0</v>
      </c>
      <c r="P362" s="170">
        <v>0</v>
      </c>
      <c r="Q362" s="170">
        <f>ROUND(E362*P362,2)</f>
        <v>0</v>
      </c>
      <c r="R362" s="172" t="s">
        <v>348</v>
      </c>
      <c r="S362" s="172" t="s">
        <v>218</v>
      </c>
      <c r="T362" s="173" t="s">
        <v>218</v>
      </c>
      <c r="U362" s="157">
        <v>0.08</v>
      </c>
      <c r="V362" s="157">
        <f>ROUND(E362*U362,2)</f>
        <v>2.58</v>
      </c>
      <c r="W362" s="157"/>
      <c r="X362" s="157" t="s">
        <v>263</v>
      </c>
      <c r="Y362" s="157" t="s">
        <v>221</v>
      </c>
      <c r="Z362" s="146"/>
      <c r="AA362" s="146"/>
      <c r="AB362" s="146"/>
      <c r="AC362" s="146"/>
      <c r="AD362" s="146"/>
      <c r="AE362" s="146"/>
      <c r="AF362" s="146"/>
      <c r="AG362" s="146" t="s">
        <v>264</v>
      </c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ht="22.5" outlineLevel="2" x14ac:dyDescent="0.2">
      <c r="A363" s="153"/>
      <c r="B363" s="154"/>
      <c r="C363" s="266" t="s">
        <v>586</v>
      </c>
      <c r="D363" s="267"/>
      <c r="E363" s="267"/>
      <c r="F363" s="267"/>
      <c r="G363" s="26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6"/>
      <c r="AA363" s="146"/>
      <c r="AB363" s="146"/>
      <c r="AC363" s="146"/>
      <c r="AD363" s="146"/>
      <c r="AE363" s="146"/>
      <c r="AF363" s="146"/>
      <c r="AG363" s="146" t="s">
        <v>276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75" t="str">
        <f>C363</f>
        <v>které se zřizují před úpravami povrchu, a obalení osazených dveřních zárubní před znečištěním při úpravách povrchu nástřikem plastických maltovin včetně pozdějšího odkrytí,</v>
      </c>
      <c r="BB363" s="146"/>
      <c r="BC363" s="146"/>
      <c r="BD363" s="146"/>
      <c r="BE363" s="146"/>
      <c r="BF363" s="146"/>
      <c r="BG363" s="146"/>
      <c r="BH363" s="146"/>
    </row>
    <row r="364" spans="1:60" outlineLevel="2" x14ac:dyDescent="0.2">
      <c r="A364" s="153"/>
      <c r="B364" s="154"/>
      <c r="C364" s="192" t="s">
        <v>587</v>
      </c>
      <c r="D364" s="185"/>
      <c r="E364" s="186">
        <v>3.8149999999999999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6"/>
      <c r="AA364" s="146"/>
      <c r="AB364" s="146"/>
      <c r="AC364" s="146"/>
      <c r="AD364" s="146"/>
      <c r="AE364" s="146"/>
      <c r="AF364" s="146"/>
      <c r="AG364" s="146" t="s">
        <v>278</v>
      </c>
      <c r="AH364" s="146">
        <v>0</v>
      </c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3" x14ac:dyDescent="0.2">
      <c r="A365" s="153"/>
      <c r="B365" s="154"/>
      <c r="C365" s="192" t="s">
        <v>588</v>
      </c>
      <c r="D365" s="185"/>
      <c r="E365" s="186">
        <v>18.065000000000001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6"/>
      <c r="AA365" s="146"/>
      <c r="AB365" s="146"/>
      <c r="AC365" s="146"/>
      <c r="AD365" s="146"/>
      <c r="AE365" s="146"/>
      <c r="AF365" s="146"/>
      <c r="AG365" s="146" t="s">
        <v>278</v>
      </c>
      <c r="AH365" s="146">
        <v>0</v>
      </c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3" x14ac:dyDescent="0.2">
      <c r="A366" s="153"/>
      <c r="B366" s="154"/>
      <c r="C366" s="192" t="s">
        <v>589</v>
      </c>
      <c r="D366" s="185"/>
      <c r="E366" s="186">
        <v>0.75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6"/>
      <c r="AA366" s="146"/>
      <c r="AB366" s="146"/>
      <c r="AC366" s="146"/>
      <c r="AD366" s="146"/>
      <c r="AE366" s="146"/>
      <c r="AF366" s="146"/>
      <c r="AG366" s="146" t="s">
        <v>278</v>
      </c>
      <c r="AH366" s="146">
        <v>0</v>
      </c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3" x14ac:dyDescent="0.2">
      <c r="A367" s="153"/>
      <c r="B367" s="154"/>
      <c r="C367" s="192" t="s">
        <v>590</v>
      </c>
      <c r="D367" s="185"/>
      <c r="E367" s="186">
        <v>2.9975000000000001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6"/>
      <c r="AA367" s="146"/>
      <c r="AB367" s="146"/>
      <c r="AC367" s="146"/>
      <c r="AD367" s="146"/>
      <c r="AE367" s="146"/>
      <c r="AF367" s="146"/>
      <c r="AG367" s="146" t="s">
        <v>278</v>
      </c>
      <c r="AH367" s="146">
        <v>0</v>
      </c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3" x14ac:dyDescent="0.2">
      <c r="A368" s="153"/>
      <c r="B368" s="154"/>
      <c r="C368" s="192" t="s">
        <v>591</v>
      </c>
      <c r="D368" s="185"/>
      <c r="E368" s="186">
        <v>6.5812499999999998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6"/>
      <c r="AA368" s="146"/>
      <c r="AB368" s="146"/>
      <c r="AC368" s="146"/>
      <c r="AD368" s="146"/>
      <c r="AE368" s="146"/>
      <c r="AF368" s="146"/>
      <c r="AG368" s="146" t="s">
        <v>278</v>
      </c>
      <c r="AH368" s="146">
        <v>0</v>
      </c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2" x14ac:dyDescent="0.2">
      <c r="A369" s="153"/>
      <c r="B369" s="154"/>
      <c r="C369" s="251"/>
      <c r="D369" s="252"/>
      <c r="E369" s="252"/>
      <c r="F369" s="252"/>
      <c r="G369" s="252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6"/>
      <c r="AA369" s="146"/>
      <c r="AB369" s="146"/>
      <c r="AC369" s="146"/>
      <c r="AD369" s="146"/>
      <c r="AE369" s="146"/>
      <c r="AF369" s="146"/>
      <c r="AG369" s="146" t="s">
        <v>223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1" x14ac:dyDescent="0.2">
      <c r="A370" s="167">
        <v>58</v>
      </c>
      <c r="B370" s="168" t="s">
        <v>592</v>
      </c>
      <c r="C370" s="177" t="s">
        <v>593</v>
      </c>
      <c r="D370" s="169" t="s">
        <v>374</v>
      </c>
      <c r="E370" s="170">
        <v>66.64</v>
      </c>
      <c r="F370" s="171"/>
      <c r="G370" s="172">
        <f>ROUND(E370*F370,2)</f>
        <v>0</v>
      </c>
      <c r="H370" s="171"/>
      <c r="I370" s="172">
        <f>ROUND(E370*H370,2)</f>
        <v>0</v>
      </c>
      <c r="J370" s="171"/>
      <c r="K370" s="172">
        <f>ROUND(E370*J370,2)</f>
        <v>0</v>
      </c>
      <c r="L370" s="172">
        <v>21</v>
      </c>
      <c r="M370" s="172">
        <f>G370*(1+L370/100)</f>
        <v>0</v>
      </c>
      <c r="N370" s="170">
        <v>6.0000000000000002E-5</v>
      </c>
      <c r="O370" s="170">
        <f>ROUND(E370*N370,2)</f>
        <v>0</v>
      </c>
      <c r="P370" s="170">
        <v>0</v>
      </c>
      <c r="Q370" s="170">
        <f>ROUND(E370*P370,2)</f>
        <v>0</v>
      </c>
      <c r="R370" s="172" t="s">
        <v>348</v>
      </c>
      <c r="S370" s="172" t="s">
        <v>218</v>
      </c>
      <c r="T370" s="173" t="s">
        <v>218</v>
      </c>
      <c r="U370" s="157">
        <v>0.05</v>
      </c>
      <c r="V370" s="157">
        <f>ROUND(E370*U370,2)</f>
        <v>3.33</v>
      </c>
      <c r="W370" s="157"/>
      <c r="X370" s="157" t="s">
        <v>263</v>
      </c>
      <c r="Y370" s="157" t="s">
        <v>221</v>
      </c>
      <c r="Z370" s="146"/>
      <c r="AA370" s="146"/>
      <c r="AB370" s="146"/>
      <c r="AC370" s="146"/>
      <c r="AD370" s="146"/>
      <c r="AE370" s="146"/>
      <c r="AF370" s="146"/>
      <c r="AG370" s="146" t="s">
        <v>264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2" x14ac:dyDescent="0.2">
      <c r="A371" s="153"/>
      <c r="B371" s="154"/>
      <c r="C371" s="266" t="s">
        <v>594</v>
      </c>
      <c r="D371" s="267"/>
      <c r="E371" s="267"/>
      <c r="F371" s="267"/>
      <c r="G371" s="26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6"/>
      <c r="AA371" s="146"/>
      <c r="AB371" s="146"/>
      <c r="AC371" s="146"/>
      <c r="AD371" s="146"/>
      <c r="AE371" s="146"/>
      <c r="AF371" s="146"/>
      <c r="AG371" s="146" t="s">
        <v>276</v>
      </c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2" x14ac:dyDescent="0.2">
      <c r="A372" s="153"/>
      <c r="B372" s="154"/>
      <c r="C372" s="192" t="s">
        <v>595</v>
      </c>
      <c r="D372" s="185"/>
      <c r="E372" s="186">
        <v>7.63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6"/>
      <c r="AA372" s="146"/>
      <c r="AB372" s="146"/>
      <c r="AC372" s="146"/>
      <c r="AD372" s="146"/>
      <c r="AE372" s="146"/>
      <c r="AF372" s="146"/>
      <c r="AG372" s="146" t="s">
        <v>278</v>
      </c>
      <c r="AH372" s="146">
        <v>0</v>
      </c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3" x14ac:dyDescent="0.2">
      <c r="A373" s="153"/>
      <c r="B373" s="154"/>
      <c r="C373" s="192" t="s">
        <v>596</v>
      </c>
      <c r="D373" s="185"/>
      <c r="E373" s="186">
        <v>36.299999999999997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6"/>
      <c r="AA373" s="146"/>
      <c r="AB373" s="146"/>
      <c r="AC373" s="146"/>
      <c r="AD373" s="146"/>
      <c r="AE373" s="146"/>
      <c r="AF373" s="146"/>
      <c r="AG373" s="146" t="s">
        <v>278</v>
      </c>
      <c r="AH373" s="146">
        <v>0</v>
      </c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3" x14ac:dyDescent="0.2">
      <c r="A374" s="153"/>
      <c r="B374" s="154"/>
      <c r="C374" s="192" t="s">
        <v>597</v>
      </c>
      <c r="D374" s="185"/>
      <c r="E374" s="186">
        <v>4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6"/>
      <c r="AA374" s="146"/>
      <c r="AB374" s="146"/>
      <c r="AC374" s="146"/>
      <c r="AD374" s="146"/>
      <c r="AE374" s="146"/>
      <c r="AF374" s="146"/>
      <c r="AG374" s="146" t="s">
        <v>278</v>
      </c>
      <c r="AH374" s="146">
        <v>0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3" x14ac:dyDescent="0.2">
      <c r="A375" s="153"/>
      <c r="B375" s="154"/>
      <c r="C375" s="192" t="s">
        <v>598</v>
      </c>
      <c r="D375" s="185"/>
      <c r="E375" s="186">
        <v>5.7350000000000003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6"/>
      <c r="AA375" s="146"/>
      <c r="AB375" s="146"/>
      <c r="AC375" s="146"/>
      <c r="AD375" s="146"/>
      <c r="AE375" s="146"/>
      <c r="AF375" s="146"/>
      <c r="AG375" s="146" t="s">
        <v>278</v>
      </c>
      <c r="AH375" s="146">
        <v>0</v>
      </c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3" x14ac:dyDescent="0.2">
      <c r="A376" s="153"/>
      <c r="B376" s="154"/>
      <c r="C376" s="192" t="s">
        <v>599</v>
      </c>
      <c r="D376" s="185"/>
      <c r="E376" s="186">
        <v>3.7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6"/>
      <c r="AA376" s="146"/>
      <c r="AB376" s="146"/>
      <c r="AC376" s="146"/>
      <c r="AD376" s="146"/>
      <c r="AE376" s="146"/>
      <c r="AF376" s="146"/>
      <c r="AG376" s="146" t="s">
        <v>278</v>
      </c>
      <c r="AH376" s="146">
        <v>0</v>
      </c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3" x14ac:dyDescent="0.2">
      <c r="A377" s="153"/>
      <c r="B377" s="154"/>
      <c r="C377" s="192" t="s">
        <v>600</v>
      </c>
      <c r="D377" s="185"/>
      <c r="E377" s="186">
        <v>5.7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6"/>
      <c r="AA377" s="146"/>
      <c r="AB377" s="146"/>
      <c r="AC377" s="146"/>
      <c r="AD377" s="146"/>
      <c r="AE377" s="146"/>
      <c r="AF377" s="146"/>
      <c r="AG377" s="146" t="s">
        <v>278</v>
      </c>
      <c r="AH377" s="146">
        <v>0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3" x14ac:dyDescent="0.2">
      <c r="A378" s="153"/>
      <c r="B378" s="154"/>
      <c r="C378" s="192" t="s">
        <v>601</v>
      </c>
      <c r="D378" s="185"/>
      <c r="E378" s="186">
        <v>3.5750000000000002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6"/>
      <c r="AA378" s="146"/>
      <c r="AB378" s="146"/>
      <c r="AC378" s="146"/>
      <c r="AD378" s="146"/>
      <c r="AE378" s="146"/>
      <c r="AF378" s="146"/>
      <c r="AG378" s="146" t="s">
        <v>278</v>
      </c>
      <c r="AH378" s="146">
        <v>0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2" x14ac:dyDescent="0.2">
      <c r="A379" s="153"/>
      <c r="B379" s="154"/>
      <c r="C379" s="251"/>
      <c r="D379" s="252"/>
      <c r="E379" s="252"/>
      <c r="F379" s="252"/>
      <c r="G379" s="252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6"/>
      <c r="AA379" s="146"/>
      <c r="AB379" s="146"/>
      <c r="AC379" s="146"/>
      <c r="AD379" s="146"/>
      <c r="AE379" s="146"/>
      <c r="AF379" s="146"/>
      <c r="AG379" s="146" t="s">
        <v>223</v>
      </c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ht="22.5" outlineLevel="1" x14ac:dyDescent="0.2">
      <c r="A380" s="167">
        <v>59</v>
      </c>
      <c r="B380" s="168" t="s">
        <v>602</v>
      </c>
      <c r="C380" s="177" t="s">
        <v>603</v>
      </c>
      <c r="D380" s="169" t="s">
        <v>332</v>
      </c>
      <c r="E380" s="170">
        <v>76.534379999999999</v>
      </c>
      <c r="F380" s="171"/>
      <c r="G380" s="172">
        <f>ROUND(E380*F380,2)</f>
        <v>0</v>
      </c>
      <c r="H380" s="171"/>
      <c r="I380" s="172">
        <f>ROUND(E380*H380,2)</f>
        <v>0</v>
      </c>
      <c r="J380" s="171"/>
      <c r="K380" s="172">
        <f>ROUND(E380*J380,2)</f>
        <v>0</v>
      </c>
      <c r="L380" s="172">
        <v>21</v>
      </c>
      <c r="M380" s="172">
        <f>G380*(1+L380/100)</f>
        <v>0</v>
      </c>
      <c r="N380" s="170">
        <v>3.9210000000000002E-2</v>
      </c>
      <c r="O380" s="170">
        <f>ROUND(E380*N380,2)</f>
        <v>3</v>
      </c>
      <c r="P380" s="170">
        <v>0</v>
      </c>
      <c r="Q380" s="170">
        <f>ROUND(E380*P380,2)</f>
        <v>0</v>
      </c>
      <c r="R380" s="172" t="s">
        <v>348</v>
      </c>
      <c r="S380" s="172" t="s">
        <v>218</v>
      </c>
      <c r="T380" s="173" t="s">
        <v>218</v>
      </c>
      <c r="U380" s="157">
        <v>0.39600000000000002</v>
      </c>
      <c r="V380" s="157">
        <f>ROUND(E380*U380,2)</f>
        <v>30.31</v>
      </c>
      <c r="W380" s="157"/>
      <c r="X380" s="157" t="s">
        <v>263</v>
      </c>
      <c r="Y380" s="157" t="s">
        <v>221</v>
      </c>
      <c r="Z380" s="146"/>
      <c r="AA380" s="146"/>
      <c r="AB380" s="146"/>
      <c r="AC380" s="146"/>
      <c r="AD380" s="146"/>
      <c r="AE380" s="146"/>
      <c r="AF380" s="146"/>
      <c r="AG380" s="146" t="s">
        <v>264</v>
      </c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2" x14ac:dyDescent="0.2">
      <c r="A381" s="153"/>
      <c r="B381" s="154"/>
      <c r="C381" s="192" t="s">
        <v>604</v>
      </c>
      <c r="D381" s="185"/>
      <c r="E381" s="186"/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6"/>
      <c r="AA381" s="146"/>
      <c r="AB381" s="146"/>
      <c r="AC381" s="146"/>
      <c r="AD381" s="146"/>
      <c r="AE381" s="146"/>
      <c r="AF381" s="146"/>
      <c r="AG381" s="146" t="s">
        <v>278</v>
      </c>
      <c r="AH381" s="146">
        <v>0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3" x14ac:dyDescent="0.2">
      <c r="A382" s="153"/>
      <c r="B382" s="154"/>
      <c r="C382" s="192" t="s">
        <v>556</v>
      </c>
      <c r="D382" s="185"/>
      <c r="E382" s="186"/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6"/>
      <c r="AA382" s="146"/>
      <c r="AB382" s="146"/>
      <c r="AC382" s="146"/>
      <c r="AD382" s="146"/>
      <c r="AE382" s="146"/>
      <c r="AF382" s="146"/>
      <c r="AG382" s="146" t="s">
        <v>278</v>
      </c>
      <c r="AH382" s="146">
        <v>0</v>
      </c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3" x14ac:dyDescent="0.2">
      <c r="A383" s="153"/>
      <c r="B383" s="154"/>
      <c r="C383" s="192" t="s">
        <v>605</v>
      </c>
      <c r="D383" s="185"/>
      <c r="E383" s="186">
        <v>9.6210000000000004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6"/>
      <c r="AA383" s="146"/>
      <c r="AB383" s="146"/>
      <c r="AC383" s="146"/>
      <c r="AD383" s="146"/>
      <c r="AE383" s="146"/>
      <c r="AF383" s="146"/>
      <c r="AG383" s="146" t="s">
        <v>278</v>
      </c>
      <c r="AH383" s="146">
        <v>0</v>
      </c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outlineLevel="3" x14ac:dyDescent="0.2">
      <c r="A384" s="153"/>
      <c r="B384" s="154"/>
      <c r="C384" s="192" t="s">
        <v>606</v>
      </c>
      <c r="D384" s="185"/>
      <c r="E384" s="186">
        <v>-0.15622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6"/>
      <c r="AA384" s="146"/>
      <c r="AB384" s="146"/>
      <c r="AC384" s="146"/>
      <c r="AD384" s="146"/>
      <c r="AE384" s="146"/>
      <c r="AF384" s="146"/>
      <c r="AG384" s="146" t="s">
        <v>278</v>
      </c>
      <c r="AH384" s="146">
        <v>0</v>
      </c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3" x14ac:dyDescent="0.2">
      <c r="A385" s="153"/>
      <c r="B385" s="154"/>
      <c r="C385" s="192" t="s">
        <v>532</v>
      </c>
      <c r="D385" s="185"/>
      <c r="E385" s="186"/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6"/>
      <c r="AA385" s="146"/>
      <c r="AB385" s="146"/>
      <c r="AC385" s="146"/>
      <c r="AD385" s="146"/>
      <c r="AE385" s="146"/>
      <c r="AF385" s="146"/>
      <c r="AG385" s="146" t="s">
        <v>278</v>
      </c>
      <c r="AH385" s="146">
        <v>0</v>
      </c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3" x14ac:dyDescent="0.2">
      <c r="A386" s="153"/>
      <c r="B386" s="154"/>
      <c r="C386" s="192" t="s">
        <v>607</v>
      </c>
      <c r="D386" s="185"/>
      <c r="E386" s="186">
        <v>10.180999999999999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6"/>
      <c r="AA386" s="146"/>
      <c r="AB386" s="146"/>
      <c r="AC386" s="146"/>
      <c r="AD386" s="146"/>
      <c r="AE386" s="146"/>
      <c r="AF386" s="146"/>
      <c r="AG386" s="146" t="s">
        <v>278</v>
      </c>
      <c r="AH386" s="146">
        <v>0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3" x14ac:dyDescent="0.2">
      <c r="A387" s="153"/>
      <c r="B387" s="154"/>
      <c r="C387" s="192" t="s">
        <v>608</v>
      </c>
      <c r="D387" s="185"/>
      <c r="E387" s="186">
        <v>-0.1482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6"/>
      <c r="AA387" s="146"/>
      <c r="AB387" s="146"/>
      <c r="AC387" s="146"/>
      <c r="AD387" s="146"/>
      <c r="AE387" s="146"/>
      <c r="AF387" s="146"/>
      <c r="AG387" s="146" t="s">
        <v>278</v>
      </c>
      <c r="AH387" s="146">
        <v>0</v>
      </c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3" x14ac:dyDescent="0.2">
      <c r="A388" s="153"/>
      <c r="B388" s="154"/>
      <c r="C388" s="192" t="s">
        <v>609</v>
      </c>
      <c r="D388" s="185"/>
      <c r="E388" s="186">
        <v>-0.216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6"/>
      <c r="AA388" s="146"/>
      <c r="AB388" s="146"/>
      <c r="AC388" s="146"/>
      <c r="AD388" s="146"/>
      <c r="AE388" s="146"/>
      <c r="AF388" s="146"/>
      <c r="AG388" s="146" t="s">
        <v>278</v>
      </c>
      <c r="AH388" s="146">
        <v>0</v>
      </c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3" x14ac:dyDescent="0.2">
      <c r="A389" s="153"/>
      <c r="B389" s="154"/>
      <c r="C389" s="192" t="s">
        <v>610</v>
      </c>
      <c r="D389" s="185"/>
      <c r="E389" s="186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6"/>
      <c r="AA389" s="146"/>
      <c r="AB389" s="146"/>
      <c r="AC389" s="146"/>
      <c r="AD389" s="146"/>
      <c r="AE389" s="146"/>
      <c r="AF389" s="146"/>
      <c r="AG389" s="146" t="s">
        <v>278</v>
      </c>
      <c r="AH389" s="146">
        <v>0</v>
      </c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3" x14ac:dyDescent="0.2">
      <c r="A390" s="153"/>
      <c r="B390" s="154"/>
      <c r="C390" s="192" t="s">
        <v>611</v>
      </c>
      <c r="D390" s="185"/>
      <c r="E390" s="186">
        <v>14.699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6"/>
      <c r="AA390" s="146"/>
      <c r="AB390" s="146"/>
      <c r="AC390" s="146"/>
      <c r="AD390" s="146"/>
      <c r="AE390" s="146"/>
      <c r="AF390" s="146"/>
      <c r="AG390" s="146" t="s">
        <v>278</v>
      </c>
      <c r="AH390" s="146">
        <v>0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3" x14ac:dyDescent="0.2">
      <c r="A391" s="153"/>
      <c r="B391" s="154"/>
      <c r="C391" s="192" t="s">
        <v>608</v>
      </c>
      <c r="D391" s="185"/>
      <c r="E391" s="186">
        <v>-0.1482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6"/>
      <c r="AA391" s="146"/>
      <c r="AB391" s="146"/>
      <c r="AC391" s="146"/>
      <c r="AD391" s="146"/>
      <c r="AE391" s="146"/>
      <c r="AF391" s="146"/>
      <c r="AG391" s="146" t="s">
        <v>278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3" x14ac:dyDescent="0.2">
      <c r="A392" s="153"/>
      <c r="B392" s="154"/>
      <c r="C392" s="192" t="s">
        <v>612</v>
      </c>
      <c r="D392" s="185"/>
      <c r="E392" s="186">
        <v>0.13500000000000001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6"/>
      <c r="AA392" s="146"/>
      <c r="AB392" s="146"/>
      <c r="AC392" s="146"/>
      <c r="AD392" s="146"/>
      <c r="AE392" s="146"/>
      <c r="AF392" s="146"/>
      <c r="AG392" s="146" t="s">
        <v>278</v>
      </c>
      <c r="AH392" s="146">
        <v>0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3" x14ac:dyDescent="0.2">
      <c r="A393" s="153"/>
      <c r="B393" s="154"/>
      <c r="C393" s="192" t="s">
        <v>560</v>
      </c>
      <c r="D393" s="185"/>
      <c r="E393" s="186"/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6"/>
      <c r="AA393" s="146"/>
      <c r="AB393" s="146"/>
      <c r="AC393" s="146"/>
      <c r="AD393" s="146"/>
      <c r="AE393" s="146"/>
      <c r="AF393" s="146"/>
      <c r="AG393" s="146" t="s">
        <v>278</v>
      </c>
      <c r="AH393" s="146">
        <v>0</v>
      </c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3" x14ac:dyDescent="0.2">
      <c r="A394" s="153"/>
      <c r="B394" s="154"/>
      <c r="C394" s="192" t="s">
        <v>613</v>
      </c>
      <c r="D394" s="185"/>
      <c r="E394" s="186">
        <v>13.712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6"/>
      <c r="AA394" s="146"/>
      <c r="AB394" s="146"/>
      <c r="AC394" s="146"/>
      <c r="AD394" s="146"/>
      <c r="AE394" s="146"/>
      <c r="AF394" s="146"/>
      <c r="AG394" s="146" t="s">
        <v>278</v>
      </c>
      <c r="AH394" s="146">
        <v>0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3" x14ac:dyDescent="0.2">
      <c r="A395" s="153"/>
      <c r="B395" s="154"/>
      <c r="C395" s="192" t="s">
        <v>612</v>
      </c>
      <c r="D395" s="185"/>
      <c r="E395" s="186">
        <v>0.13500000000000001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6"/>
      <c r="AA395" s="146"/>
      <c r="AB395" s="146"/>
      <c r="AC395" s="146"/>
      <c r="AD395" s="146"/>
      <c r="AE395" s="146"/>
      <c r="AF395" s="146"/>
      <c r="AG395" s="146" t="s">
        <v>278</v>
      </c>
      <c r="AH395" s="146">
        <v>0</v>
      </c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3" x14ac:dyDescent="0.2">
      <c r="A396" s="153"/>
      <c r="B396" s="154"/>
      <c r="C396" s="192" t="s">
        <v>562</v>
      </c>
      <c r="D396" s="185"/>
      <c r="E396" s="186"/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6"/>
      <c r="AA396" s="146"/>
      <c r="AB396" s="146"/>
      <c r="AC396" s="146"/>
      <c r="AD396" s="146"/>
      <c r="AE396" s="146"/>
      <c r="AF396" s="146"/>
      <c r="AG396" s="146" t="s">
        <v>278</v>
      </c>
      <c r="AH396" s="146">
        <v>0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3" x14ac:dyDescent="0.2">
      <c r="A397" s="153"/>
      <c r="B397" s="154"/>
      <c r="C397" s="192" t="s">
        <v>613</v>
      </c>
      <c r="D397" s="185"/>
      <c r="E397" s="186">
        <v>13.712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6"/>
      <c r="AA397" s="146"/>
      <c r="AB397" s="146"/>
      <c r="AC397" s="146"/>
      <c r="AD397" s="146"/>
      <c r="AE397" s="146"/>
      <c r="AF397" s="146"/>
      <c r="AG397" s="146" t="s">
        <v>278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3" x14ac:dyDescent="0.2">
      <c r="A398" s="153"/>
      <c r="B398" s="154"/>
      <c r="C398" s="192" t="s">
        <v>612</v>
      </c>
      <c r="D398" s="185"/>
      <c r="E398" s="186">
        <v>0.13500000000000001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6"/>
      <c r="AA398" s="146"/>
      <c r="AB398" s="146"/>
      <c r="AC398" s="146"/>
      <c r="AD398" s="146"/>
      <c r="AE398" s="146"/>
      <c r="AF398" s="146"/>
      <c r="AG398" s="146" t="s">
        <v>278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3" x14ac:dyDescent="0.2">
      <c r="A399" s="153"/>
      <c r="B399" s="154"/>
      <c r="C399" s="192" t="s">
        <v>563</v>
      </c>
      <c r="D399" s="185"/>
      <c r="E399" s="186"/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6"/>
      <c r="AA399" s="146"/>
      <c r="AB399" s="146"/>
      <c r="AC399" s="146"/>
      <c r="AD399" s="146"/>
      <c r="AE399" s="146"/>
      <c r="AF399" s="146"/>
      <c r="AG399" s="146" t="s">
        <v>278</v>
      </c>
      <c r="AH399" s="146">
        <v>0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3" x14ac:dyDescent="0.2">
      <c r="A400" s="153"/>
      <c r="B400" s="154"/>
      <c r="C400" s="192" t="s">
        <v>614</v>
      </c>
      <c r="D400" s="185"/>
      <c r="E400" s="186">
        <v>14.678000000000001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6"/>
      <c r="AA400" s="146"/>
      <c r="AB400" s="146"/>
      <c r="AC400" s="146"/>
      <c r="AD400" s="146"/>
      <c r="AE400" s="146"/>
      <c r="AF400" s="146"/>
      <c r="AG400" s="146" t="s">
        <v>278</v>
      </c>
      <c r="AH400" s="146">
        <v>0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3" x14ac:dyDescent="0.2">
      <c r="A401" s="153"/>
      <c r="B401" s="154"/>
      <c r="C401" s="192" t="s">
        <v>615</v>
      </c>
      <c r="D401" s="185"/>
      <c r="E401" s="186">
        <v>0.19500000000000001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6"/>
      <c r="AA401" s="146"/>
      <c r="AB401" s="146"/>
      <c r="AC401" s="146"/>
      <c r="AD401" s="146"/>
      <c r="AE401" s="146"/>
      <c r="AF401" s="146"/>
      <c r="AG401" s="146" t="s">
        <v>278</v>
      </c>
      <c r="AH401" s="146">
        <v>0</v>
      </c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2" x14ac:dyDescent="0.2">
      <c r="A402" s="153"/>
      <c r="B402" s="154"/>
      <c r="C402" s="251"/>
      <c r="D402" s="252"/>
      <c r="E402" s="252"/>
      <c r="F402" s="252"/>
      <c r="G402" s="252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6"/>
      <c r="AA402" s="146"/>
      <c r="AB402" s="146"/>
      <c r="AC402" s="146"/>
      <c r="AD402" s="146"/>
      <c r="AE402" s="146"/>
      <c r="AF402" s="146"/>
      <c r="AG402" s="146" t="s">
        <v>223</v>
      </c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1" x14ac:dyDescent="0.2">
      <c r="A403" s="167">
        <v>60</v>
      </c>
      <c r="B403" s="168" t="s">
        <v>616</v>
      </c>
      <c r="C403" s="177" t="s">
        <v>617</v>
      </c>
      <c r="D403" s="169" t="s">
        <v>332</v>
      </c>
      <c r="E403" s="170">
        <v>309.43015000000003</v>
      </c>
      <c r="F403" s="171"/>
      <c r="G403" s="172">
        <f>ROUND(E403*F403,2)</f>
        <v>0</v>
      </c>
      <c r="H403" s="171"/>
      <c r="I403" s="172">
        <f>ROUND(E403*H403,2)</f>
        <v>0</v>
      </c>
      <c r="J403" s="171"/>
      <c r="K403" s="172">
        <f>ROUND(E403*J403,2)</f>
        <v>0</v>
      </c>
      <c r="L403" s="172">
        <v>21</v>
      </c>
      <c r="M403" s="172">
        <f>G403*(1+L403/100)</f>
        <v>0</v>
      </c>
      <c r="N403" s="170">
        <v>4.7660000000000001E-2</v>
      </c>
      <c r="O403" s="170">
        <f>ROUND(E403*N403,2)</f>
        <v>14.75</v>
      </c>
      <c r="P403" s="170">
        <v>0</v>
      </c>
      <c r="Q403" s="170">
        <f>ROUND(E403*P403,2)</f>
        <v>0</v>
      </c>
      <c r="R403" s="172" t="s">
        <v>348</v>
      </c>
      <c r="S403" s="172" t="s">
        <v>218</v>
      </c>
      <c r="T403" s="173" t="s">
        <v>218</v>
      </c>
      <c r="U403" s="157">
        <v>0.84</v>
      </c>
      <c r="V403" s="157">
        <f>ROUND(E403*U403,2)</f>
        <v>259.92</v>
      </c>
      <c r="W403" s="157"/>
      <c r="X403" s="157" t="s">
        <v>263</v>
      </c>
      <c r="Y403" s="157" t="s">
        <v>221</v>
      </c>
      <c r="Z403" s="146"/>
      <c r="AA403" s="146"/>
      <c r="AB403" s="146"/>
      <c r="AC403" s="146"/>
      <c r="AD403" s="146"/>
      <c r="AE403" s="146"/>
      <c r="AF403" s="146"/>
      <c r="AG403" s="146" t="s">
        <v>264</v>
      </c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2" x14ac:dyDescent="0.2">
      <c r="A404" s="153"/>
      <c r="B404" s="154"/>
      <c r="C404" s="192" t="s">
        <v>526</v>
      </c>
      <c r="D404" s="185"/>
      <c r="E404" s="186"/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6"/>
      <c r="AA404" s="146"/>
      <c r="AB404" s="146"/>
      <c r="AC404" s="146"/>
      <c r="AD404" s="146"/>
      <c r="AE404" s="146"/>
      <c r="AF404" s="146"/>
      <c r="AG404" s="146" t="s">
        <v>278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3" x14ac:dyDescent="0.2">
      <c r="A405" s="153"/>
      <c r="B405" s="154"/>
      <c r="C405" s="192" t="s">
        <v>618</v>
      </c>
      <c r="D405" s="185"/>
      <c r="E405" s="186">
        <v>18.044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6"/>
      <c r="AA405" s="146"/>
      <c r="AB405" s="146"/>
      <c r="AC405" s="146"/>
      <c r="AD405" s="146"/>
      <c r="AE405" s="146"/>
      <c r="AF405" s="146"/>
      <c r="AG405" s="146" t="s">
        <v>278</v>
      </c>
      <c r="AH405" s="146">
        <v>0</v>
      </c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3" x14ac:dyDescent="0.2">
      <c r="A406" s="153"/>
      <c r="B406" s="154"/>
      <c r="C406" s="192" t="s">
        <v>619</v>
      </c>
      <c r="D406" s="185"/>
      <c r="E406" s="186">
        <v>-2.3092999999999999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6"/>
      <c r="AA406" s="146"/>
      <c r="AB406" s="146"/>
      <c r="AC406" s="146"/>
      <c r="AD406" s="146"/>
      <c r="AE406" s="146"/>
      <c r="AF406" s="146"/>
      <c r="AG406" s="146" t="s">
        <v>278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3" x14ac:dyDescent="0.2">
      <c r="A407" s="153"/>
      <c r="B407" s="154"/>
      <c r="C407" s="192" t="s">
        <v>620</v>
      </c>
      <c r="D407" s="185"/>
      <c r="E407" s="186">
        <v>-2.1501999999999999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6"/>
      <c r="AA407" s="146"/>
      <c r="AB407" s="146"/>
      <c r="AC407" s="146"/>
      <c r="AD407" s="146"/>
      <c r="AE407" s="146"/>
      <c r="AF407" s="146"/>
      <c r="AG407" s="146" t="s">
        <v>278</v>
      </c>
      <c r="AH407" s="146">
        <v>0</v>
      </c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3" x14ac:dyDescent="0.2">
      <c r="A408" s="153"/>
      <c r="B408" s="154"/>
      <c r="C408" s="192" t="s">
        <v>528</v>
      </c>
      <c r="D408" s="185"/>
      <c r="E408" s="186"/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6"/>
      <c r="AA408" s="146"/>
      <c r="AB408" s="146"/>
      <c r="AC408" s="146"/>
      <c r="AD408" s="146"/>
      <c r="AE408" s="146"/>
      <c r="AF408" s="146"/>
      <c r="AG408" s="146" t="s">
        <v>278</v>
      </c>
      <c r="AH408" s="146">
        <v>0</v>
      </c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3" x14ac:dyDescent="0.2">
      <c r="A409" s="153"/>
      <c r="B409" s="154"/>
      <c r="C409" s="192" t="s">
        <v>621</v>
      </c>
      <c r="D409" s="185"/>
      <c r="E409" s="186">
        <v>24.495999999999999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6"/>
      <c r="AA409" s="146"/>
      <c r="AB409" s="146"/>
      <c r="AC409" s="146"/>
      <c r="AD409" s="146"/>
      <c r="AE409" s="146"/>
      <c r="AF409" s="146"/>
      <c r="AG409" s="146" t="s">
        <v>278</v>
      </c>
      <c r="AH409" s="146">
        <v>0</v>
      </c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3" x14ac:dyDescent="0.2">
      <c r="A410" s="153"/>
      <c r="B410" s="154"/>
      <c r="C410" s="192" t="s">
        <v>622</v>
      </c>
      <c r="D410" s="185"/>
      <c r="E410" s="186">
        <v>-2.1711999999999998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6"/>
      <c r="AA410" s="146"/>
      <c r="AB410" s="146"/>
      <c r="AC410" s="146"/>
      <c r="AD410" s="146"/>
      <c r="AE410" s="146"/>
      <c r="AF410" s="146"/>
      <c r="AG410" s="146" t="s">
        <v>278</v>
      </c>
      <c r="AH410" s="146">
        <v>0</v>
      </c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3" x14ac:dyDescent="0.2">
      <c r="A411" s="153"/>
      <c r="B411" s="154"/>
      <c r="C411" s="192" t="s">
        <v>623</v>
      </c>
      <c r="D411" s="185"/>
      <c r="E411" s="186">
        <v>4.4257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6"/>
      <c r="AA411" s="146"/>
      <c r="AB411" s="146"/>
      <c r="AC411" s="146"/>
      <c r="AD411" s="146"/>
      <c r="AE411" s="146"/>
      <c r="AF411" s="146"/>
      <c r="AG411" s="146" t="s">
        <v>278</v>
      </c>
      <c r="AH411" s="146">
        <v>0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3" x14ac:dyDescent="0.2">
      <c r="A412" s="153"/>
      <c r="B412" s="154"/>
      <c r="C412" s="192" t="s">
        <v>530</v>
      </c>
      <c r="D412" s="185"/>
      <c r="E412" s="186"/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6"/>
      <c r="AA412" s="146"/>
      <c r="AB412" s="146"/>
      <c r="AC412" s="146"/>
      <c r="AD412" s="146"/>
      <c r="AE412" s="146"/>
      <c r="AF412" s="146"/>
      <c r="AG412" s="146" t="s">
        <v>278</v>
      </c>
      <c r="AH412" s="146">
        <v>0</v>
      </c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3" x14ac:dyDescent="0.2">
      <c r="A413" s="153"/>
      <c r="B413" s="154"/>
      <c r="C413" s="192" t="s">
        <v>624</v>
      </c>
      <c r="D413" s="185"/>
      <c r="E413" s="186">
        <v>39.835000000000001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6"/>
      <c r="AA413" s="146"/>
      <c r="AB413" s="146"/>
      <c r="AC413" s="146"/>
      <c r="AD413" s="146"/>
      <c r="AE413" s="146"/>
      <c r="AF413" s="146"/>
      <c r="AG413" s="146" t="s">
        <v>278</v>
      </c>
      <c r="AH413" s="146">
        <v>0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3" x14ac:dyDescent="0.2">
      <c r="A414" s="153"/>
      <c r="B414" s="154"/>
      <c r="C414" s="192" t="s">
        <v>625</v>
      </c>
      <c r="D414" s="185"/>
      <c r="E414" s="186">
        <v>-1.2816000000000001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6"/>
      <c r="AA414" s="146"/>
      <c r="AB414" s="146"/>
      <c r="AC414" s="146"/>
      <c r="AD414" s="146"/>
      <c r="AE414" s="146"/>
      <c r="AF414" s="146"/>
      <c r="AG414" s="146" t="s">
        <v>278</v>
      </c>
      <c r="AH414" s="146">
        <v>0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3" x14ac:dyDescent="0.2">
      <c r="A415" s="153"/>
      <c r="B415" s="154"/>
      <c r="C415" s="192" t="s">
        <v>556</v>
      </c>
      <c r="D415" s="185"/>
      <c r="E415" s="186"/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6"/>
      <c r="AA415" s="146"/>
      <c r="AB415" s="146"/>
      <c r="AC415" s="146"/>
      <c r="AD415" s="146"/>
      <c r="AE415" s="146"/>
      <c r="AF415" s="146"/>
      <c r="AG415" s="146" t="s">
        <v>278</v>
      </c>
      <c r="AH415" s="146">
        <v>0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3" x14ac:dyDescent="0.2">
      <c r="A416" s="153"/>
      <c r="B416" s="154"/>
      <c r="C416" s="192" t="s">
        <v>626</v>
      </c>
      <c r="D416" s="185"/>
      <c r="E416" s="186">
        <v>3.48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6"/>
      <c r="AA416" s="146"/>
      <c r="AB416" s="146"/>
      <c r="AC416" s="146"/>
      <c r="AD416" s="146"/>
      <c r="AE416" s="146"/>
      <c r="AF416" s="146"/>
      <c r="AG416" s="146" t="s">
        <v>278</v>
      </c>
      <c r="AH416" s="146">
        <v>0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3" x14ac:dyDescent="0.2">
      <c r="A417" s="153"/>
      <c r="B417" s="154"/>
      <c r="C417" s="192" t="s">
        <v>532</v>
      </c>
      <c r="D417" s="185"/>
      <c r="E417" s="186"/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6"/>
      <c r="AA417" s="146"/>
      <c r="AB417" s="146"/>
      <c r="AC417" s="146"/>
      <c r="AD417" s="146"/>
      <c r="AE417" s="146"/>
      <c r="AF417" s="146"/>
      <c r="AG417" s="146" t="s">
        <v>278</v>
      </c>
      <c r="AH417" s="146">
        <v>0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3" x14ac:dyDescent="0.2">
      <c r="A418" s="153"/>
      <c r="B418" s="154"/>
      <c r="C418" s="192" t="s">
        <v>627</v>
      </c>
      <c r="D418" s="185"/>
      <c r="E418" s="186">
        <v>3.468</v>
      </c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6"/>
      <c r="AA418" s="146"/>
      <c r="AB418" s="146"/>
      <c r="AC418" s="146"/>
      <c r="AD418" s="146"/>
      <c r="AE418" s="146"/>
      <c r="AF418" s="146"/>
      <c r="AG418" s="146" t="s">
        <v>278</v>
      </c>
      <c r="AH418" s="146">
        <v>0</v>
      </c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3" x14ac:dyDescent="0.2">
      <c r="A419" s="153"/>
      <c r="B419" s="154"/>
      <c r="C419" s="192" t="s">
        <v>628</v>
      </c>
      <c r="D419" s="185"/>
      <c r="E419" s="186">
        <v>1.32E-2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6"/>
      <c r="AA419" s="146"/>
      <c r="AB419" s="146"/>
      <c r="AC419" s="146"/>
      <c r="AD419" s="146"/>
      <c r="AE419" s="146"/>
      <c r="AF419" s="146"/>
      <c r="AG419" s="146" t="s">
        <v>278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3" x14ac:dyDescent="0.2">
      <c r="A420" s="153"/>
      <c r="B420" s="154"/>
      <c r="C420" s="192" t="s">
        <v>629</v>
      </c>
      <c r="D420" s="185"/>
      <c r="E420" s="186"/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6"/>
      <c r="AA420" s="146"/>
      <c r="AB420" s="146"/>
      <c r="AC420" s="146"/>
      <c r="AD420" s="146"/>
      <c r="AE420" s="146"/>
      <c r="AF420" s="146"/>
      <c r="AG420" s="146" t="s">
        <v>278</v>
      </c>
      <c r="AH420" s="146">
        <v>0</v>
      </c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3" x14ac:dyDescent="0.2">
      <c r="A421" s="153"/>
      <c r="B421" s="154"/>
      <c r="C421" s="192" t="s">
        <v>630</v>
      </c>
      <c r="D421" s="185"/>
      <c r="E421" s="186">
        <v>19.812000000000001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6"/>
      <c r="AA421" s="146"/>
      <c r="AB421" s="146"/>
      <c r="AC421" s="146"/>
      <c r="AD421" s="146"/>
      <c r="AE421" s="146"/>
      <c r="AF421" s="146"/>
      <c r="AG421" s="146" t="s">
        <v>278</v>
      </c>
      <c r="AH421" s="146">
        <v>0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3" x14ac:dyDescent="0.2">
      <c r="A422" s="153"/>
      <c r="B422" s="154"/>
      <c r="C422" s="192" t="s">
        <v>631</v>
      </c>
      <c r="D422" s="185"/>
      <c r="E422" s="186">
        <v>-0.78600000000000003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6"/>
      <c r="AA422" s="146"/>
      <c r="AB422" s="146"/>
      <c r="AC422" s="146"/>
      <c r="AD422" s="146"/>
      <c r="AE422" s="146"/>
      <c r="AF422" s="146"/>
      <c r="AG422" s="146" t="s">
        <v>278</v>
      </c>
      <c r="AH422" s="146">
        <v>0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3" x14ac:dyDescent="0.2">
      <c r="A423" s="153"/>
      <c r="B423" s="154"/>
      <c r="C423" s="192" t="s">
        <v>632</v>
      </c>
      <c r="D423" s="185"/>
      <c r="E423" s="186">
        <v>-3.1960000000000002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6"/>
      <c r="AA423" s="146"/>
      <c r="AB423" s="146"/>
      <c r="AC423" s="146"/>
      <c r="AD423" s="146"/>
      <c r="AE423" s="146"/>
      <c r="AF423" s="146"/>
      <c r="AG423" s="146" t="s">
        <v>278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3" x14ac:dyDescent="0.2">
      <c r="A424" s="153"/>
      <c r="B424" s="154"/>
      <c r="C424" s="192" t="s">
        <v>536</v>
      </c>
      <c r="D424" s="185"/>
      <c r="E424" s="186"/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6"/>
      <c r="AA424" s="146"/>
      <c r="AB424" s="146"/>
      <c r="AC424" s="146"/>
      <c r="AD424" s="146"/>
      <c r="AE424" s="146"/>
      <c r="AF424" s="146"/>
      <c r="AG424" s="146" t="s">
        <v>278</v>
      </c>
      <c r="AH424" s="146">
        <v>0</v>
      </c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3" x14ac:dyDescent="0.2">
      <c r="A425" s="153"/>
      <c r="B425" s="154"/>
      <c r="C425" s="192" t="s">
        <v>633</v>
      </c>
      <c r="D425" s="185"/>
      <c r="E425" s="186">
        <v>47.257599999999996</v>
      </c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6"/>
      <c r="AA425" s="146"/>
      <c r="AB425" s="146"/>
      <c r="AC425" s="146"/>
      <c r="AD425" s="146"/>
      <c r="AE425" s="146"/>
      <c r="AF425" s="146"/>
      <c r="AG425" s="146" t="s">
        <v>278</v>
      </c>
      <c r="AH425" s="146">
        <v>0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3" x14ac:dyDescent="0.2">
      <c r="A426" s="153"/>
      <c r="B426" s="154"/>
      <c r="C426" s="192" t="s">
        <v>634</v>
      </c>
      <c r="D426" s="185"/>
      <c r="E426" s="186">
        <v>-0.64724999999999999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6"/>
      <c r="AA426" s="146"/>
      <c r="AB426" s="146"/>
      <c r="AC426" s="146"/>
      <c r="AD426" s="146"/>
      <c r="AE426" s="146"/>
      <c r="AF426" s="146"/>
      <c r="AG426" s="146" t="s">
        <v>278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3" x14ac:dyDescent="0.2">
      <c r="A427" s="153"/>
      <c r="B427" s="154"/>
      <c r="C427" s="192" t="s">
        <v>635</v>
      </c>
      <c r="D427" s="185"/>
      <c r="E427" s="186">
        <v>-3.0059999999999998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6"/>
      <c r="AA427" s="146"/>
      <c r="AB427" s="146"/>
      <c r="AC427" s="146"/>
      <c r="AD427" s="146"/>
      <c r="AE427" s="146"/>
      <c r="AF427" s="146"/>
      <c r="AG427" s="146" t="s">
        <v>278</v>
      </c>
      <c r="AH427" s="146">
        <v>0</v>
      </c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3" x14ac:dyDescent="0.2">
      <c r="A428" s="153"/>
      <c r="B428" s="154"/>
      <c r="C428" s="192" t="s">
        <v>636</v>
      </c>
      <c r="D428" s="185"/>
      <c r="E428" s="186">
        <v>-6.7320000000000002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6"/>
      <c r="AA428" s="146"/>
      <c r="AB428" s="146"/>
      <c r="AC428" s="146"/>
      <c r="AD428" s="146"/>
      <c r="AE428" s="146"/>
      <c r="AF428" s="146"/>
      <c r="AG428" s="146" t="s">
        <v>278</v>
      </c>
      <c r="AH428" s="146">
        <v>0</v>
      </c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3" x14ac:dyDescent="0.2">
      <c r="A429" s="153"/>
      <c r="B429" s="154"/>
      <c r="C429" s="192" t="s">
        <v>637</v>
      </c>
      <c r="D429" s="185"/>
      <c r="E429" s="186"/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6"/>
      <c r="AA429" s="146"/>
      <c r="AB429" s="146"/>
      <c r="AC429" s="146"/>
      <c r="AD429" s="146"/>
      <c r="AE429" s="146"/>
      <c r="AF429" s="146"/>
      <c r="AG429" s="146" t="s">
        <v>278</v>
      </c>
      <c r="AH429" s="146">
        <v>0</v>
      </c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3" x14ac:dyDescent="0.2">
      <c r="A430" s="153"/>
      <c r="B430" s="154"/>
      <c r="C430" s="192" t="s">
        <v>638</v>
      </c>
      <c r="D430" s="185"/>
      <c r="E430" s="186">
        <v>28.546399999999998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6"/>
      <c r="AA430" s="146"/>
      <c r="AB430" s="146"/>
      <c r="AC430" s="146"/>
      <c r="AD430" s="146"/>
      <c r="AE430" s="146"/>
      <c r="AF430" s="146"/>
      <c r="AG430" s="146" t="s">
        <v>278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3" x14ac:dyDescent="0.2">
      <c r="A431" s="153"/>
      <c r="B431" s="154"/>
      <c r="C431" s="192" t="s">
        <v>639</v>
      </c>
      <c r="D431" s="185"/>
      <c r="E431" s="186">
        <v>-3.0817999999999999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6"/>
      <c r="AA431" s="146"/>
      <c r="AB431" s="146"/>
      <c r="AC431" s="146"/>
      <c r="AD431" s="146"/>
      <c r="AE431" s="146"/>
      <c r="AF431" s="146"/>
      <c r="AG431" s="146" t="s">
        <v>278</v>
      </c>
      <c r="AH431" s="146">
        <v>0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3" x14ac:dyDescent="0.2">
      <c r="A432" s="153"/>
      <c r="B432" s="154"/>
      <c r="C432" s="192" t="s">
        <v>538</v>
      </c>
      <c r="D432" s="185"/>
      <c r="E432" s="186"/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6"/>
      <c r="AA432" s="146"/>
      <c r="AB432" s="146"/>
      <c r="AC432" s="146"/>
      <c r="AD432" s="146"/>
      <c r="AE432" s="146"/>
      <c r="AF432" s="146"/>
      <c r="AG432" s="146" t="s">
        <v>278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3" x14ac:dyDescent="0.2">
      <c r="A433" s="153"/>
      <c r="B433" s="154"/>
      <c r="C433" s="192" t="s">
        <v>640</v>
      </c>
      <c r="D433" s="185"/>
      <c r="E433" s="186">
        <v>13.436999999999999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6"/>
      <c r="AA433" s="146"/>
      <c r="AB433" s="146"/>
      <c r="AC433" s="146"/>
      <c r="AD433" s="146"/>
      <c r="AE433" s="146"/>
      <c r="AF433" s="146"/>
      <c r="AG433" s="146" t="s">
        <v>278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3" x14ac:dyDescent="0.2">
      <c r="A434" s="153"/>
      <c r="B434" s="154"/>
      <c r="C434" s="192" t="s">
        <v>641</v>
      </c>
      <c r="D434" s="185"/>
      <c r="E434" s="186">
        <v>-3.8664999999999998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6"/>
      <c r="AA434" s="146"/>
      <c r="AB434" s="146"/>
      <c r="AC434" s="146"/>
      <c r="AD434" s="146"/>
      <c r="AE434" s="146"/>
      <c r="AF434" s="146"/>
      <c r="AG434" s="146" t="s">
        <v>278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3" x14ac:dyDescent="0.2">
      <c r="A435" s="153"/>
      <c r="B435" s="154"/>
      <c r="C435" s="192" t="s">
        <v>610</v>
      </c>
      <c r="D435" s="185"/>
      <c r="E435" s="186"/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6"/>
      <c r="AA435" s="146"/>
      <c r="AB435" s="146"/>
      <c r="AC435" s="146"/>
      <c r="AD435" s="146"/>
      <c r="AE435" s="146"/>
      <c r="AF435" s="146"/>
      <c r="AG435" s="146" t="s">
        <v>278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3" x14ac:dyDescent="0.2">
      <c r="A436" s="153"/>
      <c r="B436" s="154"/>
      <c r="C436" s="192" t="s">
        <v>642</v>
      </c>
      <c r="D436" s="185"/>
      <c r="E436" s="186">
        <v>3.875</v>
      </c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6"/>
      <c r="AA436" s="146"/>
      <c r="AB436" s="146"/>
      <c r="AC436" s="146"/>
      <c r="AD436" s="146"/>
      <c r="AE436" s="146"/>
      <c r="AF436" s="146"/>
      <c r="AG436" s="146" t="s">
        <v>278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3" x14ac:dyDescent="0.2">
      <c r="A437" s="153"/>
      <c r="B437" s="154"/>
      <c r="C437" s="192" t="s">
        <v>628</v>
      </c>
      <c r="D437" s="185"/>
      <c r="E437" s="186">
        <v>1.32E-2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6"/>
      <c r="AA437" s="146"/>
      <c r="AB437" s="146"/>
      <c r="AC437" s="146"/>
      <c r="AD437" s="146"/>
      <c r="AE437" s="146"/>
      <c r="AF437" s="146"/>
      <c r="AG437" s="146" t="s">
        <v>278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3" x14ac:dyDescent="0.2">
      <c r="A438" s="153"/>
      <c r="B438" s="154"/>
      <c r="C438" s="192" t="s">
        <v>540</v>
      </c>
      <c r="D438" s="185"/>
      <c r="E438" s="186"/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6"/>
      <c r="AA438" s="146"/>
      <c r="AB438" s="146"/>
      <c r="AC438" s="146"/>
      <c r="AD438" s="146"/>
      <c r="AE438" s="146"/>
      <c r="AF438" s="146"/>
      <c r="AG438" s="146" t="s">
        <v>278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3" x14ac:dyDescent="0.2">
      <c r="A439" s="153"/>
      <c r="B439" s="154"/>
      <c r="C439" s="192" t="s">
        <v>643</v>
      </c>
      <c r="D439" s="185"/>
      <c r="E439" s="186">
        <v>47.651000000000003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6"/>
      <c r="AA439" s="146"/>
      <c r="AB439" s="146"/>
      <c r="AC439" s="146"/>
      <c r="AD439" s="146"/>
      <c r="AE439" s="146"/>
      <c r="AF439" s="146"/>
      <c r="AG439" s="146" t="s">
        <v>278</v>
      </c>
      <c r="AH439" s="146">
        <v>0</v>
      </c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3" x14ac:dyDescent="0.2">
      <c r="A440" s="153"/>
      <c r="B440" s="154"/>
      <c r="C440" s="192" t="s">
        <v>644</v>
      </c>
      <c r="D440" s="185"/>
      <c r="E440" s="186">
        <v>-51.8996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6"/>
      <c r="AA440" s="146"/>
      <c r="AB440" s="146"/>
      <c r="AC440" s="146"/>
      <c r="AD440" s="146"/>
      <c r="AE440" s="146"/>
      <c r="AF440" s="146"/>
      <c r="AG440" s="146" t="s">
        <v>278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3" x14ac:dyDescent="0.2">
      <c r="A441" s="153"/>
      <c r="B441" s="154"/>
      <c r="C441" s="192" t="s">
        <v>542</v>
      </c>
      <c r="D441" s="185"/>
      <c r="E441" s="186"/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6"/>
      <c r="AA441" s="146"/>
      <c r="AB441" s="146"/>
      <c r="AC441" s="146"/>
      <c r="AD441" s="146"/>
      <c r="AE441" s="146"/>
      <c r="AF441" s="146"/>
      <c r="AG441" s="146" t="s">
        <v>278</v>
      </c>
      <c r="AH441" s="146">
        <v>0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3" x14ac:dyDescent="0.2">
      <c r="A442" s="153"/>
      <c r="B442" s="154"/>
      <c r="C442" s="192" t="s">
        <v>645</v>
      </c>
      <c r="D442" s="185"/>
      <c r="E442" s="186">
        <v>13.166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6"/>
      <c r="AA442" s="146"/>
      <c r="AB442" s="146"/>
      <c r="AC442" s="146"/>
      <c r="AD442" s="146"/>
      <c r="AE442" s="146"/>
      <c r="AF442" s="146"/>
      <c r="AG442" s="146" t="s">
        <v>278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3" x14ac:dyDescent="0.2">
      <c r="A443" s="153"/>
      <c r="B443" s="154"/>
      <c r="C443" s="192" t="s">
        <v>646</v>
      </c>
      <c r="D443" s="185"/>
      <c r="E443" s="186">
        <v>-3.6629999999999998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6"/>
      <c r="AA443" s="146"/>
      <c r="AB443" s="146"/>
      <c r="AC443" s="146"/>
      <c r="AD443" s="146"/>
      <c r="AE443" s="146"/>
      <c r="AF443" s="146"/>
      <c r="AG443" s="146" t="s">
        <v>278</v>
      </c>
      <c r="AH443" s="146">
        <v>0</v>
      </c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3" x14ac:dyDescent="0.2">
      <c r="A444" s="153"/>
      <c r="B444" s="154"/>
      <c r="C444" s="192" t="s">
        <v>647</v>
      </c>
      <c r="D444" s="185"/>
      <c r="E444" s="186"/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6"/>
      <c r="AA444" s="146"/>
      <c r="AB444" s="146"/>
      <c r="AC444" s="146"/>
      <c r="AD444" s="146"/>
      <c r="AE444" s="146"/>
      <c r="AF444" s="146"/>
      <c r="AG444" s="146" t="s">
        <v>278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3" x14ac:dyDescent="0.2">
      <c r="A445" s="153"/>
      <c r="B445" s="154"/>
      <c r="C445" s="192" t="s">
        <v>648</v>
      </c>
      <c r="D445" s="185"/>
      <c r="E445" s="186">
        <v>3.64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6"/>
      <c r="AA445" s="146"/>
      <c r="AB445" s="146"/>
      <c r="AC445" s="146"/>
      <c r="AD445" s="146"/>
      <c r="AE445" s="146"/>
      <c r="AF445" s="146"/>
      <c r="AG445" s="146" t="s">
        <v>278</v>
      </c>
      <c r="AH445" s="146">
        <v>0</v>
      </c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3" x14ac:dyDescent="0.2">
      <c r="A446" s="153"/>
      <c r="B446" s="154"/>
      <c r="C446" s="192" t="s">
        <v>544</v>
      </c>
      <c r="D446" s="185"/>
      <c r="E446" s="186"/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6"/>
      <c r="AA446" s="146"/>
      <c r="AB446" s="146"/>
      <c r="AC446" s="146"/>
      <c r="AD446" s="146"/>
      <c r="AE446" s="146"/>
      <c r="AF446" s="146"/>
      <c r="AG446" s="146" t="s">
        <v>278</v>
      </c>
      <c r="AH446" s="146">
        <v>0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3" x14ac:dyDescent="0.2">
      <c r="A447" s="153"/>
      <c r="B447" s="154"/>
      <c r="C447" s="192" t="s">
        <v>649</v>
      </c>
      <c r="D447" s="185"/>
      <c r="E447" s="186">
        <v>34.854500000000002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6"/>
      <c r="AA447" s="146"/>
      <c r="AB447" s="146"/>
      <c r="AC447" s="146"/>
      <c r="AD447" s="146"/>
      <c r="AE447" s="146"/>
      <c r="AF447" s="146"/>
      <c r="AG447" s="146" t="s">
        <v>278</v>
      </c>
      <c r="AH447" s="146">
        <v>0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3" x14ac:dyDescent="0.2">
      <c r="A448" s="153"/>
      <c r="B448" s="154"/>
      <c r="C448" s="192" t="s">
        <v>650</v>
      </c>
      <c r="D448" s="185"/>
      <c r="E448" s="186">
        <v>-2.8498000000000001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6"/>
      <c r="AA448" s="146"/>
      <c r="AB448" s="146"/>
      <c r="AC448" s="146"/>
      <c r="AD448" s="146"/>
      <c r="AE448" s="146"/>
      <c r="AF448" s="146"/>
      <c r="AG448" s="146" t="s">
        <v>278</v>
      </c>
      <c r="AH448" s="146">
        <v>0</v>
      </c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3" x14ac:dyDescent="0.2">
      <c r="A449" s="153"/>
      <c r="B449" s="154"/>
      <c r="C449" s="192" t="s">
        <v>546</v>
      </c>
      <c r="D449" s="185"/>
      <c r="E449" s="186"/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6"/>
      <c r="AA449" s="146"/>
      <c r="AB449" s="146"/>
      <c r="AC449" s="146"/>
      <c r="AD449" s="146"/>
      <c r="AE449" s="146"/>
      <c r="AF449" s="146"/>
      <c r="AG449" s="146" t="s">
        <v>278</v>
      </c>
      <c r="AH449" s="146">
        <v>0</v>
      </c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outlineLevel="3" x14ac:dyDescent="0.2">
      <c r="A450" s="153"/>
      <c r="B450" s="154"/>
      <c r="C450" s="192" t="s">
        <v>651</v>
      </c>
      <c r="D450" s="185"/>
      <c r="E450" s="186">
        <v>13.192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6"/>
      <c r="AA450" s="146"/>
      <c r="AB450" s="146"/>
      <c r="AC450" s="146"/>
      <c r="AD450" s="146"/>
      <c r="AE450" s="146"/>
      <c r="AF450" s="146"/>
      <c r="AG450" s="146" t="s">
        <v>278</v>
      </c>
      <c r="AH450" s="146">
        <v>0</v>
      </c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3" x14ac:dyDescent="0.2">
      <c r="A451" s="153"/>
      <c r="B451" s="154"/>
      <c r="C451" s="192" t="s">
        <v>646</v>
      </c>
      <c r="D451" s="185"/>
      <c r="E451" s="186">
        <v>-3.6629999999999998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6"/>
      <c r="AA451" s="146"/>
      <c r="AB451" s="146"/>
      <c r="AC451" s="146"/>
      <c r="AD451" s="146"/>
      <c r="AE451" s="146"/>
      <c r="AF451" s="146"/>
      <c r="AG451" s="146" t="s">
        <v>278</v>
      </c>
      <c r="AH451" s="146">
        <v>0</v>
      </c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3" x14ac:dyDescent="0.2">
      <c r="A452" s="153"/>
      <c r="B452" s="154"/>
      <c r="C452" s="192" t="s">
        <v>562</v>
      </c>
      <c r="D452" s="185"/>
      <c r="E452" s="186"/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6"/>
      <c r="AA452" s="146"/>
      <c r="AB452" s="146"/>
      <c r="AC452" s="146"/>
      <c r="AD452" s="146"/>
      <c r="AE452" s="146"/>
      <c r="AF452" s="146"/>
      <c r="AG452" s="146" t="s">
        <v>278</v>
      </c>
      <c r="AH452" s="146">
        <v>0</v>
      </c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3" x14ac:dyDescent="0.2">
      <c r="A453" s="153"/>
      <c r="B453" s="154"/>
      <c r="C453" s="192" t="s">
        <v>648</v>
      </c>
      <c r="D453" s="185"/>
      <c r="E453" s="186">
        <v>3.64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6"/>
      <c r="AA453" s="146"/>
      <c r="AB453" s="146"/>
      <c r="AC453" s="146"/>
      <c r="AD453" s="146"/>
      <c r="AE453" s="146"/>
      <c r="AF453" s="146"/>
      <c r="AG453" s="146" t="s">
        <v>278</v>
      </c>
      <c r="AH453" s="146">
        <v>0</v>
      </c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3" x14ac:dyDescent="0.2">
      <c r="A454" s="153"/>
      <c r="B454" s="154"/>
      <c r="C454" s="192" t="s">
        <v>548</v>
      </c>
      <c r="D454" s="185"/>
      <c r="E454" s="186"/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6"/>
      <c r="AA454" s="146"/>
      <c r="AB454" s="146"/>
      <c r="AC454" s="146"/>
      <c r="AD454" s="146"/>
      <c r="AE454" s="146"/>
      <c r="AF454" s="146"/>
      <c r="AG454" s="146" t="s">
        <v>278</v>
      </c>
      <c r="AH454" s="146">
        <v>0</v>
      </c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3" x14ac:dyDescent="0.2">
      <c r="A455" s="153"/>
      <c r="B455" s="154"/>
      <c r="C455" s="192" t="s">
        <v>652</v>
      </c>
      <c r="D455" s="185"/>
      <c r="E455" s="186">
        <v>34.880499999999998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6"/>
      <c r="AA455" s="146"/>
      <c r="AB455" s="146"/>
      <c r="AC455" s="146"/>
      <c r="AD455" s="146"/>
      <c r="AE455" s="146"/>
      <c r="AF455" s="146"/>
      <c r="AG455" s="146" t="s">
        <v>278</v>
      </c>
      <c r="AH455" s="146">
        <v>0</v>
      </c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3" x14ac:dyDescent="0.2">
      <c r="A456" s="153"/>
      <c r="B456" s="154"/>
      <c r="C456" s="192" t="s">
        <v>650</v>
      </c>
      <c r="D456" s="185"/>
      <c r="E456" s="186">
        <v>-2.8498000000000001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6"/>
      <c r="AA456" s="146"/>
      <c r="AB456" s="146"/>
      <c r="AC456" s="146"/>
      <c r="AD456" s="146"/>
      <c r="AE456" s="146"/>
      <c r="AF456" s="146"/>
      <c r="AG456" s="146" t="s">
        <v>278</v>
      </c>
      <c r="AH456" s="146">
        <v>0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3" x14ac:dyDescent="0.2">
      <c r="A457" s="153"/>
      <c r="B457" s="154"/>
      <c r="C457" s="192" t="s">
        <v>550</v>
      </c>
      <c r="D457" s="185"/>
      <c r="E457" s="186"/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6"/>
      <c r="AA457" s="146"/>
      <c r="AB457" s="146"/>
      <c r="AC457" s="146"/>
      <c r="AD457" s="146"/>
      <c r="AE457" s="146"/>
      <c r="AF457" s="146"/>
      <c r="AG457" s="146" t="s">
        <v>278</v>
      </c>
      <c r="AH457" s="146">
        <v>0</v>
      </c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3" x14ac:dyDescent="0.2">
      <c r="A458" s="153"/>
      <c r="B458" s="154"/>
      <c r="C458" s="192" t="s">
        <v>651</v>
      </c>
      <c r="D458" s="185"/>
      <c r="E458" s="186">
        <v>13.192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6"/>
      <c r="AA458" s="146"/>
      <c r="AB458" s="146"/>
      <c r="AC458" s="146"/>
      <c r="AD458" s="146"/>
      <c r="AE458" s="146"/>
      <c r="AF458" s="146"/>
      <c r="AG458" s="146" t="s">
        <v>278</v>
      </c>
      <c r="AH458" s="146">
        <v>0</v>
      </c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3" x14ac:dyDescent="0.2">
      <c r="A459" s="153"/>
      <c r="B459" s="154"/>
      <c r="C459" s="192" t="s">
        <v>646</v>
      </c>
      <c r="D459" s="185"/>
      <c r="E459" s="186">
        <v>-3.6629999999999998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6"/>
      <c r="AA459" s="146"/>
      <c r="AB459" s="146"/>
      <c r="AC459" s="146"/>
      <c r="AD459" s="146"/>
      <c r="AE459" s="146"/>
      <c r="AF459" s="146"/>
      <c r="AG459" s="146" t="s">
        <v>278</v>
      </c>
      <c r="AH459" s="146">
        <v>0</v>
      </c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3" x14ac:dyDescent="0.2">
      <c r="A460" s="153"/>
      <c r="B460" s="154"/>
      <c r="C460" s="192" t="s">
        <v>563</v>
      </c>
      <c r="D460" s="185"/>
      <c r="E460" s="186"/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6"/>
      <c r="AA460" s="146"/>
      <c r="AB460" s="146"/>
      <c r="AC460" s="146"/>
      <c r="AD460" s="146"/>
      <c r="AE460" s="146"/>
      <c r="AF460" s="146"/>
      <c r="AG460" s="146" t="s">
        <v>278</v>
      </c>
      <c r="AH460" s="146">
        <v>0</v>
      </c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3" x14ac:dyDescent="0.2">
      <c r="A461" s="153"/>
      <c r="B461" s="154"/>
      <c r="C461" s="192" t="s">
        <v>653</v>
      </c>
      <c r="D461" s="185"/>
      <c r="E461" s="186">
        <v>3.87</v>
      </c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6"/>
      <c r="AA461" s="146"/>
      <c r="AB461" s="146"/>
      <c r="AC461" s="146"/>
      <c r="AD461" s="146"/>
      <c r="AE461" s="146"/>
      <c r="AF461" s="146"/>
      <c r="AG461" s="146" t="s">
        <v>278</v>
      </c>
      <c r="AH461" s="146">
        <v>0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3" x14ac:dyDescent="0.2">
      <c r="A462" s="153"/>
      <c r="B462" s="154"/>
      <c r="C462" s="192" t="s">
        <v>551</v>
      </c>
      <c r="D462" s="185"/>
      <c r="E462" s="186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6"/>
      <c r="AA462" s="146"/>
      <c r="AB462" s="146"/>
      <c r="AC462" s="146"/>
      <c r="AD462" s="146"/>
      <c r="AE462" s="146"/>
      <c r="AF462" s="146"/>
      <c r="AG462" s="146" t="s">
        <v>278</v>
      </c>
      <c r="AH462" s="146">
        <v>0</v>
      </c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3" x14ac:dyDescent="0.2">
      <c r="A463" s="153"/>
      <c r="B463" s="154"/>
      <c r="C463" s="192" t="s">
        <v>654</v>
      </c>
      <c r="D463" s="185"/>
      <c r="E463" s="186">
        <v>35.306899999999999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6"/>
      <c r="AA463" s="146"/>
      <c r="AB463" s="146"/>
      <c r="AC463" s="146"/>
      <c r="AD463" s="146"/>
      <c r="AE463" s="146"/>
      <c r="AF463" s="146"/>
      <c r="AG463" s="146" t="s">
        <v>278</v>
      </c>
      <c r="AH463" s="146">
        <v>0</v>
      </c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3" x14ac:dyDescent="0.2">
      <c r="A464" s="153"/>
      <c r="B464" s="154"/>
      <c r="C464" s="192" t="s">
        <v>650</v>
      </c>
      <c r="D464" s="185"/>
      <c r="E464" s="186">
        <v>-2.8498000000000001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6"/>
      <c r="AA464" s="146"/>
      <c r="AB464" s="146"/>
      <c r="AC464" s="146"/>
      <c r="AD464" s="146"/>
      <c r="AE464" s="146"/>
      <c r="AF464" s="146"/>
      <c r="AG464" s="146" t="s">
        <v>278</v>
      </c>
      <c r="AH464" s="146">
        <v>0</v>
      </c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outlineLevel="2" x14ac:dyDescent="0.2">
      <c r="A465" s="153"/>
      <c r="B465" s="154"/>
      <c r="C465" s="251"/>
      <c r="D465" s="252"/>
      <c r="E465" s="252"/>
      <c r="F465" s="252"/>
      <c r="G465" s="252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6"/>
      <c r="AA465" s="146"/>
      <c r="AB465" s="146"/>
      <c r="AC465" s="146"/>
      <c r="AD465" s="146"/>
      <c r="AE465" s="146"/>
      <c r="AF465" s="146"/>
      <c r="AG465" s="146" t="s">
        <v>223</v>
      </c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outlineLevel="1" x14ac:dyDescent="0.2">
      <c r="A466" s="167">
        <v>61</v>
      </c>
      <c r="B466" s="168" t="s">
        <v>655</v>
      </c>
      <c r="C466" s="177" t="s">
        <v>656</v>
      </c>
      <c r="D466" s="169" t="s">
        <v>374</v>
      </c>
      <c r="E466" s="170">
        <v>78.14</v>
      </c>
      <c r="F466" s="171"/>
      <c r="G466" s="172">
        <f>ROUND(E466*F466,2)</f>
        <v>0</v>
      </c>
      <c r="H466" s="171"/>
      <c r="I466" s="172">
        <f>ROUND(E466*H466,2)</f>
        <v>0</v>
      </c>
      <c r="J466" s="171"/>
      <c r="K466" s="172">
        <f>ROUND(E466*J466,2)</f>
        <v>0</v>
      </c>
      <c r="L466" s="172">
        <v>21</v>
      </c>
      <c r="M466" s="172">
        <f>G466*(1+L466/100)</f>
        <v>0</v>
      </c>
      <c r="N466" s="170">
        <v>1.6000000000000001E-4</v>
      </c>
      <c r="O466" s="170">
        <f>ROUND(E466*N466,2)</f>
        <v>0.01</v>
      </c>
      <c r="P466" s="170">
        <v>0</v>
      </c>
      <c r="Q466" s="170">
        <f>ROUND(E466*P466,2)</f>
        <v>0</v>
      </c>
      <c r="R466" s="172" t="s">
        <v>348</v>
      </c>
      <c r="S466" s="172" t="s">
        <v>218</v>
      </c>
      <c r="T466" s="173" t="s">
        <v>218</v>
      </c>
      <c r="U466" s="157">
        <v>0</v>
      </c>
      <c r="V466" s="157">
        <f>ROUND(E466*U466,2)</f>
        <v>0</v>
      </c>
      <c r="W466" s="157"/>
      <c r="X466" s="157" t="s">
        <v>263</v>
      </c>
      <c r="Y466" s="157" t="s">
        <v>221</v>
      </c>
      <c r="Z466" s="146"/>
      <c r="AA466" s="146"/>
      <c r="AB466" s="146"/>
      <c r="AC466" s="146"/>
      <c r="AD466" s="146"/>
      <c r="AE466" s="146"/>
      <c r="AF466" s="146"/>
      <c r="AG466" s="146" t="s">
        <v>264</v>
      </c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2" x14ac:dyDescent="0.2">
      <c r="A467" s="153"/>
      <c r="B467" s="154"/>
      <c r="C467" s="266" t="s">
        <v>657</v>
      </c>
      <c r="D467" s="267"/>
      <c r="E467" s="267"/>
      <c r="F467" s="267"/>
      <c r="G467" s="26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6"/>
      <c r="AA467" s="146"/>
      <c r="AB467" s="146"/>
      <c r="AC467" s="146"/>
      <c r="AD467" s="146"/>
      <c r="AE467" s="146"/>
      <c r="AF467" s="146"/>
      <c r="AG467" s="146" t="s">
        <v>276</v>
      </c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75" t="str">
        <f>C467</f>
        <v>omítka vápenocementová, strojně nebo ručně nanášená v podlaží i ve schodišti na jakýkoliv druh podkladu, kompletní souvrství</v>
      </c>
      <c r="BB467" s="146"/>
      <c r="BC467" s="146"/>
      <c r="BD467" s="146"/>
      <c r="BE467" s="146"/>
      <c r="BF467" s="146"/>
      <c r="BG467" s="146"/>
      <c r="BH467" s="146"/>
    </row>
    <row r="468" spans="1:60" outlineLevel="2" x14ac:dyDescent="0.2">
      <c r="A468" s="153"/>
      <c r="B468" s="154"/>
      <c r="C468" s="192" t="s">
        <v>595</v>
      </c>
      <c r="D468" s="185"/>
      <c r="E468" s="186">
        <v>7.63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6"/>
      <c r="AA468" s="146"/>
      <c r="AB468" s="146"/>
      <c r="AC468" s="146"/>
      <c r="AD468" s="146"/>
      <c r="AE468" s="146"/>
      <c r="AF468" s="146"/>
      <c r="AG468" s="146" t="s">
        <v>278</v>
      </c>
      <c r="AH468" s="146">
        <v>0</v>
      </c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3" x14ac:dyDescent="0.2">
      <c r="A469" s="153"/>
      <c r="B469" s="154"/>
      <c r="C469" s="192" t="s">
        <v>658</v>
      </c>
      <c r="D469" s="185"/>
      <c r="E469" s="186">
        <v>31.8</v>
      </c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6"/>
      <c r="AA469" s="146"/>
      <c r="AB469" s="146"/>
      <c r="AC469" s="146"/>
      <c r="AD469" s="146"/>
      <c r="AE469" s="146"/>
      <c r="AF469" s="146"/>
      <c r="AG469" s="146" t="s">
        <v>278</v>
      </c>
      <c r="AH469" s="146">
        <v>0</v>
      </c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outlineLevel="3" x14ac:dyDescent="0.2">
      <c r="A470" s="153"/>
      <c r="B470" s="154"/>
      <c r="C470" s="192" t="s">
        <v>659</v>
      </c>
      <c r="D470" s="185"/>
      <c r="E470" s="186">
        <v>1.72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6"/>
      <c r="AA470" s="146"/>
      <c r="AB470" s="146"/>
      <c r="AC470" s="146"/>
      <c r="AD470" s="146"/>
      <c r="AE470" s="146"/>
      <c r="AF470" s="146"/>
      <c r="AG470" s="146" t="s">
        <v>278</v>
      </c>
      <c r="AH470" s="146">
        <v>0</v>
      </c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3" x14ac:dyDescent="0.2">
      <c r="A471" s="153"/>
      <c r="B471" s="154"/>
      <c r="C471" s="192" t="s">
        <v>598</v>
      </c>
      <c r="D471" s="185"/>
      <c r="E471" s="186">
        <v>5.7350000000000003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6"/>
      <c r="AA471" s="146"/>
      <c r="AB471" s="146"/>
      <c r="AC471" s="146"/>
      <c r="AD471" s="146"/>
      <c r="AE471" s="146"/>
      <c r="AF471" s="146"/>
      <c r="AG471" s="146" t="s">
        <v>278</v>
      </c>
      <c r="AH471" s="146">
        <v>0</v>
      </c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3" x14ac:dyDescent="0.2">
      <c r="A472" s="153"/>
      <c r="B472" s="154"/>
      <c r="C472" s="192" t="s">
        <v>599</v>
      </c>
      <c r="D472" s="185"/>
      <c r="E472" s="186">
        <v>3.7</v>
      </c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6"/>
      <c r="AA472" s="146"/>
      <c r="AB472" s="146"/>
      <c r="AC472" s="146"/>
      <c r="AD472" s="146"/>
      <c r="AE472" s="146"/>
      <c r="AF472" s="146"/>
      <c r="AG472" s="146" t="s">
        <v>278</v>
      </c>
      <c r="AH472" s="146">
        <v>0</v>
      </c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outlineLevel="3" x14ac:dyDescent="0.2">
      <c r="A473" s="153"/>
      <c r="B473" s="154"/>
      <c r="C473" s="192" t="s">
        <v>600</v>
      </c>
      <c r="D473" s="185"/>
      <c r="E473" s="186">
        <v>5.7</v>
      </c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6"/>
      <c r="AA473" s="146"/>
      <c r="AB473" s="146"/>
      <c r="AC473" s="146"/>
      <c r="AD473" s="146"/>
      <c r="AE473" s="146"/>
      <c r="AF473" s="146"/>
      <c r="AG473" s="146" t="s">
        <v>278</v>
      </c>
      <c r="AH473" s="146">
        <v>0</v>
      </c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3" x14ac:dyDescent="0.2">
      <c r="A474" s="153"/>
      <c r="B474" s="154"/>
      <c r="C474" s="192" t="s">
        <v>601</v>
      </c>
      <c r="D474" s="185"/>
      <c r="E474" s="186">
        <v>3.5750000000000002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6"/>
      <c r="AA474" s="146"/>
      <c r="AB474" s="146"/>
      <c r="AC474" s="146"/>
      <c r="AD474" s="146"/>
      <c r="AE474" s="146"/>
      <c r="AF474" s="146"/>
      <c r="AG474" s="146" t="s">
        <v>278</v>
      </c>
      <c r="AH474" s="146">
        <v>0</v>
      </c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outlineLevel="3" x14ac:dyDescent="0.2">
      <c r="A475" s="153"/>
      <c r="B475" s="154"/>
      <c r="C475" s="192" t="s">
        <v>660</v>
      </c>
      <c r="D475" s="185"/>
      <c r="E475" s="186">
        <v>18.28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6"/>
      <c r="AA475" s="146"/>
      <c r="AB475" s="146"/>
      <c r="AC475" s="146"/>
      <c r="AD475" s="146"/>
      <c r="AE475" s="146"/>
      <c r="AF475" s="146"/>
      <c r="AG475" s="146" t="s">
        <v>278</v>
      </c>
      <c r="AH475" s="146">
        <v>0</v>
      </c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2" x14ac:dyDescent="0.2">
      <c r="A476" s="153"/>
      <c r="B476" s="154"/>
      <c r="C476" s="251"/>
      <c r="D476" s="252"/>
      <c r="E476" s="252"/>
      <c r="F476" s="252"/>
      <c r="G476" s="252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6"/>
      <c r="AA476" s="146"/>
      <c r="AB476" s="146"/>
      <c r="AC476" s="146"/>
      <c r="AD476" s="146"/>
      <c r="AE476" s="146"/>
      <c r="AF476" s="146"/>
      <c r="AG476" s="146" t="s">
        <v>223</v>
      </c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x14ac:dyDescent="0.2">
      <c r="A477" s="160" t="s">
        <v>213</v>
      </c>
      <c r="B477" s="161" t="s">
        <v>105</v>
      </c>
      <c r="C477" s="176" t="s">
        <v>106</v>
      </c>
      <c r="D477" s="162"/>
      <c r="E477" s="163"/>
      <c r="F477" s="164"/>
      <c r="G477" s="164">
        <f>SUMIF(AG478:AG519,"&lt;&gt;NOR",G478:G519)</f>
        <v>0</v>
      </c>
      <c r="H477" s="164"/>
      <c r="I477" s="164">
        <f>SUM(I478:I519)</f>
        <v>0</v>
      </c>
      <c r="J477" s="164"/>
      <c r="K477" s="164">
        <f>SUM(K478:K519)</f>
        <v>0</v>
      </c>
      <c r="L477" s="164"/>
      <c r="M477" s="164">
        <f>SUM(M478:M519)</f>
        <v>0</v>
      </c>
      <c r="N477" s="163"/>
      <c r="O477" s="163">
        <f>SUM(O478:O519)</f>
        <v>2.5099999999999998</v>
      </c>
      <c r="P477" s="163"/>
      <c r="Q477" s="163">
        <f>SUM(Q478:Q519)</f>
        <v>0</v>
      </c>
      <c r="R477" s="164"/>
      <c r="S477" s="164"/>
      <c r="T477" s="165"/>
      <c r="U477" s="159"/>
      <c r="V477" s="159">
        <f>SUM(V478:V519)</f>
        <v>137.46</v>
      </c>
      <c r="W477" s="159"/>
      <c r="X477" s="159"/>
      <c r="Y477" s="159"/>
      <c r="AG477" t="s">
        <v>214</v>
      </c>
    </row>
    <row r="478" spans="1:60" outlineLevel="1" x14ac:dyDescent="0.2">
      <c r="A478" s="167">
        <v>62</v>
      </c>
      <c r="B478" s="168" t="s">
        <v>661</v>
      </c>
      <c r="C478" s="177" t="s">
        <v>662</v>
      </c>
      <c r="D478" s="169" t="s">
        <v>374</v>
      </c>
      <c r="E478" s="170">
        <v>32.208750000000002</v>
      </c>
      <c r="F478" s="171"/>
      <c r="G478" s="172">
        <f>ROUND(E478*F478,2)</f>
        <v>0</v>
      </c>
      <c r="H478" s="171"/>
      <c r="I478" s="172">
        <f>ROUND(E478*H478,2)</f>
        <v>0</v>
      </c>
      <c r="J478" s="171"/>
      <c r="K478" s="172">
        <f>ROUND(E478*J478,2)</f>
        <v>0</v>
      </c>
      <c r="L478" s="172">
        <v>21</v>
      </c>
      <c r="M478" s="172">
        <f>G478*(1+L478/100)</f>
        <v>0</v>
      </c>
      <c r="N478" s="170">
        <v>1E-4</v>
      </c>
      <c r="O478" s="170">
        <f>ROUND(E478*N478,2)</f>
        <v>0</v>
      </c>
      <c r="P478" s="170">
        <v>0</v>
      </c>
      <c r="Q478" s="170">
        <f>ROUND(E478*P478,2)</f>
        <v>0</v>
      </c>
      <c r="R478" s="172" t="s">
        <v>348</v>
      </c>
      <c r="S478" s="172" t="s">
        <v>218</v>
      </c>
      <c r="T478" s="173" t="s">
        <v>218</v>
      </c>
      <c r="U478" s="157">
        <v>0.05</v>
      </c>
      <c r="V478" s="157">
        <f>ROUND(E478*U478,2)</f>
        <v>1.61</v>
      </c>
      <c r="W478" s="157"/>
      <c r="X478" s="157" t="s">
        <v>263</v>
      </c>
      <c r="Y478" s="157" t="s">
        <v>221</v>
      </c>
      <c r="Z478" s="146"/>
      <c r="AA478" s="146"/>
      <c r="AB478" s="146"/>
      <c r="AC478" s="146"/>
      <c r="AD478" s="146"/>
      <c r="AE478" s="146"/>
      <c r="AF478" s="146"/>
      <c r="AG478" s="146" t="s">
        <v>264</v>
      </c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outlineLevel="2" x14ac:dyDescent="0.2">
      <c r="A479" s="153"/>
      <c r="B479" s="154"/>
      <c r="C479" s="266" t="s">
        <v>594</v>
      </c>
      <c r="D479" s="267"/>
      <c r="E479" s="267"/>
      <c r="F479" s="267"/>
      <c r="G479" s="26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6"/>
      <c r="AA479" s="146"/>
      <c r="AB479" s="146"/>
      <c r="AC479" s="146"/>
      <c r="AD479" s="146"/>
      <c r="AE479" s="146"/>
      <c r="AF479" s="146"/>
      <c r="AG479" s="146" t="s">
        <v>276</v>
      </c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2" x14ac:dyDescent="0.2">
      <c r="A480" s="153"/>
      <c r="B480" s="154"/>
      <c r="C480" s="192" t="s">
        <v>587</v>
      </c>
      <c r="D480" s="185"/>
      <c r="E480" s="186">
        <v>3.8149999999999999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6"/>
      <c r="AA480" s="146"/>
      <c r="AB480" s="146"/>
      <c r="AC480" s="146"/>
      <c r="AD480" s="146"/>
      <c r="AE480" s="146"/>
      <c r="AF480" s="146"/>
      <c r="AG480" s="146" t="s">
        <v>278</v>
      </c>
      <c r="AH480" s="146">
        <v>0</v>
      </c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3" x14ac:dyDescent="0.2">
      <c r="A481" s="153"/>
      <c r="B481" s="154"/>
      <c r="C481" s="192" t="s">
        <v>588</v>
      </c>
      <c r="D481" s="185"/>
      <c r="E481" s="186">
        <v>18.065000000000001</v>
      </c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6"/>
      <c r="AA481" s="146"/>
      <c r="AB481" s="146"/>
      <c r="AC481" s="146"/>
      <c r="AD481" s="146"/>
      <c r="AE481" s="146"/>
      <c r="AF481" s="146"/>
      <c r="AG481" s="146" t="s">
        <v>278</v>
      </c>
      <c r="AH481" s="146">
        <v>0</v>
      </c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3" x14ac:dyDescent="0.2">
      <c r="A482" s="153"/>
      <c r="B482" s="154"/>
      <c r="C482" s="192" t="s">
        <v>589</v>
      </c>
      <c r="D482" s="185"/>
      <c r="E482" s="186">
        <v>0.75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6"/>
      <c r="AA482" s="146"/>
      <c r="AB482" s="146"/>
      <c r="AC482" s="146"/>
      <c r="AD482" s="146"/>
      <c r="AE482" s="146"/>
      <c r="AF482" s="146"/>
      <c r="AG482" s="146" t="s">
        <v>278</v>
      </c>
      <c r="AH482" s="146">
        <v>0</v>
      </c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outlineLevel="3" x14ac:dyDescent="0.2">
      <c r="A483" s="153"/>
      <c r="B483" s="154"/>
      <c r="C483" s="192" t="s">
        <v>590</v>
      </c>
      <c r="D483" s="185"/>
      <c r="E483" s="186">
        <v>2.9975000000000001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6"/>
      <c r="AA483" s="146"/>
      <c r="AB483" s="146"/>
      <c r="AC483" s="146"/>
      <c r="AD483" s="146"/>
      <c r="AE483" s="146"/>
      <c r="AF483" s="146"/>
      <c r="AG483" s="146" t="s">
        <v>278</v>
      </c>
      <c r="AH483" s="146">
        <v>0</v>
      </c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outlineLevel="3" x14ac:dyDescent="0.2">
      <c r="A484" s="153"/>
      <c r="B484" s="154"/>
      <c r="C484" s="192" t="s">
        <v>591</v>
      </c>
      <c r="D484" s="185"/>
      <c r="E484" s="186">
        <v>6.5812499999999998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6"/>
      <c r="AA484" s="146"/>
      <c r="AB484" s="146"/>
      <c r="AC484" s="146"/>
      <c r="AD484" s="146"/>
      <c r="AE484" s="146"/>
      <c r="AF484" s="146"/>
      <c r="AG484" s="146" t="s">
        <v>278</v>
      </c>
      <c r="AH484" s="146">
        <v>0</v>
      </c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outlineLevel="2" x14ac:dyDescent="0.2">
      <c r="A485" s="153"/>
      <c r="B485" s="154"/>
      <c r="C485" s="251"/>
      <c r="D485" s="252"/>
      <c r="E485" s="252"/>
      <c r="F485" s="252"/>
      <c r="G485" s="252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6"/>
      <c r="AA485" s="146"/>
      <c r="AB485" s="146"/>
      <c r="AC485" s="146"/>
      <c r="AD485" s="146"/>
      <c r="AE485" s="146"/>
      <c r="AF485" s="146"/>
      <c r="AG485" s="146" t="s">
        <v>223</v>
      </c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1" x14ac:dyDescent="0.2">
      <c r="A486" s="167">
        <v>63</v>
      </c>
      <c r="B486" s="168" t="s">
        <v>663</v>
      </c>
      <c r="C486" s="177" t="s">
        <v>664</v>
      </c>
      <c r="D486" s="169" t="s">
        <v>332</v>
      </c>
      <c r="E486" s="170">
        <v>32.208750000000002</v>
      </c>
      <c r="F486" s="171"/>
      <c r="G486" s="172">
        <f>ROUND(E486*F486,2)</f>
        <v>0</v>
      </c>
      <c r="H486" s="171"/>
      <c r="I486" s="172">
        <f>ROUND(E486*H486,2)</f>
        <v>0</v>
      </c>
      <c r="J486" s="171"/>
      <c r="K486" s="172">
        <f>ROUND(E486*J486,2)</f>
        <v>0</v>
      </c>
      <c r="L486" s="172">
        <v>21</v>
      </c>
      <c r="M486" s="172">
        <f>G486*(1+L486/100)</f>
        <v>0</v>
      </c>
      <c r="N486" s="170">
        <v>4.0000000000000003E-5</v>
      </c>
      <c r="O486" s="170">
        <f>ROUND(E486*N486,2)</f>
        <v>0</v>
      </c>
      <c r="P486" s="170">
        <v>0</v>
      </c>
      <c r="Q486" s="170">
        <f>ROUND(E486*P486,2)</f>
        <v>0</v>
      </c>
      <c r="R486" s="172" t="s">
        <v>348</v>
      </c>
      <c r="S486" s="172" t="s">
        <v>218</v>
      </c>
      <c r="T486" s="173" t="s">
        <v>218</v>
      </c>
      <c r="U486" s="157">
        <v>0.08</v>
      </c>
      <c r="V486" s="157">
        <f>ROUND(E486*U486,2)</f>
        <v>2.58</v>
      </c>
      <c r="W486" s="157"/>
      <c r="X486" s="157" t="s">
        <v>263</v>
      </c>
      <c r="Y486" s="157" t="s">
        <v>221</v>
      </c>
      <c r="Z486" s="146"/>
      <c r="AA486" s="146"/>
      <c r="AB486" s="146"/>
      <c r="AC486" s="146"/>
      <c r="AD486" s="146"/>
      <c r="AE486" s="146"/>
      <c r="AF486" s="146"/>
      <c r="AG486" s="146" t="s">
        <v>264</v>
      </c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ht="22.5" outlineLevel="2" x14ac:dyDescent="0.2">
      <c r="A487" s="153"/>
      <c r="B487" s="154"/>
      <c r="C487" s="266" t="s">
        <v>665</v>
      </c>
      <c r="D487" s="267"/>
      <c r="E487" s="267"/>
      <c r="F487" s="267"/>
      <c r="G487" s="26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6"/>
      <c r="AA487" s="146"/>
      <c r="AB487" s="146"/>
      <c r="AC487" s="146"/>
      <c r="AD487" s="146"/>
      <c r="AE487" s="146"/>
      <c r="AF487" s="146"/>
      <c r="AG487" s="146" t="s">
        <v>276</v>
      </c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75" t="str">
        <f>C487</f>
        <v>s rámy a zárubněmi, zábradlí, předmětů oplechování apod., které se zřizují ještě před úpravami povrchu, před jejich znečištěním při úpravách povrchu nástřikem plastických (lepivých) maltovin</v>
      </c>
      <c r="BB487" s="146"/>
      <c r="BC487" s="146"/>
      <c r="BD487" s="146"/>
      <c r="BE487" s="146"/>
      <c r="BF487" s="146"/>
      <c r="BG487" s="146"/>
      <c r="BH487" s="146"/>
    </row>
    <row r="488" spans="1:60" outlineLevel="2" x14ac:dyDescent="0.2">
      <c r="A488" s="153"/>
      <c r="B488" s="154"/>
      <c r="C488" s="192" t="s">
        <v>587</v>
      </c>
      <c r="D488" s="185"/>
      <c r="E488" s="186">
        <v>3.8149999999999999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6"/>
      <c r="AA488" s="146"/>
      <c r="AB488" s="146"/>
      <c r="AC488" s="146"/>
      <c r="AD488" s="146"/>
      <c r="AE488" s="146"/>
      <c r="AF488" s="146"/>
      <c r="AG488" s="146" t="s">
        <v>278</v>
      </c>
      <c r="AH488" s="146">
        <v>0</v>
      </c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3" x14ac:dyDescent="0.2">
      <c r="A489" s="153"/>
      <c r="B489" s="154"/>
      <c r="C489" s="192" t="s">
        <v>588</v>
      </c>
      <c r="D489" s="185"/>
      <c r="E489" s="186">
        <v>18.065000000000001</v>
      </c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6"/>
      <c r="AA489" s="146"/>
      <c r="AB489" s="146"/>
      <c r="AC489" s="146"/>
      <c r="AD489" s="146"/>
      <c r="AE489" s="146"/>
      <c r="AF489" s="146"/>
      <c r="AG489" s="146" t="s">
        <v>278</v>
      </c>
      <c r="AH489" s="146">
        <v>0</v>
      </c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3" x14ac:dyDescent="0.2">
      <c r="A490" s="153"/>
      <c r="B490" s="154"/>
      <c r="C490" s="192" t="s">
        <v>589</v>
      </c>
      <c r="D490" s="185"/>
      <c r="E490" s="186">
        <v>0.75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6"/>
      <c r="AA490" s="146"/>
      <c r="AB490" s="146"/>
      <c r="AC490" s="146"/>
      <c r="AD490" s="146"/>
      <c r="AE490" s="146"/>
      <c r="AF490" s="146"/>
      <c r="AG490" s="146" t="s">
        <v>278</v>
      </c>
      <c r="AH490" s="146">
        <v>0</v>
      </c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3" x14ac:dyDescent="0.2">
      <c r="A491" s="153"/>
      <c r="B491" s="154"/>
      <c r="C491" s="192" t="s">
        <v>590</v>
      </c>
      <c r="D491" s="185"/>
      <c r="E491" s="186">
        <v>2.9975000000000001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6"/>
      <c r="AA491" s="146"/>
      <c r="AB491" s="146"/>
      <c r="AC491" s="146"/>
      <c r="AD491" s="146"/>
      <c r="AE491" s="146"/>
      <c r="AF491" s="146"/>
      <c r="AG491" s="146" t="s">
        <v>278</v>
      </c>
      <c r="AH491" s="146">
        <v>0</v>
      </c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outlineLevel="3" x14ac:dyDescent="0.2">
      <c r="A492" s="153"/>
      <c r="B492" s="154"/>
      <c r="C492" s="192" t="s">
        <v>591</v>
      </c>
      <c r="D492" s="185"/>
      <c r="E492" s="186">
        <v>6.5812499999999998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6"/>
      <c r="AA492" s="146"/>
      <c r="AB492" s="146"/>
      <c r="AC492" s="146"/>
      <c r="AD492" s="146"/>
      <c r="AE492" s="146"/>
      <c r="AF492" s="146"/>
      <c r="AG492" s="146" t="s">
        <v>278</v>
      </c>
      <c r="AH492" s="146">
        <v>0</v>
      </c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2" x14ac:dyDescent="0.2">
      <c r="A493" s="153"/>
      <c r="B493" s="154"/>
      <c r="C493" s="251"/>
      <c r="D493" s="252"/>
      <c r="E493" s="252"/>
      <c r="F493" s="252"/>
      <c r="G493" s="252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6"/>
      <c r="AA493" s="146"/>
      <c r="AB493" s="146"/>
      <c r="AC493" s="146"/>
      <c r="AD493" s="146"/>
      <c r="AE493" s="146"/>
      <c r="AF493" s="146"/>
      <c r="AG493" s="146" t="s">
        <v>223</v>
      </c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ht="22.5" outlineLevel="1" x14ac:dyDescent="0.2">
      <c r="A494" s="167">
        <v>64</v>
      </c>
      <c r="B494" s="168" t="s">
        <v>666</v>
      </c>
      <c r="C494" s="177" t="s">
        <v>667</v>
      </c>
      <c r="D494" s="169" t="s">
        <v>332</v>
      </c>
      <c r="E494" s="170">
        <v>132.7679</v>
      </c>
      <c r="F494" s="171"/>
      <c r="G494" s="172">
        <f>ROUND(E494*F494,2)</f>
        <v>0</v>
      </c>
      <c r="H494" s="171"/>
      <c r="I494" s="172">
        <f>ROUND(E494*H494,2)</f>
        <v>0</v>
      </c>
      <c r="J494" s="171"/>
      <c r="K494" s="172">
        <f>ROUND(E494*J494,2)</f>
        <v>0</v>
      </c>
      <c r="L494" s="172">
        <v>21</v>
      </c>
      <c r="M494" s="172">
        <f>G494*(1+L494/100)</f>
        <v>0</v>
      </c>
      <c r="N494" s="170">
        <v>1.8540000000000001E-2</v>
      </c>
      <c r="O494" s="170">
        <f>ROUND(E494*N494,2)</f>
        <v>2.46</v>
      </c>
      <c r="P494" s="170">
        <v>0</v>
      </c>
      <c r="Q494" s="170">
        <f>ROUND(E494*P494,2)</f>
        <v>0</v>
      </c>
      <c r="R494" s="172" t="s">
        <v>348</v>
      </c>
      <c r="S494" s="172" t="s">
        <v>218</v>
      </c>
      <c r="T494" s="173" t="s">
        <v>218</v>
      </c>
      <c r="U494" s="157">
        <v>0.95072000000000001</v>
      </c>
      <c r="V494" s="157">
        <f>ROUND(E494*U494,2)</f>
        <v>126.23</v>
      </c>
      <c r="W494" s="157"/>
      <c r="X494" s="157" t="s">
        <v>263</v>
      </c>
      <c r="Y494" s="157" t="s">
        <v>221</v>
      </c>
      <c r="Z494" s="146"/>
      <c r="AA494" s="146"/>
      <c r="AB494" s="146"/>
      <c r="AC494" s="146"/>
      <c r="AD494" s="146"/>
      <c r="AE494" s="146"/>
      <c r="AF494" s="146"/>
      <c r="AG494" s="146" t="s">
        <v>264</v>
      </c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2" x14ac:dyDescent="0.2">
      <c r="A495" s="153"/>
      <c r="B495" s="154"/>
      <c r="C495" s="192" t="s">
        <v>668</v>
      </c>
      <c r="D495" s="185"/>
      <c r="E495" s="186">
        <v>16.969349999999999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6"/>
      <c r="AA495" s="146"/>
      <c r="AB495" s="146"/>
      <c r="AC495" s="146"/>
      <c r="AD495" s="146"/>
      <c r="AE495" s="146"/>
      <c r="AF495" s="146"/>
      <c r="AG495" s="146" t="s">
        <v>278</v>
      </c>
      <c r="AH495" s="146">
        <v>0</v>
      </c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outlineLevel="3" x14ac:dyDescent="0.2">
      <c r="A496" s="153"/>
      <c r="B496" s="154"/>
      <c r="C496" s="192" t="s">
        <v>639</v>
      </c>
      <c r="D496" s="185"/>
      <c r="E496" s="186">
        <v>-3.0817999999999999</v>
      </c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6"/>
      <c r="AA496" s="146"/>
      <c r="AB496" s="146"/>
      <c r="AC496" s="146"/>
      <c r="AD496" s="146"/>
      <c r="AE496" s="146"/>
      <c r="AF496" s="146"/>
      <c r="AG496" s="146" t="s">
        <v>278</v>
      </c>
      <c r="AH496" s="146">
        <v>0</v>
      </c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outlineLevel="3" x14ac:dyDescent="0.2">
      <c r="A497" s="153"/>
      <c r="B497" s="154"/>
      <c r="C497" s="193" t="s">
        <v>290</v>
      </c>
      <c r="D497" s="187"/>
      <c r="E497" s="188">
        <v>13.887549999999999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6"/>
      <c r="AA497" s="146"/>
      <c r="AB497" s="146"/>
      <c r="AC497" s="146"/>
      <c r="AD497" s="146"/>
      <c r="AE497" s="146"/>
      <c r="AF497" s="146"/>
      <c r="AG497" s="146" t="s">
        <v>278</v>
      </c>
      <c r="AH497" s="146">
        <v>1</v>
      </c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3" x14ac:dyDescent="0.2">
      <c r="A498" s="153"/>
      <c r="B498" s="154"/>
      <c r="C498" s="192" t="s">
        <v>669</v>
      </c>
      <c r="D498" s="185"/>
      <c r="E498" s="186">
        <v>47.88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6"/>
      <c r="AA498" s="146"/>
      <c r="AB498" s="146"/>
      <c r="AC498" s="146"/>
      <c r="AD498" s="146"/>
      <c r="AE498" s="146"/>
      <c r="AF498" s="146"/>
      <c r="AG498" s="146" t="s">
        <v>278</v>
      </c>
      <c r="AH498" s="146">
        <v>0</v>
      </c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outlineLevel="3" x14ac:dyDescent="0.2">
      <c r="A499" s="153"/>
      <c r="B499" s="154"/>
      <c r="C499" s="192" t="s">
        <v>670</v>
      </c>
      <c r="D499" s="185"/>
      <c r="E499" s="186">
        <v>-4.3220000000000001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6"/>
      <c r="AA499" s="146"/>
      <c r="AB499" s="146"/>
      <c r="AC499" s="146"/>
      <c r="AD499" s="146"/>
      <c r="AE499" s="146"/>
      <c r="AF499" s="146"/>
      <c r="AG499" s="146" t="s">
        <v>278</v>
      </c>
      <c r="AH499" s="146">
        <v>0</v>
      </c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outlineLevel="3" x14ac:dyDescent="0.2">
      <c r="A500" s="153"/>
      <c r="B500" s="154"/>
      <c r="C500" s="192" t="s">
        <v>671</v>
      </c>
      <c r="D500" s="185"/>
      <c r="E500" s="186">
        <v>0.25</v>
      </c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6"/>
      <c r="AA500" s="146"/>
      <c r="AB500" s="146"/>
      <c r="AC500" s="146"/>
      <c r="AD500" s="146"/>
      <c r="AE500" s="146"/>
      <c r="AF500" s="146"/>
      <c r="AG500" s="146" t="s">
        <v>278</v>
      </c>
      <c r="AH500" s="146">
        <v>0</v>
      </c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outlineLevel="3" x14ac:dyDescent="0.2">
      <c r="A501" s="153"/>
      <c r="B501" s="154"/>
      <c r="C501" s="192" t="s">
        <v>672</v>
      </c>
      <c r="D501" s="185"/>
      <c r="E501" s="186">
        <v>-1.8505</v>
      </c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6"/>
      <c r="AA501" s="146"/>
      <c r="AB501" s="146"/>
      <c r="AC501" s="146"/>
      <c r="AD501" s="146"/>
      <c r="AE501" s="146"/>
      <c r="AF501" s="146"/>
      <c r="AG501" s="146" t="s">
        <v>278</v>
      </c>
      <c r="AH501" s="146">
        <v>0</v>
      </c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3" x14ac:dyDescent="0.2">
      <c r="A502" s="153"/>
      <c r="B502" s="154"/>
      <c r="C502" s="192" t="s">
        <v>673</v>
      </c>
      <c r="D502" s="185"/>
      <c r="E502" s="186">
        <v>-0.41</v>
      </c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6"/>
      <c r="AA502" s="146"/>
      <c r="AB502" s="146"/>
      <c r="AC502" s="146"/>
      <c r="AD502" s="146"/>
      <c r="AE502" s="146"/>
      <c r="AF502" s="146"/>
      <c r="AG502" s="146" t="s">
        <v>278</v>
      </c>
      <c r="AH502" s="146">
        <v>0</v>
      </c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outlineLevel="3" x14ac:dyDescent="0.2">
      <c r="A503" s="153"/>
      <c r="B503" s="154"/>
      <c r="C503" s="193" t="s">
        <v>290</v>
      </c>
      <c r="D503" s="187"/>
      <c r="E503" s="188">
        <v>41.547499999999999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6"/>
      <c r="AA503" s="146"/>
      <c r="AB503" s="146"/>
      <c r="AC503" s="146"/>
      <c r="AD503" s="146"/>
      <c r="AE503" s="146"/>
      <c r="AF503" s="146"/>
      <c r="AG503" s="146" t="s">
        <v>278</v>
      </c>
      <c r="AH503" s="146">
        <v>1</v>
      </c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3" x14ac:dyDescent="0.2">
      <c r="A504" s="153"/>
      <c r="B504" s="154"/>
      <c r="C504" s="192" t="s">
        <v>674</v>
      </c>
      <c r="D504" s="185"/>
      <c r="E504" s="186">
        <v>24.274799999999999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6"/>
      <c r="AA504" s="146"/>
      <c r="AB504" s="146"/>
      <c r="AC504" s="146"/>
      <c r="AD504" s="146"/>
      <c r="AE504" s="146"/>
      <c r="AF504" s="146"/>
      <c r="AG504" s="146" t="s">
        <v>278</v>
      </c>
      <c r="AH504" s="146">
        <v>0</v>
      </c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outlineLevel="3" x14ac:dyDescent="0.2">
      <c r="A505" s="153"/>
      <c r="B505" s="154"/>
      <c r="C505" s="192" t="s">
        <v>675</v>
      </c>
      <c r="D505" s="185"/>
      <c r="E505" s="186">
        <v>-2.31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6"/>
      <c r="AA505" s="146"/>
      <c r="AB505" s="146"/>
      <c r="AC505" s="146"/>
      <c r="AD505" s="146"/>
      <c r="AE505" s="146"/>
      <c r="AF505" s="146"/>
      <c r="AG505" s="146" t="s">
        <v>278</v>
      </c>
      <c r="AH505" s="146">
        <v>0</v>
      </c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outlineLevel="3" x14ac:dyDescent="0.2">
      <c r="A506" s="153"/>
      <c r="B506" s="154"/>
      <c r="C506" s="192" t="s">
        <v>676</v>
      </c>
      <c r="D506" s="185"/>
      <c r="E506" s="186">
        <v>-0.29125000000000001</v>
      </c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6"/>
      <c r="AA506" s="146"/>
      <c r="AB506" s="146"/>
      <c r="AC506" s="146"/>
      <c r="AD506" s="146"/>
      <c r="AE506" s="146"/>
      <c r="AF506" s="146"/>
      <c r="AG506" s="146" t="s">
        <v>278</v>
      </c>
      <c r="AH506" s="146">
        <v>0</v>
      </c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3" x14ac:dyDescent="0.2">
      <c r="A507" s="153"/>
      <c r="B507" s="154"/>
      <c r="C507" s="193" t="s">
        <v>290</v>
      </c>
      <c r="D507" s="187"/>
      <c r="E507" s="188">
        <v>21.673549999999999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6"/>
      <c r="AA507" s="146"/>
      <c r="AB507" s="146"/>
      <c r="AC507" s="146"/>
      <c r="AD507" s="146"/>
      <c r="AE507" s="146"/>
      <c r="AF507" s="146"/>
      <c r="AG507" s="146" t="s">
        <v>278</v>
      </c>
      <c r="AH507" s="146">
        <v>1</v>
      </c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3" x14ac:dyDescent="0.2">
      <c r="A508" s="153"/>
      <c r="B508" s="154"/>
      <c r="C508" s="192" t="s">
        <v>677</v>
      </c>
      <c r="D508" s="185"/>
      <c r="E508" s="186">
        <v>28.5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6"/>
      <c r="AA508" s="146"/>
      <c r="AB508" s="146"/>
      <c r="AC508" s="146"/>
      <c r="AD508" s="146"/>
      <c r="AE508" s="146"/>
      <c r="AF508" s="146"/>
      <c r="AG508" s="146" t="s">
        <v>278</v>
      </c>
      <c r="AH508" s="146">
        <v>0</v>
      </c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3" x14ac:dyDescent="0.2">
      <c r="A509" s="153"/>
      <c r="B509" s="154"/>
      <c r="C509" s="192" t="s">
        <v>678</v>
      </c>
      <c r="D509" s="185"/>
      <c r="E509" s="186">
        <v>-6.4829999999999997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6"/>
      <c r="AA509" s="146"/>
      <c r="AB509" s="146"/>
      <c r="AC509" s="146"/>
      <c r="AD509" s="146"/>
      <c r="AE509" s="146"/>
      <c r="AF509" s="146"/>
      <c r="AG509" s="146" t="s">
        <v>278</v>
      </c>
      <c r="AH509" s="146">
        <v>0</v>
      </c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3" x14ac:dyDescent="0.2">
      <c r="A510" s="153"/>
      <c r="B510" s="154"/>
      <c r="C510" s="193" t="s">
        <v>290</v>
      </c>
      <c r="D510" s="187"/>
      <c r="E510" s="188">
        <v>22.016999999999999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6"/>
      <c r="AA510" s="146"/>
      <c r="AB510" s="146"/>
      <c r="AC510" s="146"/>
      <c r="AD510" s="146"/>
      <c r="AE510" s="146"/>
      <c r="AF510" s="146"/>
      <c r="AG510" s="146" t="s">
        <v>278</v>
      </c>
      <c r="AH510" s="146">
        <v>1</v>
      </c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outlineLevel="3" x14ac:dyDescent="0.2">
      <c r="A511" s="153"/>
      <c r="B511" s="154"/>
      <c r="C511" s="192" t="s">
        <v>679</v>
      </c>
      <c r="D511" s="185"/>
      <c r="E511" s="186">
        <v>33.642299999999999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6"/>
      <c r="AA511" s="146"/>
      <c r="AB511" s="146"/>
      <c r="AC511" s="146"/>
      <c r="AD511" s="146"/>
      <c r="AE511" s="146"/>
      <c r="AF511" s="146"/>
      <c r="AG511" s="146" t="s">
        <v>278</v>
      </c>
      <c r="AH511" s="146">
        <v>0</v>
      </c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outlineLevel="3" x14ac:dyDescent="0.2">
      <c r="A512" s="153"/>
      <c r="B512" s="154"/>
      <c r="C512" s="193" t="s">
        <v>290</v>
      </c>
      <c r="D512" s="187"/>
      <c r="E512" s="188">
        <v>33.642299999999999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6"/>
      <c r="AA512" s="146"/>
      <c r="AB512" s="146"/>
      <c r="AC512" s="146"/>
      <c r="AD512" s="146"/>
      <c r="AE512" s="146"/>
      <c r="AF512" s="146"/>
      <c r="AG512" s="146" t="s">
        <v>278</v>
      </c>
      <c r="AH512" s="146">
        <v>1</v>
      </c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2" x14ac:dyDescent="0.2">
      <c r="A513" s="153"/>
      <c r="B513" s="154"/>
      <c r="C513" s="251"/>
      <c r="D513" s="252"/>
      <c r="E513" s="252"/>
      <c r="F513" s="252"/>
      <c r="G513" s="252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6"/>
      <c r="AA513" s="146"/>
      <c r="AB513" s="146"/>
      <c r="AC513" s="146"/>
      <c r="AD513" s="146"/>
      <c r="AE513" s="146"/>
      <c r="AF513" s="146"/>
      <c r="AG513" s="146" t="s">
        <v>223</v>
      </c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1" x14ac:dyDescent="0.2">
      <c r="A514" s="167">
        <v>65</v>
      </c>
      <c r="B514" s="168" t="s">
        <v>680</v>
      </c>
      <c r="C514" s="177" t="s">
        <v>681</v>
      </c>
      <c r="D514" s="169" t="s">
        <v>332</v>
      </c>
      <c r="E514" s="170">
        <v>29.317499999999999</v>
      </c>
      <c r="F514" s="171"/>
      <c r="G514" s="172">
        <f>ROUND(E514*F514,2)</f>
        <v>0</v>
      </c>
      <c r="H514" s="171"/>
      <c r="I514" s="172">
        <f>ROUND(E514*H514,2)</f>
        <v>0</v>
      </c>
      <c r="J514" s="171"/>
      <c r="K514" s="172">
        <f>ROUND(E514*J514,2)</f>
        <v>0</v>
      </c>
      <c r="L514" s="172">
        <v>21</v>
      </c>
      <c r="M514" s="172">
        <f>G514*(1+L514/100)</f>
        <v>0</v>
      </c>
      <c r="N514" s="170">
        <v>1.72E-3</v>
      </c>
      <c r="O514" s="170">
        <f>ROUND(E514*N514,2)</f>
        <v>0.05</v>
      </c>
      <c r="P514" s="170">
        <v>0</v>
      </c>
      <c r="Q514" s="170">
        <f>ROUND(E514*P514,2)</f>
        <v>0</v>
      </c>
      <c r="R514" s="172" t="s">
        <v>348</v>
      </c>
      <c r="S514" s="172" t="s">
        <v>218</v>
      </c>
      <c r="T514" s="173" t="s">
        <v>218</v>
      </c>
      <c r="U514" s="157">
        <v>0.24</v>
      </c>
      <c r="V514" s="157">
        <f>ROUND(E514*U514,2)</f>
        <v>7.04</v>
      </c>
      <c r="W514" s="157"/>
      <c r="X514" s="157" t="s">
        <v>263</v>
      </c>
      <c r="Y514" s="157" t="s">
        <v>221</v>
      </c>
      <c r="Z514" s="146"/>
      <c r="AA514" s="146"/>
      <c r="AB514" s="146"/>
      <c r="AC514" s="146"/>
      <c r="AD514" s="146"/>
      <c r="AE514" s="146"/>
      <c r="AF514" s="146"/>
      <c r="AG514" s="146" t="s">
        <v>264</v>
      </c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2" x14ac:dyDescent="0.2">
      <c r="A515" s="153"/>
      <c r="B515" s="154"/>
      <c r="C515" s="266" t="s">
        <v>682</v>
      </c>
      <c r="D515" s="267"/>
      <c r="E515" s="267"/>
      <c r="F515" s="267"/>
      <c r="G515" s="26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6"/>
      <c r="AA515" s="146"/>
      <c r="AB515" s="146"/>
      <c r="AC515" s="146"/>
      <c r="AD515" s="146"/>
      <c r="AE515" s="146"/>
      <c r="AF515" s="146"/>
      <c r="AG515" s="146" t="s">
        <v>276</v>
      </c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2" x14ac:dyDescent="0.2">
      <c r="A516" s="153"/>
      <c r="B516" s="154"/>
      <c r="C516" s="192" t="s">
        <v>683</v>
      </c>
      <c r="D516" s="185"/>
      <c r="E516" s="186"/>
      <c r="F516" s="157"/>
      <c r="G516" s="157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6"/>
      <c r="AA516" s="146"/>
      <c r="AB516" s="146"/>
      <c r="AC516" s="146"/>
      <c r="AD516" s="146"/>
      <c r="AE516" s="146"/>
      <c r="AF516" s="146"/>
      <c r="AG516" s="146" t="s">
        <v>278</v>
      </c>
      <c r="AH516" s="146">
        <v>0</v>
      </c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outlineLevel="3" x14ac:dyDescent="0.2">
      <c r="A517" s="153"/>
      <c r="B517" s="154"/>
      <c r="C517" s="192" t="s">
        <v>684</v>
      </c>
      <c r="D517" s="185"/>
      <c r="E517" s="186">
        <v>18.690000000000001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6"/>
      <c r="AA517" s="146"/>
      <c r="AB517" s="146"/>
      <c r="AC517" s="146"/>
      <c r="AD517" s="146"/>
      <c r="AE517" s="146"/>
      <c r="AF517" s="146"/>
      <c r="AG517" s="146" t="s">
        <v>278</v>
      </c>
      <c r="AH517" s="146">
        <v>0</v>
      </c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outlineLevel="3" x14ac:dyDescent="0.2">
      <c r="A518" s="153"/>
      <c r="B518" s="154"/>
      <c r="C518" s="192" t="s">
        <v>685</v>
      </c>
      <c r="D518" s="185"/>
      <c r="E518" s="186">
        <v>10.6275</v>
      </c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6"/>
      <c r="AA518" s="146"/>
      <c r="AB518" s="146"/>
      <c r="AC518" s="146"/>
      <c r="AD518" s="146"/>
      <c r="AE518" s="146"/>
      <c r="AF518" s="146"/>
      <c r="AG518" s="146" t="s">
        <v>278</v>
      </c>
      <c r="AH518" s="146">
        <v>0</v>
      </c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outlineLevel="2" x14ac:dyDescent="0.2">
      <c r="A519" s="153"/>
      <c r="B519" s="154"/>
      <c r="C519" s="251"/>
      <c r="D519" s="252"/>
      <c r="E519" s="252"/>
      <c r="F519" s="252"/>
      <c r="G519" s="252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6"/>
      <c r="AA519" s="146"/>
      <c r="AB519" s="146"/>
      <c r="AC519" s="146"/>
      <c r="AD519" s="146"/>
      <c r="AE519" s="146"/>
      <c r="AF519" s="146"/>
      <c r="AG519" s="146" t="s">
        <v>223</v>
      </c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x14ac:dyDescent="0.2">
      <c r="A520" s="160" t="s">
        <v>213</v>
      </c>
      <c r="B520" s="161" t="s">
        <v>107</v>
      </c>
      <c r="C520" s="176" t="s">
        <v>108</v>
      </c>
      <c r="D520" s="162"/>
      <c r="E520" s="163"/>
      <c r="F520" s="164"/>
      <c r="G520" s="164">
        <f>SUMIF(AG521:AG626,"&lt;&gt;NOR",G521:G626)</f>
        <v>0</v>
      </c>
      <c r="H520" s="164"/>
      <c r="I520" s="164">
        <f>SUM(I521:I626)</f>
        <v>0</v>
      </c>
      <c r="J520" s="164"/>
      <c r="K520" s="164">
        <f>SUM(K521:K626)</f>
        <v>0</v>
      </c>
      <c r="L520" s="164"/>
      <c r="M520" s="164">
        <f>SUM(M521:M626)</f>
        <v>0</v>
      </c>
      <c r="N520" s="163"/>
      <c r="O520" s="163">
        <f>SUM(O521:O626)</f>
        <v>120</v>
      </c>
      <c r="P520" s="163"/>
      <c r="Q520" s="163">
        <f>SUM(Q521:Q626)</f>
        <v>0</v>
      </c>
      <c r="R520" s="164"/>
      <c r="S520" s="164"/>
      <c r="T520" s="165"/>
      <c r="U520" s="159"/>
      <c r="V520" s="159">
        <f>SUM(V521:V626)</f>
        <v>152.86999999999998</v>
      </c>
      <c r="W520" s="159"/>
      <c r="X520" s="159"/>
      <c r="Y520" s="159"/>
      <c r="AG520" t="s">
        <v>214</v>
      </c>
    </row>
    <row r="521" spans="1:60" outlineLevel="1" x14ac:dyDescent="0.2">
      <c r="A521" s="167">
        <v>66</v>
      </c>
      <c r="B521" s="168" t="s">
        <v>686</v>
      </c>
      <c r="C521" s="177" t="s">
        <v>687</v>
      </c>
      <c r="D521" s="169" t="s">
        <v>273</v>
      </c>
      <c r="E521" s="170">
        <v>24.07695</v>
      </c>
      <c r="F521" s="171"/>
      <c r="G521" s="172">
        <f>ROUND(E521*F521,2)</f>
        <v>0</v>
      </c>
      <c r="H521" s="171"/>
      <c r="I521" s="172">
        <f>ROUND(E521*H521,2)</f>
        <v>0</v>
      </c>
      <c r="J521" s="171"/>
      <c r="K521" s="172">
        <f>ROUND(E521*J521,2)</f>
        <v>0</v>
      </c>
      <c r="L521" s="172">
        <v>21</v>
      </c>
      <c r="M521" s="172">
        <f>G521*(1+L521/100)</f>
        <v>0</v>
      </c>
      <c r="N521" s="170">
        <v>2.5249999999999999</v>
      </c>
      <c r="O521" s="170">
        <f>ROUND(E521*N521,2)</f>
        <v>60.79</v>
      </c>
      <c r="P521" s="170">
        <v>0</v>
      </c>
      <c r="Q521" s="170">
        <f>ROUND(E521*P521,2)</f>
        <v>0</v>
      </c>
      <c r="R521" s="172" t="s">
        <v>348</v>
      </c>
      <c r="S521" s="172" t="s">
        <v>218</v>
      </c>
      <c r="T521" s="173" t="s">
        <v>218</v>
      </c>
      <c r="U521" s="157">
        <v>2.3199999999999998</v>
      </c>
      <c r="V521" s="157">
        <f>ROUND(E521*U521,2)</f>
        <v>55.86</v>
      </c>
      <c r="W521" s="157"/>
      <c r="X521" s="157" t="s">
        <v>263</v>
      </c>
      <c r="Y521" s="157" t="s">
        <v>221</v>
      </c>
      <c r="Z521" s="146"/>
      <c r="AA521" s="146"/>
      <c r="AB521" s="146"/>
      <c r="AC521" s="146"/>
      <c r="AD521" s="146"/>
      <c r="AE521" s="146"/>
      <c r="AF521" s="146"/>
      <c r="AG521" s="146" t="s">
        <v>264</v>
      </c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</row>
    <row r="522" spans="1:60" outlineLevel="2" x14ac:dyDescent="0.2">
      <c r="A522" s="153"/>
      <c r="B522" s="154"/>
      <c r="C522" s="266" t="s">
        <v>688</v>
      </c>
      <c r="D522" s="267"/>
      <c r="E522" s="267"/>
      <c r="F522" s="267"/>
      <c r="G522" s="26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6"/>
      <c r="AA522" s="146"/>
      <c r="AB522" s="146"/>
      <c r="AC522" s="146"/>
      <c r="AD522" s="146"/>
      <c r="AE522" s="146"/>
      <c r="AF522" s="146"/>
      <c r="AG522" s="146" t="s">
        <v>276</v>
      </c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outlineLevel="2" x14ac:dyDescent="0.2">
      <c r="A523" s="153"/>
      <c r="B523" s="154"/>
      <c r="C523" s="268" t="s">
        <v>689</v>
      </c>
      <c r="D523" s="269"/>
      <c r="E523" s="269"/>
      <c r="F523" s="269"/>
      <c r="G523" s="269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6"/>
      <c r="AA523" s="146"/>
      <c r="AB523" s="146"/>
      <c r="AC523" s="146"/>
      <c r="AD523" s="146"/>
      <c r="AE523" s="146"/>
      <c r="AF523" s="146"/>
      <c r="AG523" s="146" t="s">
        <v>227</v>
      </c>
      <c r="AH523" s="146"/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2" x14ac:dyDescent="0.2">
      <c r="A524" s="153"/>
      <c r="B524" s="154"/>
      <c r="C524" s="192" t="s">
        <v>690</v>
      </c>
      <c r="D524" s="185"/>
      <c r="E524" s="186"/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6"/>
      <c r="AA524" s="146"/>
      <c r="AB524" s="146"/>
      <c r="AC524" s="146"/>
      <c r="AD524" s="146"/>
      <c r="AE524" s="146"/>
      <c r="AF524" s="146"/>
      <c r="AG524" s="146" t="s">
        <v>278</v>
      </c>
      <c r="AH524" s="146">
        <v>0</v>
      </c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outlineLevel="3" x14ac:dyDescent="0.2">
      <c r="A525" s="153"/>
      <c r="B525" s="154"/>
      <c r="C525" s="192" t="s">
        <v>691</v>
      </c>
      <c r="D525" s="185"/>
      <c r="E525" s="186">
        <v>16.027940000000001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6"/>
      <c r="AA525" s="146"/>
      <c r="AB525" s="146"/>
      <c r="AC525" s="146"/>
      <c r="AD525" s="146"/>
      <c r="AE525" s="146"/>
      <c r="AF525" s="146"/>
      <c r="AG525" s="146" t="s">
        <v>278</v>
      </c>
      <c r="AH525" s="146">
        <v>0</v>
      </c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outlineLevel="3" x14ac:dyDescent="0.2">
      <c r="A526" s="153"/>
      <c r="B526" s="154"/>
      <c r="C526" s="192" t="s">
        <v>692</v>
      </c>
      <c r="D526" s="185"/>
      <c r="E526" s="186">
        <v>1.07942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6"/>
      <c r="AA526" s="146"/>
      <c r="AB526" s="146"/>
      <c r="AC526" s="146"/>
      <c r="AD526" s="146"/>
      <c r="AE526" s="146"/>
      <c r="AF526" s="146"/>
      <c r="AG526" s="146" t="s">
        <v>278</v>
      </c>
      <c r="AH526" s="146">
        <v>0</v>
      </c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outlineLevel="3" x14ac:dyDescent="0.2">
      <c r="A527" s="153"/>
      <c r="B527" s="154"/>
      <c r="C527" s="192" t="s">
        <v>693</v>
      </c>
      <c r="D527" s="185"/>
      <c r="E527" s="186">
        <v>6.9695999999999998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6"/>
      <c r="AA527" s="146"/>
      <c r="AB527" s="146"/>
      <c r="AC527" s="146"/>
      <c r="AD527" s="146"/>
      <c r="AE527" s="146"/>
      <c r="AF527" s="146"/>
      <c r="AG527" s="146" t="s">
        <v>278</v>
      </c>
      <c r="AH527" s="146">
        <v>0</v>
      </c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2" x14ac:dyDescent="0.2">
      <c r="A528" s="153"/>
      <c r="B528" s="154"/>
      <c r="C528" s="251"/>
      <c r="D528" s="252"/>
      <c r="E528" s="252"/>
      <c r="F528" s="252"/>
      <c r="G528" s="252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6"/>
      <c r="AA528" s="146"/>
      <c r="AB528" s="146"/>
      <c r="AC528" s="146"/>
      <c r="AD528" s="146"/>
      <c r="AE528" s="146"/>
      <c r="AF528" s="146"/>
      <c r="AG528" s="146" t="s">
        <v>223</v>
      </c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1" x14ac:dyDescent="0.2">
      <c r="A529" s="167">
        <v>67</v>
      </c>
      <c r="B529" s="168" t="s">
        <v>694</v>
      </c>
      <c r="C529" s="177" t="s">
        <v>695</v>
      </c>
      <c r="D529" s="169" t="s">
        <v>273</v>
      </c>
      <c r="E529" s="170">
        <v>24.07695</v>
      </c>
      <c r="F529" s="171"/>
      <c r="G529" s="172">
        <f>ROUND(E529*F529,2)</f>
        <v>0</v>
      </c>
      <c r="H529" s="171"/>
      <c r="I529" s="172">
        <f>ROUND(E529*H529,2)</f>
        <v>0</v>
      </c>
      <c r="J529" s="171"/>
      <c r="K529" s="172">
        <f>ROUND(E529*J529,2)</f>
        <v>0</v>
      </c>
      <c r="L529" s="172">
        <v>21</v>
      </c>
      <c r="M529" s="172">
        <f>G529*(1+L529/100)</f>
        <v>0</v>
      </c>
      <c r="N529" s="170">
        <v>0</v>
      </c>
      <c r="O529" s="170">
        <f>ROUND(E529*N529,2)</f>
        <v>0</v>
      </c>
      <c r="P529" s="170">
        <v>0</v>
      </c>
      <c r="Q529" s="170">
        <f>ROUND(E529*P529,2)</f>
        <v>0</v>
      </c>
      <c r="R529" s="172" t="s">
        <v>348</v>
      </c>
      <c r="S529" s="172" t="s">
        <v>218</v>
      </c>
      <c r="T529" s="173" t="s">
        <v>218</v>
      </c>
      <c r="U529" s="157">
        <v>0.21</v>
      </c>
      <c r="V529" s="157">
        <f>ROUND(E529*U529,2)</f>
        <v>5.0599999999999996</v>
      </c>
      <c r="W529" s="157"/>
      <c r="X529" s="157" t="s">
        <v>263</v>
      </c>
      <c r="Y529" s="157" t="s">
        <v>221</v>
      </c>
      <c r="Z529" s="146"/>
      <c r="AA529" s="146"/>
      <c r="AB529" s="146"/>
      <c r="AC529" s="146"/>
      <c r="AD529" s="146"/>
      <c r="AE529" s="146"/>
      <c r="AF529" s="146"/>
      <c r="AG529" s="146" t="s">
        <v>264</v>
      </c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2" x14ac:dyDescent="0.2">
      <c r="A530" s="153"/>
      <c r="B530" s="154"/>
      <c r="C530" s="266" t="s">
        <v>696</v>
      </c>
      <c r="D530" s="267"/>
      <c r="E530" s="267"/>
      <c r="F530" s="267"/>
      <c r="G530" s="26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6"/>
      <c r="AA530" s="146"/>
      <c r="AB530" s="146"/>
      <c r="AC530" s="146"/>
      <c r="AD530" s="146"/>
      <c r="AE530" s="146"/>
      <c r="AF530" s="146"/>
      <c r="AG530" s="146" t="s">
        <v>276</v>
      </c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outlineLevel="2" x14ac:dyDescent="0.2">
      <c r="A531" s="153"/>
      <c r="B531" s="154"/>
      <c r="C531" s="251"/>
      <c r="D531" s="252"/>
      <c r="E531" s="252"/>
      <c r="F531" s="252"/>
      <c r="G531" s="252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6"/>
      <c r="AA531" s="146"/>
      <c r="AB531" s="146"/>
      <c r="AC531" s="146"/>
      <c r="AD531" s="146"/>
      <c r="AE531" s="146"/>
      <c r="AF531" s="146"/>
      <c r="AG531" s="146" t="s">
        <v>223</v>
      </c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outlineLevel="1" x14ac:dyDescent="0.2">
      <c r="A532" s="167">
        <v>68</v>
      </c>
      <c r="B532" s="168" t="s">
        <v>697</v>
      </c>
      <c r="C532" s="177" t="s">
        <v>698</v>
      </c>
      <c r="D532" s="169" t="s">
        <v>332</v>
      </c>
      <c r="E532" s="170">
        <v>10.426500000000001</v>
      </c>
      <c r="F532" s="171"/>
      <c r="G532" s="172">
        <f>ROUND(E532*F532,2)</f>
        <v>0</v>
      </c>
      <c r="H532" s="171"/>
      <c r="I532" s="172">
        <f>ROUND(E532*H532,2)</f>
        <v>0</v>
      </c>
      <c r="J532" s="171"/>
      <c r="K532" s="172">
        <f>ROUND(E532*J532,2)</f>
        <v>0</v>
      </c>
      <c r="L532" s="172">
        <v>21</v>
      </c>
      <c r="M532" s="172">
        <f>G532*(1+L532/100)</f>
        <v>0</v>
      </c>
      <c r="N532" s="170">
        <v>1.4080000000000001E-2</v>
      </c>
      <c r="O532" s="170">
        <f>ROUND(E532*N532,2)</f>
        <v>0.15</v>
      </c>
      <c r="P532" s="170">
        <v>0</v>
      </c>
      <c r="Q532" s="170">
        <f>ROUND(E532*P532,2)</f>
        <v>0</v>
      </c>
      <c r="R532" s="172" t="s">
        <v>348</v>
      </c>
      <c r="S532" s="172" t="s">
        <v>218</v>
      </c>
      <c r="T532" s="173" t="s">
        <v>218</v>
      </c>
      <c r="U532" s="157">
        <v>0.4</v>
      </c>
      <c r="V532" s="157">
        <f>ROUND(E532*U532,2)</f>
        <v>4.17</v>
      </c>
      <c r="W532" s="157"/>
      <c r="X532" s="157" t="s">
        <v>263</v>
      </c>
      <c r="Y532" s="157" t="s">
        <v>221</v>
      </c>
      <c r="Z532" s="146"/>
      <c r="AA532" s="146"/>
      <c r="AB532" s="146"/>
      <c r="AC532" s="146"/>
      <c r="AD532" s="146"/>
      <c r="AE532" s="146"/>
      <c r="AF532" s="146"/>
      <c r="AG532" s="146" t="s">
        <v>264</v>
      </c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outlineLevel="2" x14ac:dyDescent="0.2">
      <c r="A533" s="153"/>
      <c r="B533" s="154"/>
      <c r="C533" s="192" t="s">
        <v>699</v>
      </c>
      <c r="D533" s="185"/>
      <c r="E533" s="186">
        <v>10.426500000000001</v>
      </c>
      <c r="F533" s="157"/>
      <c r="G533" s="157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6"/>
      <c r="AA533" s="146"/>
      <c r="AB533" s="146"/>
      <c r="AC533" s="146"/>
      <c r="AD533" s="146"/>
      <c r="AE533" s="146"/>
      <c r="AF533" s="146"/>
      <c r="AG533" s="146" t="s">
        <v>278</v>
      </c>
      <c r="AH533" s="146">
        <v>0</v>
      </c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outlineLevel="2" x14ac:dyDescent="0.2">
      <c r="A534" s="153"/>
      <c r="B534" s="154"/>
      <c r="C534" s="251"/>
      <c r="D534" s="252"/>
      <c r="E534" s="252"/>
      <c r="F534" s="252"/>
      <c r="G534" s="252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6"/>
      <c r="AA534" s="146"/>
      <c r="AB534" s="146"/>
      <c r="AC534" s="146"/>
      <c r="AD534" s="146"/>
      <c r="AE534" s="146"/>
      <c r="AF534" s="146"/>
      <c r="AG534" s="146" t="s">
        <v>223</v>
      </c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outlineLevel="1" x14ac:dyDescent="0.2">
      <c r="A535" s="167">
        <v>69</v>
      </c>
      <c r="B535" s="168" t="s">
        <v>700</v>
      </c>
      <c r="C535" s="177" t="s">
        <v>701</v>
      </c>
      <c r="D535" s="169" t="s">
        <v>332</v>
      </c>
      <c r="E535" s="170">
        <v>10.426500000000001</v>
      </c>
      <c r="F535" s="171"/>
      <c r="G535" s="172">
        <f>ROUND(E535*F535,2)</f>
        <v>0</v>
      </c>
      <c r="H535" s="171"/>
      <c r="I535" s="172">
        <f>ROUND(E535*H535,2)</f>
        <v>0</v>
      </c>
      <c r="J535" s="171"/>
      <c r="K535" s="172">
        <f>ROUND(E535*J535,2)</f>
        <v>0</v>
      </c>
      <c r="L535" s="172">
        <v>21</v>
      </c>
      <c r="M535" s="172">
        <f>G535*(1+L535/100)</f>
        <v>0</v>
      </c>
      <c r="N535" s="170">
        <v>0</v>
      </c>
      <c r="O535" s="170">
        <f>ROUND(E535*N535,2)</f>
        <v>0</v>
      </c>
      <c r="P535" s="170">
        <v>0</v>
      </c>
      <c r="Q535" s="170">
        <f>ROUND(E535*P535,2)</f>
        <v>0</v>
      </c>
      <c r="R535" s="172" t="s">
        <v>348</v>
      </c>
      <c r="S535" s="172" t="s">
        <v>218</v>
      </c>
      <c r="T535" s="173" t="s">
        <v>218</v>
      </c>
      <c r="U535" s="157">
        <v>0.24</v>
      </c>
      <c r="V535" s="157">
        <f>ROUND(E535*U535,2)</f>
        <v>2.5</v>
      </c>
      <c r="W535" s="157"/>
      <c r="X535" s="157" t="s">
        <v>263</v>
      </c>
      <c r="Y535" s="157" t="s">
        <v>221</v>
      </c>
      <c r="Z535" s="146"/>
      <c r="AA535" s="146"/>
      <c r="AB535" s="146"/>
      <c r="AC535" s="146"/>
      <c r="AD535" s="146"/>
      <c r="AE535" s="146"/>
      <c r="AF535" s="146"/>
      <c r="AG535" s="146" t="s">
        <v>264</v>
      </c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outlineLevel="2" x14ac:dyDescent="0.2">
      <c r="A536" s="153"/>
      <c r="B536" s="154"/>
      <c r="C536" s="262"/>
      <c r="D536" s="263"/>
      <c r="E536" s="263"/>
      <c r="F536" s="263"/>
      <c r="G536" s="263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6"/>
      <c r="AA536" s="146"/>
      <c r="AB536" s="146"/>
      <c r="AC536" s="146"/>
      <c r="AD536" s="146"/>
      <c r="AE536" s="146"/>
      <c r="AF536" s="146"/>
      <c r="AG536" s="146" t="s">
        <v>223</v>
      </c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ht="22.5" outlineLevel="1" x14ac:dyDescent="0.2">
      <c r="A537" s="167">
        <v>70</v>
      </c>
      <c r="B537" s="168" t="s">
        <v>702</v>
      </c>
      <c r="C537" s="177" t="s">
        <v>703</v>
      </c>
      <c r="D537" s="169" t="s">
        <v>446</v>
      </c>
      <c r="E537" s="170">
        <v>0.64958000000000005</v>
      </c>
      <c r="F537" s="171"/>
      <c r="G537" s="172">
        <f>ROUND(E537*F537,2)</f>
        <v>0</v>
      </c>
      <c r="H537" s="171"/>
      <c r="I537" s="172">
        <f>ROUND(E537*H537,2)</f>
        <v>0</v>
      </c>
      <c r="J537" s="171"/>
      <c r="K537" s="172">
        <f>ROUND(E537*J537,2)</f>
        <v>0</v>
      </c>
      <c r="L537" s="172">
        <v>21</v>
      </c>
      <c r="M537" s="172">
        <f>G537*(1+L537/100)</f>
        <v>0</v>
      </c>
      <c r="N537" s="170">
        <v>1.0800399999999999</v>
      </c>
      <c r="O537" s="170">
        <f>ROUND(E537*N537,2)</f>
        <v>0.7</v>
      </c>
      <c r="P537" s="170">
        <v>0</v>
      </c>
      <c r="Q537" s="170">
        <f>ROUND(E537*P537,2)</f>
        <v>0</v>
      </c>
      <c r="R537" s="172" t="s">
        <v>348</v>
      </c>
      <c r="S537" s="172" t="s">
        <v>218</v>
      </c>
      <c r="T537" s="173" t="s">
        <v>218</v>
      </c>
      <c r="U537" s="157">
        <v>15.231</v>
      </c>
      <c r="V537" s="157">
        <f>ROUND(E537*U537,2)</f>
        <v>9.89</v>
      </c>
      <c r="W537" s="157"/>
      <c r="X537" s="157" t="s">
        <v>263</v>
      </c>
      <c r="Y537" s="157" t="s">
        <v>221</v>
      </c>
      <c r="Z537" s="146"/>
      <c r="AA537" s="146"/>
      <c r="AB537" s="146"/>
      <c r="AC537" s="146"/>
      <c r="AD537" s="146"/>
      <c r="AE537" s="146"/>
      <c r="AF537" s="146"/>
      <c r="AG537" s="146" t="s">
        <v>264</v>
      </c>
      <c r="AH537" s="146"/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outlineLevel="2" x14ac:dyDescent="0.2">
      <c r="A538" s="153"/>
      <c r="B538" s="154"/>
      <c r="C538" s="266" t="s">
        <v>704</v>
      </c>
      <c r="D538" s="267"/>
      <c r="E538" s="267"/>
      <c r="F538" s="267"/>
      <c r="G538" s="26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6"/>
      <c r="AA538" s="146"/>
      <c r="AB538" s="146"/>
      <c r="AC538" s="146"/>
      <c r="AD538" s="146"/>
      <c r="AE538" s="146"/>
      <c r="AF538" s="146"/>
      <c r="AG538" s="146" t="s">
        <v>276</v>
      </c>
      <c r="AH538" s="146"/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outlineLevel="2" x14ac:dyDescent="0.2">
      <c r="A539" s="153"/>
      <c r="B539" s="154"/>
      <c r="C539" s="192" t="s">
        <v>705</v>
      </c>
      <c r="D539" s="185"/>
      <c r="E539" s="186"/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6"/>
      <c r="AA539" s="146"/>
      <c r="AB539" s="146"/>
      <c r="AC539" s="146"/>
      <c r="AD539" s="146"/>
      <c r="AE539" s="146"/>
      <c r="AF539" s="146"/>
      <c r="AG539" s="146" t="s">
        <v>278</v>
      </c>
      <c r="AH539" s="146">
        <v>0</v>
      </c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outlineLevel="3" x14ac:dyDescent="0.2">
      <c r="A540" s="153"/>
      <c r="B540" s="154"/>
      <c r="C540" s="192" t="s">
        <v>706</v>
      </c>
      <c r="D540" s="185"/>
      <c r="E540" s="186">
        <v>0.64958000000000005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6"/>
      <c r="AA540" s="146"/>
      <c r="AB540" s="146"/>
      <c r="AC540" s="146"/>
      <c r="AD540" s="146"/>
      <c r="AE540" s="146"/>
      <c r="AF540" s="146"/>
      <c r="AG540" s="146" t="s">
        <v>278</v>
      </c>
      <c r="AH540" s="146">
        <v>0</v>
      </c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outlineLevel="2" x14ac:dyDescent="0.2">
      <c r="A541" s="153"/>
      <c r="B541" s="154"/>
      <c r="C541" s="251"/>
      <c r="D541" s="252"/>
      <c r="E541" s="252"/>
      <c r="F541" s="252"/>
      <c r="G541" s="252"/>
      <c r="H541" s="157"/>
      <c r="I541" s="157"/>
      <c r="J541" s="157"/>
      <c r="K541" s="157"/>
      <c r="L541" s="157"/>
      <c r="M541" s="157"/>
      <c r="N541" s="156"/>
      <c r="O541" s="156"/>
      <c r="P541" s="156"/>
      <c r="Q541" s="156"/>
      <c r="R541" s="157"/>
      <c r="S541" s="157"/>
      <c r="T541" s="157"/>
      <c r="U541" s="157"/>
      <c r="V541" s="157"/>
      <c r="W541" s="157"/>
      <c r="X541" s="157"/>
      <c r="Y541" s="157"/>
      <c r="Z541" s="146"/>
      <c r="AA541" s="146"/>
      <c r="AB541" s="146"/>
      <c r="AC541" s="146"/>
      <c r="AD541" s="146"/>
      <c r="AE541" s="146"/>
      <c r="AF541" s="146"/>
      <c r="AG541" s="146" t="s">
        <v>223</v>
      </c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</row>
    <row r="542" spans="1:60" ht="22.5" outlineLevel="1" x14ac:dyDescent="0.2">
      <c r="A542" s="167">
        <v>71</v>
      </c>
      <c r="B542" s="168" t="s">
        <v>707</v>
      </c>
      <c r="C542" s="177" t="s">
        <v>708</v>
      </c>
      <c r="D542" s="169" t="s">
        <v>446</v>
      </c>
      <c r="E542" s="170">
        <v>0.40670000000000001</v>
      </c>
      <c r="F542" s="171"/>
      <c r="G542" s="172">
        <f>ROUND(E542*F542,2)</f>
        <v>0</v>
      </c>
      <c r="H542" s="171"/>
      <c r="I542" s="172">
        <f>ROUND(E542*H542,2)</f>
        <v>0</v>
      </c>
      <c r="J542" s="171"/>
      <c r="K542" s="172">
        <f>ROUND(E542*J542,2)</f>
        <v>0</v>
      </c>
      <c r="L542" s="172">
        <v>21</v>
      </c>
      <c r="M542" s="172">
        <f>G542*(1+L542/100)</f>
        <v>0</v>
      </c>
      <c r="N542" s="170">
        <v>1.0800399999999999</v>
      </c>
      <c r="O542" s="170">
        <f>ROUND(E542*N542,2)</f>
        <v>0.44</v>
      </c>
      <c r="P542" s="170">
        <v>0</v>
      </c>
      <c r="Q542" s="170">
        <f>ROUND(E542*P542,2)</f>
        <v>0</v>
      </c>
      <c r="R542" s="172" t="s">
        <v>348</v>
      </c>
      <c r="S542" s="172" t="s">
        <v>218</v>
      </c>
      <c r="T542" s="173" t="s">
        <v>218</v>
      </c>
      <c r="U542" s="157">
        <v>15.23</v>
      </c>
      <c r="V542" s="157">
        <f>ROUND(E542*U542,2)</f>
        <v>6.19</v>
      </c>
      <c r="W542" s="157"/>
      <c r="X542" s="157" t="s">
        <v>263</v>
      </c>
      <c r="Y542" s="157" t="s">
        <v>221</v>
      </c>
      <c r="Z542" s="146"/>
      <c r="AA542" s="146"/>
      <c r="AB542" s="146"/>
      <c r="AC542" s="146"/>
      <c r="AD542" s="146"/>
      <c r="AE542" s="146"/>
      <c r="AF542" s="146"/>
      <c r="AG542" s="146" t="s">
        <v>264</v>
      </c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outlineLevel="2" x14ac:dyDescent="0.2">
      <c r="A543" s="153"/>
      <c r="B543" s="154"/>
      <c r="C543" s="266" t="s">
        <v>704</v>
      </c>
      <c r="D543" s="267"/>
      <c r="E543" s="267"/>
      <c r="F543" s="267"/>
      <c r="G543" s="26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6"/>
      <c r="AA543" s="146"/>
      <c r="AB543" s="146"/>
      <c r="AC543" s="146"/>
      <c r="AD543" s="146"/>
      <c r="AE543" s="146"/>
      <c r="AF543" s="146"/>
      <c r="AG543" s="146" t="s">
        <v>276</v>
      </c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 outlineLevel="2" x14ac:dyDescent="0.2">
      <c r="A544" s="153"/>
      <c r="B544" s="154"/>
      <c r="C544" s="192" t="s">
        <v>709</v>
      </c>
      <c r="D544" s="185"/>
      <c r="E544" s="186"/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6"/>
      <c r="AA544" s="146"/>
      <c r="AB544" s="146"/>
      <c r="AC544" s="146"/>
      <c r="AD544" s="146"/>
      <c r="AE544" s="146"/>
      <c r="AF544" s="146"/>
      <c r="AG544" s="146" t="s">
        <v>278</v>
      </c>
      <c r="AH544" s="146">
        <v>0</v>
      </c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  <c r="BA544" s="146"/>
      <c r="BB544" s="146"/>
      <c r="BC544" s="146"/>
      <c r="BD544" s="146"/>
      <c r="BE544" s="146"/>
      <c r="BF544" s="146"/>
      <c r="BG544" s="146"/>
      <c r="BH544" s="146"/>
    </row>
    <row r="545" spans="1:60" outlineLevel="3" x14ac:dyDescent="0.2">
      <c r="A545" s="153"/>
      <c r="B545" s="154"/>
      <c r="C545" s="192" t="s">
        <v>710</v>
      </c>
      <c r="D545" s="185"/>
      <c r="E545" s="186">
        <v>0.33173999999999998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6"/>
      <c r="AA545" s="146"/>
      <c r="AB545" s="146"/>
      <c r="AC545" s="146"/>
      <c r="AD545" s="146"/>
      <c r="AE545" s="146"/>
      <c r="AF545" s="146"/>
      <c r="AG545" s="146" t="s">
        <v>278</v>
      </c>
      <c r="AH545" s="146">
        <v>0</v>
      </c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  <c r="BA545" s="146"/>
      <c r="BB545" s="146"/>
      <c r="BC545" s="146"/>
      <c r="BD545" s="146"/>
      <c r="BE545" s="146"/>
      <c r="BF545" s="146"/>
      <c r="BG545" s="146"/>
      <c r="BH545" s="146"/>
    </row>
    <row r="546" spans="1:60" outlineLevel="3" x14ac:dyDescent="0.2">
      <c r="A546" s="153"/>
      <c r="B546" s="154"/>
      <c r="C546" s="192" t="s">
        <v>711</v>
      </c>
      <c r="D546" s="185"/>
      <c r="E546" s="186"/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6"/>
      <c r="AA546" s="146"/>
      <c r="AB546" s="146"/>
      <c r="AC546" s="146"/>
      <c r="AD546" s="146"/>
      <c r="AE546" s="146"/>
      <c r="AF546" s="146"/>
      <c r="AG546" s="146" t="s">
        <v>278</v>
      </c>
      <c r="AH546" s="146">
        <v>0</v>
      </c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</row>
    <row r="547" spans="1:60" outlineLevel="3" x14ac:dyDescent="0.2">
      <c r="A547" s="153"/>
      <c r="B547" s="154"/>
      <c r="C547" s="192" t="s">
        <v>712</v>
      </c>
      <c r="D547" s="185"/>
      <c r="E547" s="186">
        <v>6.3799999999999996E-2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6"/>
      <c r="AA547" s="146"/>
      <c r="AB547" s="146"/>
      <c r="AC547" s="146"/>
      <c r="AD547" s="146"/>
      <c r="AE547" s="146"/>
      <c r="AF547" s="146"/>
      <c r="AG547" s="146" t="s">
        <v>278</v>
      </c>
      <c r="AH547" s="146">
        <v>0</v>
      </c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</row>
    <row r="548" spans="1:60" outlineLevel="3" x14ac:dyDescent="0.2">
      <c r="A548" s="153"/>
      <c r="B548" s="154"/>
      <c r="C548" s="192" t="s">
        <v>713</v>
      </c>
      <c r="D548" s="185"/>
      <c r="E548" s="186"/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6"/>
      <c r="AA548" s="146"/>
      <c r="AB548" s="146"/>
      <c r="AC548" s="146"/>
      <c r="AD548" s="146"/>
      <c r="AE548" s="146"/>
      <c r="AF548" s="146"/>
      <c r="AG548" s="146" t="s">
        <v>278</v>
      </c>
      <c r="AH548" s="146">
        <v>0</v>
      </c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</row>
    <row r="549" spans="1:60" outlineLevel="3" x14ac:dyDescent="0.2">
      <c r="A549" s="153"/>
      <c r="B549" s="154"/>
      <c r="C549" s="192" t="s">
        <v>714</v>
      </c>
      <c r="D549" s="185"/>
      <c r="E549" s="186">
        <v>1.116E-2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6"/>
      <c r="AA549" s="146"/>
      <c r="AB549" s="146"/>
      <c r="AC549" s="146"/>
      <c r="AD549" s="146"/>
      <c r="AE549" s="146"/>
      <c r="AF549" s="146"/>
      <c r="AG549" s="146" t="s">
        <v>278</v>
      </c>
      <c r="AH549" s="146">
        <v>0</v>
      </c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</row>
    <row r="550" spans="1:60" outlineLevel="2" x14ac:dyDescent="0.2">
      <c r="A550" s="153"/>
      <c r="B550" s="154"/>
      <c r="C550" s="251"/>
      <c r="D550" s="252"/>
      <c r="E550" s="252"/>
      <c r="F550" s="252"/>
      <c r="G550" s="252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6"/>
      <c r="AA550" s="146"/>
      <c r="AB550" s="146"/>
      <c r="AC550" s="146"/>
      <c r="AD550" s="146"/>
      <c r="AE550" s="146"/>
      <c r="AF550" s="146"/>
      <c r="AG550" s="146" t="s">
        <v>223</v>
      </c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</row>
    <row r="551" spans="1:60" outlineLevel="1" x14ac:dyDescent="0.2">
      <c r="A551" s="167">
        <v>72</v>
      </c>
      <c r="B551" s="168" t="s">
        <v>715</v>
      </c>
      <c r="C551" s="177" t="s">
        <v>716</v>
      </c>
      <c r="D551" s="169" t="s">
        <v>273</v>
      </c>
      <c r="E551" s="170">
        <v>19.194579999999998</v>
      </c>
      <c r="F551" s="171"/>
      <c r="G551" s="172">
        <f>ROUND(E551*F551,2)</f>
        <v>0</v>
      </c>
      <c r="H551" s="171"/>
      <c r="I551" s="172">
        <f>ROUND(E551*H551,2)</f>
        <v>0</v>
      </c>
      <c r="J551" s="171"/>
      <c r="K551" s="172">
        <f>ROUND(E551*J551,2)</f>
        <v>0</v>
      </c>
      <c r="L551" s="172">
        <v>21</v>
      </c>
      <c r="M551" s="172">
        <f>G551*(1+L551/100)</f>
        <v>0</v>
      </c>
      <c r="N551" s="170">
        <v>0</v>
      </c>
      <c r="O551" s="170">
        <f>ROUND(E551*N551,2)</f>
        <v>0</v>
      </c>
      <c r="P551" s="170">
        <v>0</v>
      </c>
      <c r="Q551" s="170">
        <f>ROUND(E551*P551,2)</f>
        <v>0</v>
      </c>
      <c r="R551" s="172" t="s">
        <v>348</v>
      </c>
      <c r="S551" s="172" t="s">
        <v>218</v>
      </c>
      <c r="T551" s="173" t="s">
        <v>218</v>
      </c>
      <c r="U551" s="157">
        <v>1.8360000000000001</v>
      </c>
      <c r="V551" s="157">
        <f>ROUND(E551*U551,2)</f>
        <v>35.24</v>
      </c>
      <c r="W551" s="157"/>
      <c r="X551" s="157" t="s">
        <v>263</v>
      </c>
      <c r="Y551" s="157" t="s">
        <v>221</v>
      </c>
      <c r="Z551" s="146"/>
      <c r="AA551" s="146"/>
      <c r="AB551" s="146"/>
      <c r="AC551" s="146"/>
      <c r="AD551" s="146"/>
      <c r="AE551" s="146"/>
      <c r="AF551" s="146"/>
      <c r="AG551" s="146" t="s">
        <v>264</v>
      </c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</row>
    <row r="552" spans="1:60" outlineLevel="2" x14ac:dyDescent="0.2">
      <c r="A552" s="153"/>
      <c r="B552" s="154"/>
      <c r="C552" s="266" t="s">
        <v>717</v>
      </c>
      <c r="D552" s="267"/>
      <c r="E552" s="267"/>
      <c r="F552" s="267"/>
      <c r="G552" s="26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6"/>
      <c r="AA552" s="146"/>
      <c r="AB552" s="146"/>
      <c r="AC552" s="146"/>
      <c r="AD552" s="146"/>
      <c r="AE552" s="146"/>
      <c r="AF552" s="146"/>
      <c r="AG552" s="146" t="s">
        <v>276</v>
      </c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75" t="str">
        <f>C552</f>
        <v>pod mazaniny a dlažby, popř. na plochých střechách, vodorovný nebo ve spádu, s udusáním a urovnáním povrchu,</v>
      </c>
      <c r="BB552" s="146"/>
      <c r="BC552" s="146"/>
      <c r="BD552" s="146"/>
      <c r="BE552" s="146"/>
      <c r="BF552" s="146"/>
      <c r="BG552" s="146"/>
      <c r="BH552" s="146"/>
    </row>
    <row r="553" spans="1:60" outlineLevel="2" x14ac:dyDescent="0.2">
      <c r="A553" s="153"/>
      <c r="B553" s="154"/>
      <c r="C553" s="192" t="s">
        <v>718</v>
      </c>
      <c r="D553" s="185"/>
      <c r="E553" s="186"/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6"/>
      <c r="AA553" s="146"/>
      <c r="AB553" s="146"/>
      <c r="AC553" s="146"/>
      <c r="AD553" s="146"/>
      <c r="AE553" s="146"/>
      <c r="AF553" s="146"/>
      <c r="AG553" s="146" t="s">
        <v>278</v>
      </c>
      <c r="AH553" s="146">
        <v>0</v>
      </c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</row>
    <row r="554" spans="1:60" outlineLevel="3" x14ac:dyDescent="0.2">
      <c r="A554" s="153"/>
      <c r="B554" s="154"/>
      <c r="C554" s="192" t="s">
        <v>719</v>
      </c>
      <c r="D554" s="185"/>
      <c r="E554" s="186">
        <v>0.32049</v>
      </c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6"/>
      <c r="AA554" s="146"/>
      <c r="AB554" s="146"/>
      <c r="AC554" s="146"/>
      <c r="AD554" s="146"/>
      <c r="AE554" s="146"/>
      <c r="AF554" s="146"/>
      <c r="AG554" s="146" t="s">
        <v>278</v>
      </c>
      <c r="AH554" s="146">
        <v>0</v>
      </c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</row>
    <row r="555" spans="1:60" outlineLevel="3" x14ac:dyDescent="0.2">
      <c r="A555" s="153"/>
      <c r="B555" s="154"/>
      <c r="C555" s="192" t="s">
        <v>720</v>
      </c>
      <c r="D555" s="185"/>
      <c r="E555" s="186">
        <v>7.8690600000000002</v>
      </c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6"/>
      <c r="AA555" s="146"/>
      <c r="AB555" s="146"/>
      <c r="AC555" s="146"/>
      <c r="AD555" s="146"/>
      <c r="AE555" s="146"/>
      <c r="AF555" s="146"/>
      <c r="AG555" s="146" t="s">
        <v>278</v>
      </c>
      <c r="AH555" s="146">
        <v>0</v>
      </c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</row>
    <row r="556" spans="1:60" outlineLevel="3" x14ac:dyDescent="0.2">
      <c r="A556" s="153"/>
      <c r="B556" s="154"/>
      <c r="C556" s="192" t="s">
        <v>721</v>
      </c>
      <c r="D556" s="185"/>
      <c r="E556" s="186">
        <v>1.02319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6"/>
      <c r="AA556" s="146"/>
      <c r="AB556" s="146"/>
      <c r="AC556" s="146"/>
      <c r="AD556" s="146"/>
      <c r="AE556" s="146"/>
      <c r="AF556" s="146"/>
      <c r="AG556" s="146" t="s">
        <v>278</v>
      </c>
      <c r="AH556" s="146">
        <v>0</v>
      </c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  <c r="BA556" s="146"/>
      <c r="BB556" s="146"/>
      <c r="BC556" s="146"/>
      <c r="BD556" s="146"/>
      <c r="BE556" s="146"/>
      <c r="BF556" s="146"/>
      <c r="BG556" s="146"/>
      <c r="BH556" s="146"/>
    </row>
    <row r="557" spans="1:60" outlineLevel="3" x14ac:dyDescent="0.2">
      <c r="A557" s="153"/>
      <c r="B557" s="154"/>
      <c r="C557" s="192" t="s">
        <v>722</v>
      </c>
      <c r="D557" s="185"/>
      <c r="E557" s="186">
        <v>4.6268399999999996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6"/>
      <c r="AA557" s="146"/>
      <c r="AB557" s="146"/>
      <c r="AC557" s="146"/>
      <c r="AD557" s="146"/>
      <c r="AE557" s="146"/>
      <c r="AF557" s="146"/>
      <c r="AG557" s="146" t="s">
        <v>278</v>
      </c>
      <c r="AH557" s="146">
        <v>0</v>
      </c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46"/>
      <c r="BB557" s="146"/>
      <c r="BC557" s="146"/>
      <c r="BD557" s="146"/>
      <c r="BE557" s="146"/>
      <c r="BF557" s="146"/>
      <c r="BG557" s="146"/>
      <c r="BH557" s="146"/>
    </row>
    <row r="558" spans="1:60" outlineLevel="3" x14ac:dyDescent="0.2">
      <c r="A558" s="153"/>
      <c r="B558" s="154"/>
      <c r="C558" s="192" t="s">
        <v>723</v>
      </c>
      <c r="D558" s="185"/>
      <c r="E558" s="186">
        <v>5.3550000000000004</v>
      </c>
      <c r="F558" s="157"/>
      <c r="G558" s="157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6"/>
      <c r="AA558" s="146"/>
      <c r="AB558" s="146"/>
      <c r="AC558" s="146"/>
      <c r="AD558" s="146"/>
      <c r="AE558" s="146"/>
      <c r="AF558" s="146"/>
      <c r="AG558" s="146" t="s">
        <v>278</v>
      </c>
      <c r="AH558" s="146">
        <v>0</v>
      </c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</row>
    <row r="559" spans="1:60" outlineLevel="2" x14ac:dyDescent="0.2">
      <c r="A559" s="153"/>
      <c r="B559" s="154"/>
      <c r="C559" s="251"/>
      <c r="D559" s="252"/>
      <c r="E559" s="252"/>
      <c r="F559" s="252"/>
      <c r="G559" s="252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6"/>
      <c r="AA559" s="146"/>
      <c r="AB559" s="146"/>
      <c r="AC559" s="146"/>
      <c r="AD559" s="146"/>
      <c r="AE559" s="146"/>
      <c r="AF559" s="146"/>
      <c r="AG559" s="146" t="s">
        <v>223</v>
      </c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</row>
    <row r="560" spans="1:60" ht="22.5" outlineLevel="1" x14ac:dyDescent="0.2">
      <c r="A560" s="167">
        <v>73</v>
      </c>
      <c r="B560" s="168" t="s">
        <v>724</v>
      </c>
      <c r="C560" s="177" t="s">
        <v>725</v>
      </c>
      <c r="D560" s="169" t="s">
        <v>332</v>
      </c>
      <c r="E560" s="170">
        <v>224.09769</v>
      </c>
      <c r="F560" s="171"/>
      <c r="G560" s="172">
        <f>ROUND(E560*F560,2)</f>
        <v>0</v>
      </c>
      <c r="H560" s="171"/>
      <c r="I560" s="172">
        <f>ROUND(E560*H560,2)</f>
        <v>0</v>
      </c>
      <c r="J560" s="171"/>
      <c r="K560" s="172">
        <f>ROUND(E560*J560,2)</f>
        <v>0</v>
      </c>
      <c r="L560" s="172">
        <v>21</v>
      </c>
      <c r="M560" s="172">
        <f>G560*(1+L560/100)</f>
        <v>0</v>
      </c>
      <c r="N560" s="170">
        <v>0.1111</v>
      </c>
      <c r="O560" s="170">
        <f>ROUND(E560*N560,2)</f>
        <v>24.9</v>
      </c>
      <c r="P560" s="170">
        <v>0</v>
      </c>
      <c r="Q560" s="170">
        <f>ROUND(E560*P560,2)</f>
        <v>0</v>
      </c>
      <c r="R560" s="172" t="s">
        <v>348</v>
      </c>
      <c r="S560" s="172" t="s">
        <v>218</v>
      </c>
      <c r="T560" s="173" t="s">
        <v>218</v>
      </c>
      <c r="U560" s="157">
        <v>0.15</v>
      </c>
      <c r="V560" s="157">
        <f>ROUND(E560*U560,2)</f>
        <v>33.61</v>
      </c>
      <c r="W560" s="157"/>
      <c r="X560" s="157" t="s">
        <v>263</v>
      </c>
      <c r="Y560" s="157" t="s">
        <v>221</v>
      </c>
      <c r="Z560" s="146"/>
      <c r="AA560" s="146"/>
      <c r="AB560" s="146"/>
      <c r="AC560" s="146"/>
      <c r="AD560" s="146"/>
      <c r="AE560" s="146"/>
      <c r="AF560" s="146"/>
      <c r="AG560" s="146" t="s">
        <v>264</v>
      </c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</row>
    <row r="561" spans="1:60" outlineLevel="2" x14ac:dyDescent="0.2">
      <c r="A561" s="153"/>
      <c r="B561" s="154"/>
      <c r="C561" s="266" t="s">
        <v>726</v>
      </c>
      <c r="D561" s="267"/>
      <c r="E561" s="267"/>
      <c r="F561" s="267"/>
      <c r="G561" s="26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6"/>
      <c r="AA561" s="146"/>
      <c r="AB561" s="146"/>
      <c r="AC561" s="146"/>
      <c r="AD561" s="146"/>
      <c r="AE561" s="146"/>
      <c r="AF561" s="146"/>
      <c r="AG561" s="146" t="s">
        <v>276</v>
      </c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</row>
    <row r="562" spans="1:60" outlineLevel="2" x14ac:dyDescent="0.2">
      <c r="A562" s="153"/>
      <c r="B562" s="154"/>
      <c r="C562" s="192" t="s">
        <v>727</v>
      </c>
      <c r="D562" s="185"/>
      <c r="E562" s="186"/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6"/>
      <c r="AA562" s="146"/>
      <c r="AB562" s="146"/>
      <c r="AC562" s="146"/>
      <c r="AD562" s="146"/>
      <c r="AE562" s="146"/>
      <c r="AF562" s="146"/>
      <c r="AG562" s="146" t="s">
        <v>278</v>
      </c>
      <c r="AH562" s="146">
        <v>0</v>
      </c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</row>
    <row r="563" spans="1:60" outlineLevel="3" x14ac:dyDescent="0.2">
      <c r="A563" s="153"/>
      <c r="B563" s="154"/>
      <c r="C563" s="192" t="s">
        <v>526</v>
      </c>
      <c r="D563" s="185"/>
      <c r="E563" s="186"/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6"/>
      <c r="AA563" s="146"/>
      <c r="AB563" s="146"/>
      <c r="AC563" s="146"/>
      <c r="AD563" s="146"/>
      <c r="AE563" s="146"/>
      <c r="AF563" s="146"/>
      <c r="AG563" s="146" t="s">
        <v>278</v>
      </c>
      <c r="AH563" s="146">
        <v>0</v>
      </c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</row>
    <row r="564" spans="1:60" outlineLevel="3" x14ac:dyDescent="0.2">
      <c r="A564" s="153"/>
      <c r="B564" s="154"/>
      <c r="C564" s="192" t="s">
        <v>728</v>
      </c>
      <c r="D564" s="185"/>
      <c r="E564" s="186">
        <v>3.6753999999999998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6"/>
      <c r="AA564" s="146"/>
      <c r="AB564" s="146"/>
      <c r="AC564" s="146"/>
      <c r="AD564" s="146"/>
      <c r="AE564" s="146"/>
      <c r="AF564" s="146"/>
      <c r="AG564" s="146" t="s">
        <v>278</v>
      </c>
      <c r="AH564" s="146">
        <v>0</v>
      </c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</row>
    <row r="565" spans="1:60" outlineLevel="3" x14ac:dyDescent="0.2">
      <c r="A565" s="153"/>
      <c r="B565" s="154"/>
      <c r="C565" s="192" t="s">
        <v>528</v>
      </c>
      <c r="D565" s="185"/>
      <c r="E565" s="186"/>
      <c r="F565" s="157"/>
      <c r="G565" s="157"/>
      <c r="H565" s="157"/>
      <c r="I565" s="157"/>
      <c r="J565" s="157"/>
      <c r="K565" s="157"/>
      <c r="L565" s="157"/>
      <c r="M565" s="157"/>
      <c r="N565" s="156"/>
      <c r="O565" s="156"/>
      <c r="P565" s="156"/>
      <c r="Q565" s="156"/>
      <c r="R565" s="157"/>
      <c r="S565" s="157"/>
      <c r="T565" s="157"/>
      <c r="U565" s="157"/>
      <c r="V565" s="157"/>
      <c r="W565" s="157"/>
      <c r="X565" s="157"/>
      <c r="Y565" s="157"/>
      <c r="Z565" s="146"/>
      <c r="AA565" s="146"/>
      <c r="AB565" s="146"/>
      <c r="AC565" s="146"/>
      <c r="AD565" s="146"/>
      <c r="AE565" s="146"/>
      <c r="AF565" s="146"/>
      <c r="AG565" s="146" t="s">
        <v>278</v>
      </c>
      <c r="AH565" s="146">
        <v>0</v>
      </c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</row>
    <row r="566" spans="1:60" outlineLevel="3" x14ac:dyDescent="0.2">
      <c r="A566" s="153"/>
      <c r="B566" s="154"/>
      <c r="C566" s="192" t="s">
        <v>729</v>
      </c>
      <c r="D566" s="185"/>
      <c r="E566" s="186">
        <v>11.292</v>
      </c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6"/>
      <c r="AA566" s="146"/>
      <c r="AB566" s="146"/>
      <c r="AC566" s="146"/>
      <c r="AD566" s="146"/>
      <c r="AE566" s="146"/>
      <c r="AF566" s="146"/>
      <c r="AG566" s="146" t="s">
        <v>278</v>
      </c>
      <c r="AH566" s="146">
        <v>0</v>
      </c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</row>
    <row r="567" spans="1:60" outlineLevel="3" x14ac:dyDescent="0.2">
      <c r="A567" s="153"/>
      <c r="B567" s="154"/>
      <c r="C567" s="192" t="s">
        <v>530</v>
      </c>
      <c r="D567" s="185"/>
      <c r="E567" s="186"/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6"/>
      <c r="AA567" s="146"/>
      <c r="AB567" s="146"/>
      <c r="AC567" s="146"/>
      <c r="AD567" s="146"/>
      <c r="AE567" s="146"/>
      <c r="AF567" s="146"/>
      <c r="AG567" s="146" t="s">
        <v>278</v>
      </c>
      <c r="AH567" s="146">
        <v>0</v>
      </c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</row>
    <row r="568" spans="1:60" outlineLevel="3" x14ac:dyDescent="0.2">
      <c r="A568" s="153"/>
      <c r="B568" s="154"/>
      <c r="C568" s="192" t="s">
        <v>730</v>
      </c>
      <c r="D568" s="185"/>
      <c r="E568" s="186">
        <v>28.189</v>
      </c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6"/>
      <c r="AA568" s="146"/>
      <c r="AB568" s="146"/>
      <c r="AC568" s="146"/>
      <c r="AD568" s="146"/>
      <c r="AE568" s="146"/>
      <c r="AF568" s="146"/>
      <c r="AG568" s="146" t="s">
        <v>278</v>
      </c>
      <c r="AH568" s="146">
        <v>0</v>
      </c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</row>
    <row r="569" spans="1:60" outlineLevel="3" x14ac:dyDescent="0.2">
      <c r="A569" s="153"/>
      <c r="B569" s="154"/>
      <c r="C569" s="192" t="s">
        <v>629</v>
      </c>
      <c r="D569" s="185"/>
      <c r="E569" s="186"/>
      <c r="F569" s="157"/>
      <c r="G569" s="157"/>
      <c r="H569" s="157"/>
      <c r="I569" s="157"/>
      <c r="J569" s="157"/>
      <c r="K569" s="157"/>
      <c r="L569" s="157"/>
      <c r="M569" s="157"/>
      <c r="N569" s="156"/>
      <c r="O569" s="156"/>
      <c r="P569" s="156"/>
      <c r="Q569" s="156"/>
      <c r="R569" s="157"/>
      <c r="S569" s="157"/>
      <c r="T569" s="157"/>
      <c r="U569" s="157"/>
      <c r="V569" s="157"/>
      <c r="W569" s="157"/>
      <c r="X569" s="157"/>
      <c r="Y569" s="157"/>
      <c r="Z569" s="146"/>
      <c r="AA569" s="146"/>
      <c r="AB569" s="146"/>
      <c r="AC569" s="146"/>
      <c r="AD569" s="146"/>
      <c r="AE569" s="146"/>
      <c r="AF569" s="146"/>
      <c r="AG569" s="146" t="s">
        <v>278</v>
      </c>
      <c r="AH569" s="146">
        <v>0</v>
      </c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</row>
    <row r="570" spans="1:60" outlineLevel="3" x14ac:dyDescent="0.2">
      <c r="A570" s="153"/>
      <c r="B570" s="154"/>
      <c r="C570" s="192" t="s">
        <v>731</v>
      </c>
      <c r="D570" s="185"/>
      <c r="E570" s="186">
        <v>7.2496</v>
      </c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6"/>
      <c r="AA570" s="146"/>
      <c r="AB570" s="146"/>
      <c r="AC570" s="146"/>
      <c r="AD570" s="146"/>
      <c r="AE570" s="146"/>
      <c r="AF570" s="146"/>
      <c r="AG570" s="146" t="s">
        <v>278</v>
      </c>
      <c r="AH570" s="146">
        <v>0</v>
      </c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</row>
    <row r="571" spans="1:60" outlineLevel="3" x14ac:dyDescent="0.2">
      <c r="A571" s="153"/>
      <c r="B571" s="154"/>
      <c r="C571" s="192" t="s">
        <v>538</v>
      </c>
      <c r="D571" s="185"/>
      <c r="E571" s="186"/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6"/>
      <c r="AA571" s="146"/>
      <c r="AB571" s="146"/>
      <c r="AC571" s="146"/>
      <c r="AD571" s="146"/>
      <c r="AE571" s="146"/>
      <c r="AF571" s="146"/>
      <c r="AG571" s="146" t="s">
        <v>278</v>
      </c>
      <c r="AH571" s="146">
        <v>0</v>
      </c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</row>
    <row r="572" spans="1:60" outlineLevel="3" x14ac:dyDescent="0.2">
      <c r="A572" s="153"/>
      <c r="B572" s="154"/>
      <c r="C572" s="192" t="s">
        <v>732</v>
      </c>
      <c r="D572" s="185"/>
      <c r="E572" s="186">
        <v>4.3230000000000004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6"/>
      <c r="AA572" s="146"/>
      <c r="AB572" s="146"/>
      <c r="AC572" s="146"/>
      <c r="AD572" s="146"/>
      <c r="AE572" s="146"/>
      <c r="AF572" s="146"/>
      <c r="AG572" s="146" t="s">
        <v>278</v>
      </c>
      <c r="AH572" s="146">
        <v>0</v>
      </c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</row>
    <row r="573" spans="1:60" outlineLevel="3" x14ac:dyDescent="0.2">
      <c r="A573" s="153"/>
      <c r="B573" s="154"/>
      <c r="C573" s="192" t="s">
        <v>540</v>
      </c>
      <c r="D573" s="185"/>
      <c r="E573" s="186"/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6"/>
      <c r="AA573" s="146"/>
      <c r="AB573" s="146"/>
      <c r="AC573" s="146"/>
      <c r="AD573" s="146"/>
      <c r="AE573" s="146"/>
      <c r="AF573" s="146"/>
      <c r="AG573" s="146" t="s">
        <v>278</v>
      </c>
      <c r="AH573" s="146">
        <v>0</v>
      </c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</row>
    <row r="574" spans="1:60" outlineLevel="3" x14ac:dyDescent="0.2">
      <c r="A574" s="153"/>
      <c r="B574" s="154"/>
      <c r="C574" s="192" t="s">
        <v>733</v>
      </c>
      <c r="D574" s="185"/>
      <c r="E574" s="186">
        <v>41.5105</v>
      </c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6"/>
      <c r="AA574" s="146"/>
      <c r="AB574" s="146"/>
      <c r="AC574" s="146"/>
      <c r="AD574" s="146"/>
      <c r="AE574" s="146"/>
      <c r="AF574" s="146"/>
      <c r="AG574" s="146" t="s">
        <v>278</v>
      </c>
      <c r="AH574" s="146">
        <v>0</v>
      </c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</row>
    <row r="575" spans="1:60" outlineLevel="3" x14ac:dyDescent="0.2">
      <c r="A575" s="153"/>
      <c r="B575" s="154"/>
      <c r="C575" s="192" t="s">
        <v>542</v>
      </c>
      <c r="D575" s="185"/>
      <c r="E575" s="186"/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6"/>
      <c r="AA575" s="146"/>
      <c r="AB575" s="146"/>
      <c r="AC575" s="146"/>
      <c r="AD575" s="146"/>
      <c r="AE575" s="146"/>
      <c r="AF575" s="146"/>
      <c r="AG575" s="146" t="s">
        <v>278</v>
      </c>
      <c r="AH575" s="146">
        <v>0</v>
      </c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</row>
    <row r="576" spans="1:60" outlineLevel="3" x14ac:dyDescent="0.2">
      <c r="A576" s="153"/>
      <c r="B576" s="154"/>
      <c r="C576" s="192" t="s">
        <v>734</v>
      </c>
      <c r="D576" s="185"/>
      <c r="E576" s="186">
        <v>4.1139999999999999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6"/>
      <c r="AA576" s="146"/>
      <c r="AB576" s="146"/>
      <c r="AC576" s="146"/>
      <c r="AD576" s="146"/>
      <c r="AE576" s="146"/>
      <c r="AF576" s="146"/>
      <c r="AG576" s="146" t="s">
        <v>278</v>
      </c>
      <c r="AH576" s="146">
        <v>0</v>
      </c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46"/>
      <c r="BB576" s="146"/>
      <c r="BC576" s="146"/>
      <c r="BD576" s="146"/>
      <c r="BE576" s="146"/>
      <c r="BF576" s="146"/>
      <c r="BG576" s="146"/>
      <c r="BH576" s="146"/>
    </row>
    <row r="577" spans="1:60" outlineLevel="3" x14ac:dyDescent="0.2">
      <c r="A577" s="153"/>
      <c r="B577" s="154"/>
      <c r="C577" s="192" t="s">
        <v>544</v>
      </c>
      <c r="D577" s="185"/>
      <c r="E577" s="186"/>
      <c r="F577" s="157"/>
      <c r="G577" s="157"/>
      <c r="H577" s="157"/>
      <c r="I577" s="157"/>
      <c r="J577" s="157"/>
      <c r="K577" s="157"/>
      <c r="L577" s="157"/>
      <c r="M577" s="157"/>
      <c r="N577" s="156"/>
      <c r="O577" s="156"/>
      <c r="P577" s="156"/>
      <c r="Q577" s="156"/>
      <c r="R577" s="157"/>
      <c r="S577" s="157"/>
      <c r="T577" s="157"/>
      <c r="U577" s="157"/>
      <c r="V577" s="157"/>
      <c r="W577" s="157"/>
      <c r="X577" s="157"/>
      <c r="Y577" s="157"/>
      <c r="Z577" s="146"/>
      <c r="AA577" s="146"/>
      <c r="AB577" s="146"/>
      <c r="AC577" s="146"/>
      <c r="AD577" s="146"/>
      <c r="AE577" s="146"/>
      <c r="AF577" s="146"/>
      <c r="AG577" s="146" t="s">
        <v>278</v>
      </c>
      <c r="AH577" s="146">
        <v>0</v>
      </c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  <c r="BA577" s="146"/>
      <c r="BB577" s="146"/>
      <c r="BC577" s="146"/>
      <c r="BD577" s="146"/>
      <c r="BE577" s="146"/>
      <c r="BF577" s="146"/>
      <c r="BG577" s="146"/>
      <c r="BH577" s="146"/>
    </row>
    <row r="578" spans="1:60" outlineLevel="3" x14ac:dyDescent="0.2">
      <c r="A578" s="153"/>
      <c r="B578" s="154"/>
      <c r="C578" s="192" t="s">
        <v>735</v>
      </c>
      <c r="D578" s="185"/>
      <c r="E578" s="186">
        <v>24.375499999999999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6"/>
      <c r="AA578" s="146"/>
      <c r="AB578" s="146"/>
      <c r="AC578" s="146"/>
      <c r="AD578" s="146"/>
      <c r="AE578" s="146"/>
      <c r="AF578" s="146"/>
      <c r="AG578" s="146" t="s">
        <v>278</v>
      </c>
      <c r="AH578" s="146">
        <v>0</v>
      </c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</row>
    <row r="579" spans="1:60" outlineLevel="3" x14ac:dyDescent="0.2">
      <c r="A579" s="153"/>
      <c r="B579" s="154"/>
      <c r="C579" s="192" t="s">
        <v>546</v>
      </c>
      <c r="D579" s="185"/>
      <c r="E579" s="186"/>
      <c r="F579" s="157"/>
      <c r="G579" s="157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6"/>
      <c r="AA579" s="146"/>
      <c r="AB579" s="146"/>
      <c r="AC579" s="146"/>
      <c r="AD579" s="146"/>
      <c r="AE579" s="146"/>
      <c r="AF579" s="146"/>
      <c r="AG579" s="146" t="s">
        <v>278</v>
      </c>
      <c r="AH579" s="146">
        <v>0</v>
      </c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46"/>
      <c r="BB579" s="146"/>
      <c r="BC579" s="146"/>
      <c r="BD579" s="146"/>
      <c r="BE579" s="146"/>
      <c r="BF579" s="146"/>
      <c r="BG579" s="146"/>
      <c r="BH579" s="146"/>
    </row>
    <row r="580" spans="1:60" outlineLevel="3" x14ac:dyDescent="0.2">
      <c r="A580" s="153"/>
      <c r="B580" s="154"/>
      <c r="C580" s="192" t="s">
        <v>736</v>
      </c>
      <c r="D580" s="185"/>
      <c r="E580" s="186">
        <v>4.13225</v>
      </c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6"/>
      <c r="AA580" s="146"/>
      <c r="AB580" s="146"/>
      <c r="AC580" s="146"/>
      <c r="AD580" s="146"/>
      <c r="AE580" s="146"/>
      <c r="AF580" s="146"/>
      <c r="AG580" s="146" t="s">
        <v>278</v>
      </c>
      <c r="AH580" s="146">
        <v>0</v>
      </c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</row>
    <row r="581" spans="1:60" outlineLevel="3" x14ac:dyDescent="0.2">
      <c r="A581" s="153"/>
      <c r="B581" s="154"/>
      <c r="C581" s="192" t="s">
        <v>548</v>
      </c>
      <c r="D581" s="185"/>
      <c r="E581" s="186"/>
      <c r="F581" s="157"/>
      <c r="G581" s="157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6"/>
      <c r="AA581" s="146"/>
      <c r="AB581" s="146"/>
      <c r="AC581" s="146"/>
      <c r="AD581" s="146"/>
      <c r="AE581" s="146"/>
      <c r="AF581" s="146"/>
      <c r="AG581" s="146" t="s">
        <v>278</v>
      </c>
      <c r="AH581" s="146">
        <v>0</v>
      </c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</row>
    <row r="582" spans="1:60" outlineLevel="3" x14ac:dyDescent="0.2">
      <c r="A582" s="153"/>
      <c r="B582" s="154"/>
      <c r="C582" s="192" t="s">
        <v>737</v>
      </c>
      <c r="D582" s="185"/>
      <c r="E582" s="186">
        <v>24.417000000000002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6"/>
      <c r="AA582" s="146"/>
      <c r="AB582" s="146"/>
      <c r="AC582" s="146"/>
      <c r="AD582" s="146"/>
      <c r="AE582" s="146"/>
      <c r="AF582" s="146"/>
      <c r="AG582" s="146" t="s">
        <v>278</v>
      </c>
      <c r="AH582" s="146">
        <v>0</v>
      </c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</row>
    <row r="583" spans="1:60" outlineLevel="3" x14ac:dyDescent="0.2">
      <c r="A583" s="153"/>
      <c r="B583" s="154"/>
      <c r="C583" s="192" t="s">
        <v>550</v>
      </c>
      <c r="D583" s="185"/>
      <c r="E583" s="186"/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6"/>
      <c r="AA583" s="146"/>
      <c r="AB583" s="146"/>
      <c r="AC583" s="146"/>
      <c r="AD583" s="146"/>
      <c r="AE583" s="146"/>
      <c r="AF583" s="146"/>
      <c r="AG583" s="146" t="s">
        <v>278</v>
      </c>
      <c r="AH583" s="146">
        <v>0</v>
      </c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</row>
    <row r="584" spans="1:60" outlineLevel="3" x14ac:dyDescent="0.2">
      <c r="A584" s="153"/>
      <c r="B584" s="154"/>
      <c r="C584" s="192" t="s">
        <v>738</v>
      </c>
      <c r="D584" s="185"/>
      <c r="E584" s="186">
        <v>4.1176500000000003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6"/>
      <c r="AA584" s="146"/>
      <c r="AB584" s="146"/>
      <c r="AC584" s="146"/>
      <c r="AD584" s="146"/>
      <c r="AE584" s="146"/>
      <c r="AF584" s="146"/>
      <c r="AG584" s="146" t="s">
        <v>278</v>
      </c>
      <c r="AH584" s="146">
        <v>0</v>
      </c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</row>
    <row r="585" spans="1:60" outlineLevel="3" x14ac:dyDescent="0.2">
      <c r="A585" s="153"/>
      <c r="B585" s="154"/>
      <c r="C585" s="192" t="s">
        <v>551</v>
      </c>
      <c r="D585" s="185"/>
      <c r="E585" s="186"/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6"/>
      <c r="AA585" s="146"/>
      <c r="AB585" s="146"/>
      <c r="AC585" s="146"/>
      <c r="AD585" s="146"/>
      <c r="AE585" s="146"/>
      <c r="AF585" s="146"/>
      <c r="AG585" s="146" t="s">
        <v>278</v>
      </c>
      <c r="AH585" s="146">
        <v>0</v>
      </c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</row>
    <row r="586" spans="1:60" outlineLevel="3" x14ac:dyDescent="0.2">
      <c r="A586" s="153"/>
      <c r="B586" s="154"/>
      <c r="C586" s="192" t="s">
        <v>739</v>
      </c>
      <c r="D586" s="185"/>
      <c r="E586" s="186">
        <v>25.076589999999999</v>
      </c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6"/>
      <c r="AA586" s="146"/>
      <c r="AB586" s="146"/>
      <c r="AC586" s="146"/>
      <c r="AD586" s="146"/>
      <c r="AE586" s="146"/>
      <c r="AF586" s="146"/>
      <c r="AG586" s="146" t="s">
        <v>278</v>
      </c>
      <c r="AH586" s="146">
        <v>0</v>
      </c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</row>
    <row r="587" spans="1:60" outlineLevel="3" x14ac:dyDescent="0.2">
      <c r="A587" s="153"/>
      <c r="B587" s="154"/>
      <c r="C587" s="193" t="s">
        <v>290</v>
      </c>
      <c r="D587" s="187"/>
      <c r="E587" s="188">
        <v>182.47248999999999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6"/>
      <c r="AA587" s="146"/>
      <c r="AB587" s="146"/>
      <c r="AC587" s="146"/>
      <c r="AD587" s="146"/>
      <c r="AE587" s="146"/>
      <c r="AF587" s="146"/>
      <c r="AG587" s="146" t="s">
        <v>278</v>
      </c>
      <c r="AH587" s="146">
        <v>1</v>
      </c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</row>
    <row r="588" spans="1:60" outlineLevel="3" x14ac:dyDescent="0.2">
      <c r="A588" s="153"/>
      <c r="B588" s="154"/>
      <c r="C588" s="192" t="s">
        <v>740</v>
      </c>
      <c r="D588" s="185"/>
      <c r="E588" s="186"/>
      <c r="F588" s="157"/>
      <c r="G588" s="157"/>
      <c r="H588" s="157"/>
      <c r="I588" s="157"/>
      <c r="J588" s="157"/>
      <c r="K588" s="157"/>
      <c r="L588" s="157"/>
      <c r="M588" s="157"/>
      <c r="N588" s="156"/>
      <c r="O588" s="156"/>
      <c r="P588" s="156"/>
      <c r="Q588" s="156"/>
      <c r="R588" s="157"/>
      <c r="S588" s="157"/>
      <c r="T588" s="157"/>
      <c r="U588" s="157"/>
      <c r="V588" s="157"/>
      <c r="W588" s="157"/>
      <c r="X588" s="157"/>
      <c r="Y588" s="157"/>
      <c r="Z588" s="146"/>
      <c r="AA588" s="146"/>
      <c r="AB588" s="146"/>
      <c r="AC588" s="146"/>
      <c r="AD588" s="146"/>
      <c r="AE588" s="146"/>
      <c r="AF588" s="146"/>
      <c r="AG588" s="146" t="s">
        <v>278</v>
      </c>
      <c r="AH588" s="146">
        <v>0</v>
      </c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</row>
    <row r="589" spans="1:60" outlineLevel="3" x14ac:dyDescent="0.2">
      <c r="A589" s="153"/>
      <c r="B589" s="154"/>
      <c r="C589" s="192" t="s">
        <v>556</v>
      </c>
      <c r="D589" s="185"/>
      <c r="E589" s="186"/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6"/>
      <c r="AA589" s="146"/>
      <c r="AB589" s="146"/>
      <c r="AC589" s="146"/>
      <c r="AD589" s="146"/>
      <c r="AE589" s="146"/>
      <c r="AF589" s="146"/>
      <c r="AG589" s="146" t="s">
        <v>278</v>
      </c>
      <c r="AH589" s="146">
        <v>0</v>
      </c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</row>
    <row r="590" spans="1:60" outlineLevel="3" x14ac:dyDescent="0.2">
      <c r="A590" s="153"/>
      <c r="B590" s="154"/>
      <c r="C590" s="192" t="s">
        <v>741</v>
      </c>
      <c r="D590" s="185"/>
      <c r="E590" s="186">
        <v>3.8919999999999999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6"/>
      <c r="AA590" s="146"/>
      <c r="AB590" s="146"/>
      <c r="AC590" s="146"/>
      <c r="AD590" s="146"/>
      <c r="AE590" s="146"/>
      <c r="AF590" s="146"/>
      <c r="AG590" s="146" t="s">
        <v>278</v>
      </c>
      <c r="AH590" s="146">
        <v>0</v>
      </c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</row>
    <row r="591" spans="1:60" outlineLevel="3" x14ac:dyDescent="0.2">
      <c r="A591" s="153"/>
      <c r="B591" s="154"/>
      <c r="C591" s="192" t="s">
        <v>532</v>
      </c>
      <c r="D591" s="185"/>
      <c r="E591" s="186"/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6"/>
      <c r="AA591" s="146"/>
      <c r="AB591" s="146"/>
      <c r="AC591" s="146"/>
      <c r="AD591" s="146"/>
      <c r="AE591" s="146"/>
      <c r="AF591" s="146"/>
      <c r="AG591" s="146" t="s">
        <v>278</v>
      </c>
      <c r="AH591" s="146">
        <v>0</v>
      </c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  <c r="BA591" s="146"/>
      <c r="BB591" s="146"/>
      <c r="BC591" s="146"/>
      <c r="BD591" s="146"/>
      <c r="BE591" s="146"/>
      <c r="BF591" s="146"/>
      <c r="BG591" s="146"/>
      <c r="BH591" s="146"/>
    </row>
    <row r="592" spans="1:60" outlineLevel="3" x14ac:dyDescent="0.2">
      <c r="A592" s="153"/>
      <c r="B592" s="154"/>
      <c r="C592" s="192" t="s">
        <v>742</v>
      </c>
      <c r="D592" s="185"/>
      <c r="E592" s="186">
        <v>3.6248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6"/>
      <c r="AA592" s="146"/>
      <c r="AB592" s="146"/>
      <c r="AC592" s="146"/>
      <c r="AD592" s="146"/>
      <c r="AE592" s="146"/>
      <c r="AF592" s="146"/>
      <c r="AG592" s="146" t="s">
        <v>278</v>
      </c>
      <c r="AH592" s="146">
        <v>0</v>
      </c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</row>
    <row r="593" spans="1:60" outlineLevel="3" x14ac:dyDescent="0.2">
      <c r="A593" s="153"/>
      <c r="B593" s="154"/>
      <c r="C593" s="192" t="s">
        <v>610</v>
      </c>
      <c r="D593" s="185"/>
      <c r="E593" s="186"/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6"/>
      <c r="AA593" s="146"/>
      <c r="AB593" s="146"/>
      <c r="AC593" s="146"/>
      <c r="AD593" s="146"/>
      <c r="AE593" s="146"/>
      <c r="AF593" s="146"/>
      <c r="AG593" s="146" t="s">
        <v>278</v>
      </c>
      <c r="AH593" s="146">
        <v>0</v>
      </c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  <c r="BA593" s="146"/>
      <c r="BB593" s="146"/>
      <c r="BC593" s="146"/>
      <c r="BD593" s="146"/>
      <c r="BE593" s="146"/>
      <c r="BF593" s="146"/>
      <c r="BG593" s="146"/>
      <c r="BH593" s="146"/>
    </row>
    <row r="594" spans="1:60" outlineLevel="3" x14ac:dyDescent="0.2">
      <c r="A594" s="153"/>
      <c r="B594" s="154"/>
      <c r="C594" s="192" t="s">
        <v>743</v>
      </c>
      <c r="D594" s="185"/>
      <c r="E594" s="186">
        <v>7.4824999999999999</v>
      </c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6"/>
      <c r="AA594" s="146"/>
      <c r="AB594" s="146"/>
      <c r="AC594" s="146"/>
      <c r="AD594" s="146"/>
      <c r="AE594" s="146"/>
      <c r="AF594" s="146"/>
      <c r="AG594" s="146" t="s">
        <v>278</v>
      </c>
      <c r="AH594" s="146">
        <v>0</v>
      </c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  <c r="BA594" s="146"/>
      <c r="BB594" s="146"/>
      <c r="BC594" s="146"/>
      <c r="BD594" s="146"/>
      <c r="BE594" s="146"/>
      <c r="BF594" s="146"/>
      <c r="BG594" s="146"/>
      <c r="BH594" s="146"/>
    </row>
    <row r="595" spans="1:60" outlineLevel="3" x14ac:dyDescent="0.2">
      <c r="A595" s="153"/>
      <c r="B595" s="154"/>
      <c r="C595" s="192" t="s">
        <v>560</v>
      </c>
      <c r="D595" s="185"/>
      <c r="E595" s="186"/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6"/>
      <c r="AA595" s="146"/>
      <c r="AB595" s="146"/>
      <c r="AC595" s="146"/>
      <c r="AD595" s="146"/>
      <c r="AE595" s="146"/>
      <c r="AF595" s="146"/>
      <c r="AG595" s="146" t="s">
        <v>278</v>
      </c>
      <c r="AH595" s="146">
        <v>0</v>
      </c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</row>
    <row r="596" spans="1:60" outlineLevel="3" x14ac:dyDescent="0.2">
      <c r="A596" s="153"/>
      <c r="B596" s="154"/>
      <c r="C596" s="192" t="s">
        <v>744</v>
      </c>
      <c r="D596" s="185"/>
      <c r="E596" s="186">
        <v>6.6243499999999997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6"/>
      <c r="AA596" s="146"/>
      <c r="AB596" s="146"/>
      <c r="AC596" s="146"/>
      <c r="AD596" s="146"/>
      <c r="AE596" s="146"/>
      <c r="AF596" s="146"/>
      <c r="AG596" s="146" t="s">
        <v>278</v>
      </c>
      <c r="AH596" s="146">
        <v>0</v>
      </c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  <c r="BA596" s="146"/>
      <c r="BB596" s="146"/>
      <c r="BC596" s="146"/>
      <c r="BD596" s="146"/>
      <c r="BE596" s="146"/>
      <c r="BF596" s="146"/>
      <c r="BG596" s="146"/>
      <c r="BH596" s="146"/>
    </row>
    <row r="597" spans="1:60" outlineLevel="3" x14ac:dyDescent="0.2">
      <c r="A597" s="153"/>
      <c r="B597" s="154"/>
      <c r="C597" s="192" t="s">
        <v>562</v>
      </c>
      <c r="D597" s="185"/>
      <c r="E597" s="186"/>
      <c r="F597" s="157"/>
      <c r="G597" s="157"/>
      <c r="H597" s="157"/>
      <c r="I597" s="157"/>
      <c r="J597" s="157"/>
      <c r="K597" s="157"/>
      <c r="L597" s="157"/>
      <c r="M597" s="157"/>
      <c r="N597" s="156"/>
      <c r="O597" s="156"/>
      <c r="P597" s="156"/>
      <c r="Q597" s="156"/>
      <c r="R597" s="157"/>
      <c r="S597" s="157"/>
      <c r="T597" s="157"/>
      <c r="U597" s="157"/>
      <c r="V597" s="157"/>
      <c r="W597" s="157"/>
      <c r="X597" s="157"/>
      <c r="Y597" s="157"/>
      <c r="Z597" s="146"/>
      <c r="AA597" s="146"/>
      <c r="AB597" s="146"/>
      <c r="AC597" s="146"/>
      <c r="AD597" s="146"/>
      <c r="AE597" s="146"/>
      <c r="AF597" s="146"/>
      <c r="AG597" s="146" t="s">
        <v>278</v>
      </c>
      <c r="AH597" s="146">
        <v>0</v>
      </c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  <c r="BA597" s="146"/>
      <c r="BB597" s="146"/>
      <c r="BC597" s="146"/>
      <c r="BD597" s="146"/>
      <c r="BE597" s="146"/>
      <c r="BF597" s="146"/>
      <c r="BG597" s="146"/>
      <c r="BH597" s="146"/>
    </row>
    <row r="598" spans="1:60" outlineLevel="3" x14ac:dyDescent="0.2">
      <c r="A598" s="153"/>
      <c r="B598" s="154"/>
      <c r="C598" s="192" t="s">
        <v>744</v>
      </c>
      <c r="D598" s="185"/>
      <c r="E598" s="186">
        <v>6.6243499999999997</v>
      </c>
      <c r="F598" s="157"/>
      <c r="G598" s="157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6"/>
      <c r="AA598" s="146"/>
      <c r="AB598" s="146"/>
      <c r="AC598" s="146"/>
      <c r="AD598" s="146"/>
      <c r="AE598" s="146"/>
      <c r="AF598" s="146"/>
      <c r="AG598" s="146" t="s">
        <v>278</v>
      </c>
      <c r="AH598" s="146">
        <v>0</v>
      </c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</row>
    <row r="599" spans="1:60" outlineLevel="3" x14ac:dyDescent="0.2">
      <c r="A599" s="153"/>
      <c r="B599" s="154"/>
      <c r="C599" s="192" t="s">
        <v>563</v>
      </c>
      <c r="D599" s="185"/>
      <c r="E599" s="186"/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6"/>
      <c r="AA599" s="146"/>
      <c r="AB599" s="146"/>
      <c r="AC599" s="146"/>
      <c r="AD599" s="146"/>
      <c r="AE599" s="146"/>
      <c r="AF599" s="146"/>
      <c r="AG599" s="146" t="s">
        <v>278</v>
      </c>
      <c r="AH599" s="146">
        <v>0</v>
      </c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</row>
    <row r="600" spans="1:60" outlineLevel="3" x14ac:dyDescent="0.2">
      <c r="A600" s="153"/>
      <c r="B600" s="154"/>
      <c r="C600" s="192" t="s">
        <v>745</v>
      </c>
      <c r="D600" s="185"/>
      <c r="E600" s="186">
        <v>7.2371999999999996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6"/>
      <c r="AA600" s="146"/>
      <c r="AB600" s="146"/>
      <c r="AC600" s="146"/>
      <c r="AD600" s="146"/>
      <c r="AE600" s="146"/>
      <c r="AF600" s="146"/>
      <c r="AG600" s="146" t="s">
        <v>278</v>
      </c>
      <c r="AH600" s="146">
        <v>0</v>
      </c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</row>
    <row r="601" spans="1:60" outlineLevel="3" x14ac:dyDescent="0.2">
      <c r="A601" s="153"/>
      <c r="B601" s="154"/>
      <c r="C601" s="193" t="s">
        <v>290</v>
      </c>
      <c r="D601" s="187"/>
      <c r="E601" s="188">
        <v>35.485199999999999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6"/>
      <c r="AA601" s="146"/>
      <c r="AB601" s="146"/>
      <c r="AC601" s="146"/>
      <c r="AD601" s="146"/>
      <c r="AE601" s="146"/>
      <c r="AF601" s="146"/>
      <c r="AG601" s="146" t="s">
        <v>278</v>
      </c>
      <c r="AH601" s="146">
        <v>1</v>
      </c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</row>
    <row r="602" spans="1:60" outlineLevel="3" x14ac:dyDescent="0.2">
      <c r="A602" s="153"/>
      <c r="B602" s="154"/>
      <c r="C602" s="192" t="s">
        <v>713</v>
      </c>
      <c r="D602" s="185"/>
      <c r="E602" s="186"/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6"/>
      <c r="AA602" s="146"/>
      <c r="AB602" s="146"/>
      <c r="AC602" s="146"/>
      <c r="AD602" s="146"/>
      <c r="AE602" s="146"/>
      <c r="AF602" s="146"/>
      <c r="AG602" s="146" t="s">
        <v>278</v>
      </c>
      <c r="AH602" s="146">
        <v>0</v>
      </c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</row>
    <row r="603" spans="1:60" outlineLevel="3" x14ac:dyDescent="0.2">
      <c r="A603" s="153"/>
      <c r="B603" s="154"/>
      <c r="C603" s="192" t="s">
        <v>637</v>
      </c>
      <c r="D603" s="185"/>
      <c r="E603" s="186"/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6"/>
      <c r="AA603" s="146"/>
      <c r="AB603" s="146"/>
      <c r="AC603" s="146"/>
      <c r="AD603" s="146"/>
      <c r="AE603" s="146"/>
      <c r="AF603" s="146"/>
      <c r="AG603" s="146" t="s">
        <v>278</v>
      </c>
      <c r="AH603" s="146">
        <v>0</v>
      </c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</row>
    <row r="604" spans="1:60" outlineLevel="3" x14ac:dyDescent="0.2">
      <c r="A604" s="153"/>
      <c r="B604" s="154"/>
      <c r="C604" s="192" t="s">
        <v>746</v>
      </c>
      <c r="D604" s="185"/>
      <c r="E604" s="186">
        <v>6.14</v>
      </c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6"/>
      <c r="AA604" s="146"/>
      <c r="AB604" s="146"/>
      <c r="AC604" s="146"/>
      <c r="AD604" s="146"/>
      <c r="AE604" s="146"/>
      <c r="AF604" s="146"/>
      <c r="AG604" s="146" t="s">
        <v>278</v>
      </c>
      <c r="AH604" s="146">
        <v>0</v>
      </c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</row>
    <row r="605" spans="1:60" outlineLevel="3" x14ac:dyDescent="0.2">
      <c r="A605" s="153"/>
      <c r="B605" s="154"/>
      <c r="C605" s="193" t="s">
        <v>290</v>
      </c>
      <c r="D605" s="187"/>
      <c r="E605" s="188">
        <v>6.14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6"/>
      <c r="AA605" s="146"/>
      <c r="AB605" s="146"/>
      <c r="AC605" s="146"/>
      <c r="AD605" s="146"/>
      <c r="AE605" s="146"/>
      <c r="AF605" s="146"/>
      <c r="AG605" s="146" t="s">
        <v>278</v>
      </c>
      <c r="AH605" s="146">
        <v>1</v>
      </c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</row>
    <row r="606" spans="1:60" outlineLevel="2" x14ac:dyDescent="0.2">
      <c r="A606" s="153"/>
      <c r="B606" s="154"/>
      <c r="C606" s="251"/>
      <c r="D606" s="252"/>
      <c r="E606" s="252"/>
      <c r="F606" s="252"/>
      <c r="G606" s="252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6"/>
      <c r="AA606" s="146"/>
      <c r="AB606" s="146"/>
      <c r="AC606" s="146"/>
      <c r="AD606" s="146"/>
      <c r="AE606" s="146"/>
      <c r="AF606" s="146"/>
      <c r="AG606" s="146" t="s">
        <v>223</v>
      </c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</row>
    <row r="607" spans="1:60" ht="22.5" outlineLevel="1" x14ac:dyDescent="0.2">
      <c r="A607" s="167">
        <v>74</v>
      </c>
      <c r="B607" s="168" t="s">
        <v>747</v>
      </c>
      <c r="C607" s="177" t="s">
        <v>748</v>
      </c>
      <c r="D607" s="169" t="s">
        <v>332</v>
      </c>
      <c r="E607" s="170">
        <v>35.485199999999999</v>
      </c>
      <c r="F607" s="171"/>
      <c r="G607" s="172">
        <f>ROUND(E607*F607,2)</f>
        <v>0</v>
      </c>
      <c r="H607" s="171"/>
      <c r="I607" s="172">
        <f>ROUND(E607*H607,2)</f>
        <v>0</v>
      </c>
      <c r="J607" s="171"/>
      <c r="K607" s="172">
        <f>ROUND(E607*J607,2)</f>
        <v>0</v>
      </c>
      <c r="L607" s="172">
        <v>21</v>
      </c>
      <c r="M607" s="172">
        <f>G607*(1+L607/100)</f>
        <v>0</v>
      </c>
      <c r="N607" s="170">
        <v>1.111E-2</v>
      </c>
      <c r="O607" s="170">
        <f>ROUND(E607*N607,2)</f>
        <v>0.39</v>
      </c>
      <c r="P607" s="170">
        <v>0</v>
      </c>
      <c r="Q607" s="170">
        <f>ROUND(E607*P607,2)</f>
        <v>0</v>
      </c>
      <c r="R607" s="172" t="s">
        <v>348</v>
      </c>
      <c r="S607" s="172" t="s">
        <v>218</v>
      </c>
      <c r="T607" s="173" t="s">
        <v>218</v>
      </c>
      <c r="U607" s="157">
        <v>0.01</v>
      </c>
      <c r="V607" s="157">
        <f>ROUND(E607*U607,2)</f>
        <v>0.35</v>
      </c>
      <c r="W607" s="157"/>
      <c r="X607" s="157" t="s">
        <v>263</v>
      </c>
      <c r="Y607" s="157" t="s">
        <v>221</v>
      </c>
      <c r="Z607" s="146"/>
      <c r="AA607" s="146"/>
      <c r="AB607" s="146"/>
      <c r="AC607" s="146"/>
      <c r="AD607" s="146"/>
      <c r="AE607" s="146"/>
      <c r="AF607" s="146"/>
      <c r="AG607" s="146" t="s">
        <v>264</v>
      </c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</row>
    <row r="608" spans="1:60" outlineLevel="2" x14ac:dyDescent="0.2">
      <c r="A608" s="153"/>
      <c r="B608" s="154"/>
      <c r="C608" s="266" t="s">
        <v>726</v>
      </c>
      <c r="D608" s="267"/>
      <c r="E608" s="267"/>
      <c r="F608" s="267"/>
      <c r="G608" s="26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6"/>
      <c r="AA608" s="146"/>
      <c r="AB608" s="146"/>
      <c r="AC608" s="146"/>
      <c r="AD608" s="146"/>
      <c r="AE608" s="146"/>
      <c r="AF608" s="146"/>
      <c r="AG608" s="146" t="s">
        <v>276</v>
      </c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</row>
    <row r="609" spans="1:60" outlineLevel="2" x14ac:dyDescent="0.2">
      <c r="A609" s="153"/>
      <c r="B609" s="154"/>
      <c r="C609" s="192" t="s">
        <v>749</v>
      </c>
      <c r="D609" s="185"/>
      <c r="E609" s="186"/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6"/>
      <c r="AA609" s="146"/>
      <c r="AB609" s="146"/>
      <c r="AC609" s="146"/>
      <c r="AD609" s="146"/>
      <c r="AE609" s="146"/>
      <c r="AF609" s="146"/>
      <c r="AG609" s="146" t="s">
        <v>278</v>
      </c>
      <c r="AH609" s="146">
        <v>0</v>
      </c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  <c r="BA609" s="146"/>
      <c r="BB609" s="146"/>
      <c r="BC609" s="146"/>
      <c r="BD609" s="146"/>
      <c r="BE609" s="146"/>
      <c r="BF609" s="146"/>
      <c r="BG609" s="146"/>
      <c r="BH609" s="146"/>
    </row>
    <row r="610" spans="1:60" outlineLevel="3" x14ac:dyDescent="0.2">
      <c r="A610" s="153"/>
      <c r="B610" s="154"/>
      <c r="C610" s="192" t="s">
        <v>556</v>
      </c>
      <c r="D610" s="185"/>
      <c r="E610" s="186"/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6"/>
      <c r="AA610" s="146"/>
      <c r="AB610" s="146"/>
      <c r="AC610" s="146"/>
      <c r="AD610" s="146"/>
      <c r="AE610" s="146"/>
      <c r="AF610" s="146"/>
      <c r="AG610" s="146" t="s">
        <v>278</v>
      </c>
      <c r="AH610" s="146">
        <v>0</v>
      </c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</row>
    <row r="611" spans="1:60" outlineLevel="3" x14ac:dyDescent="0.2">
      <c r="A611" s="153"/>
      <c r="B611" s="154"/>
      <c r="C611" s="192" t="s">
        <v>741</v>
      </c>
      <c r="D611" s="185"/>
      <c r="E611" s="186">
        <v>3.8919999999999999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6"/>
      <c r="AA611" s="146"/>
      <c r="AB611" s="146"/>
      <c r="AC611" s="146"/>
      <c r="AD611" s="146"/>
      <c r="AE611" s="146"/>
      <c r="AF611" s="146"/>
      <c r="AG611" s="146" t="s">
        <v>278</v>
      </c>
      <c r="AH611" s="146">
        <v>0</v>
      </c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</row>
    <row r="612" spans="1:60" outlineLevel="3" x14ac:dyDescent="0.2">
      <c r="A612" s="153"/>
      <c r="B612" s="154"/>
      <c r="C612" s="192" t="s">
        <v>532</v>
      </c>
      <c r="D612" s="185"/>
      <c r="E612" s="186"/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6"/>
      <c r="AA612" s="146"/>
      <c r="AB612" s="146"/>
      <c r="AC612" s="146"/>
      <c r="AD612" s="146"/>
      <c r="AE612" s="146"/>
      <c r="AF612" s="146"/>
      <c r="AG612" s="146" t="s">
        <v>278</v>
      </c>
      <c r="AH612" s="146">
        <v>0</v>
      </c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</row>
    <row r="613" spans="1:60" outlineLevel="3" x14ac:dyDescent="0.2">
      <c r="A613" s="153"/>
      <c r="B613" s="154"/>
      <c r="C613" s="192" t="s">
        <v>742</v>
      </c>
      <c r="D613" s="185"/>
      <c r="E613" s="186">
        <v>3.6248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6"/>
      <c r="AA613" s="146"/>
      <c r="AB613" s="146"/>
      <c r="AC613" s="146"/>
      <c r="AD613" s="146"/>
      <c r="AE613" s="146"/>
      <c r="AF613" s="146"/>
      <c r="AG613" s="146" t="s">
        <v>278</v>
      </c>
      <c r="AH613" s="146">
        <v>0</v>
      </c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  <c r="BA613" s="146"/>
      <c r="BB613" s="146"/>
      <c r="BC613" s="146"/>
      <c r="BD613" s="146"/>
      <c r="BE613" s="146"/>
      <c r="BF613" s="146"/>
      <c r="BG613" s="146"/>
      <c r="BH613" s="146"/>
    </row>
    <row r="614" spans="1:60" outlineLevel="3" x14ac:dyDescent="0.2">
      <c r="A614" s="153"/>
      <c r="B614" s="154"/>
      <c r="C614" s="192" t="s">
        <v>610</v>
      </c>
      <c r="D614" s="185"/>
      <c r="E614" s="186"/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6"/>
      <c r="AA614" s="146"/>
      <c r="AB614" s="146"/>
      <c r="AC614" s="146"/>
      <c r="AD614" s="146"/>
      <c r="AE614" s="146"/>
      <c r="AF614" s="146"/>
      <c r="AG614" s="146" t="s">
        <v>278</v>
      </c>
      <c r="AH614" s="146">
        <v>0</v>
      </c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</row>
    <row r="615" spans="1:60" outlineLevel="3" x14ac:dyDescent="0.2">
      <c r="A615" s="153"/>
      <c r="B615" s="154"/>
      <c r="C615" s="192" t="s">
        <v>743</v>
      </c>
      <c r="D615" s="185"/>
      <c r="E615" s="186">
        <v>7.4824999999999999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6"/>
      <c r="AA615" s="146"/>
      <c r="AB615" s="146"/>
      <c r="AC615" s="146"/>
      <c r="AD615" s="146"/>
      <c r="AE615" s="146"/>
      <c r="AF615" s="146"/>
      <c r="AG615" s="146" t="s">
        <v>278</v>
      </c>
      <c r="AH615" s="146">
        <v>0</v>
      </c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</row>
    <row r="616" spans="1:60" outlineLevel="3" x14ac:dyDescent="0.2">
      <c r="A616" s="153"/>
      <c r="B616" s="154"/>
      <c r="C616" s="192" t="s">
        <v>560</v>
      </c>
      <c r="D616" s="185"/>
      <c r="E616" s="186"/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6"/>
      <c r="AA616" s="146"/>
      <c r="AB616" s="146"/>
      <c r="AC616" s="146"/>
      <c r="AD616" s="146"/>
      <c r="AE616" s="146"/>
      <c r="AF616" s="146"/>
      <c r="AG616" s="146" t="s">
        <v>278</v>
      </c>
      <c r="AH616" s="146">
        <v>0</v>
      </c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  <c r="BA616" s="146"/>
      <c r="BB616" s="146"/>
      <c r="BC616" s="146"/>
      <c r="BD616" s="146"/>
      <c r="BE616" s="146"/>
      <c r="BF616" s="146"/>
      <c r="BG616" s="146"/>
      <c r="BH616" s="146"/>
    </row>
    <row r="617" spans="1:60" outlineLevel="3" x14ac:dyDescent="0.2">
      <c r="A617" s="153"/>
      <c r="B617" s="154"/>
      <c r="C617" s="192" t="s">
        <v>744</v>
      </c>
      <c r="D617" s="185"/>
      <c r="E617" s="186">
        <v>6.6243499999999997</v>
      </c>
      <c r="F617" s="157"/>
      <c r="G617" s="157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6"/>
      <c r="AA617" s="146"/>
      <c r="AB617" s="146"/>
      <c r="AC617" s="146"/>
      <c r="AD617" s="146"/>
      <c r="AE617" s="146"/>
      <c r="AF617" s="146"/>
      <c r="AG617" s="146" t="s">
        <v>278</v>
      </c>
      <c r="AH617" s="146">
        <v>0</v>
      </c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  <c r="BA617" s="146"/>
      <c r="BB617" s="146"/>
      <c r="BC617" s="146"/>
      <c r="BD617" s="146"/>
      <c r="BE617" s="146"/>
      <c r="BF617" s="146"/>
      <c r="BG617" s="146"/>
      <c r="BH617" s="146"/>
    </row>
    <row r="618" spans="1:60" outlineLevel="3" x14ac:dyDescent="0.2">
      <c r="A618" s="153"/>
      <c r="B618" s="154"/>
      <c r="C618" s="192" t="s">
        <v>562</v>
      </c>
      <c r="D618" s="185"/>
      <c r="E618" s="186"/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6"/>
      <c r="AA618" s="146"/>
      <c r="AB618" s="146"/>
      <c r="AC618" s="146"/>
      <c r="AD618" s="146"/>
      <c r="AE618" s="146"/>
      <c r="AF618" s="146"/>
      <c r="AG618" s="146" t="s">
        <v>278</v>
      </c>
      <c r="AH618" s="146">
        <v>0</v>
      </c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</row>
    <row r="619" spans="1:60" outlineLevel="3" x14ac:dyDescent="0.2">
      <c r="A619" s="153"/>
      <c r="B619" s="154"/>
      <c r="C619" s="192" t="s">
        <v>744</v>
      </c>
      <c r="D619" s="185"/>
      <c r="E619" s="186">
        <v>6.6243499999999997</v>
      </c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6"/>
      <c r="AA619" s="146"/>
      <c r="AB619" s="146"/>
      <c r="AC619" s="146"/>
      <c r="AD619" s="146"/>
      <c r="AE619" s="146"/>
      <c r="AF619" s="146"/>
      <c r="AG619" s="146" t="s">
        <v>278</v>
      </c>
      <c r="AH619" s="146">
        <v>0</v>
      </c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</row>
    <row r="620" spans="1:60" outlineLevel="3" x14ac:dyDescent="0.2">
      <c r="A620" s="153"/>
      <c r="B620" s="154"/>
      <c r="C620" s="192" t="s">
        <v>563</v>
      </c>
      <c r="D620" s="185"/>
      <c r="E620" s="186"/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6"/>
      <c r="AA620" s="146"/>
      <c r="AB620" s="146"/>
      <c r="AC620" s="146"/>
      <c r="AD620" s="146"/>
      <c r="AE620" s="146"/>
      <c r="AF620" s="146"/>
      <c r="AG620" s="146" t="s">
        <v>278</v>
      </c>
      <c r="AH620" s="146">
        <v>0</v>
      </c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</row>
    <row r="621" spans="1:60" outlineLevel="3" x14ac:dyDescent="0.2">
      <c r="A621" s="153"/>
      <c r="B621" s="154"/>
      <c r="C621" s="192" t="s">
        <v>745</v>
      </c>
      <c r="D621" s="185"/>
      <c r="E621" s="186">
        <v>7.2371999999999996</v>
      </c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6"/>
      <c r="AA621" s="146"/>
      <c r="AB621" s="146"/>
      <c r="AC621" s="146"/>
      <c r="AD621" s="146"/>
      <c r="AE621" s="146"/>
      <c r="AF621" s="146"/>
      <c r="AG621" s="146" t="s">
        <v>278</v>
      </c>
      <c r="AH621" s="146">
        <v>0</v>
      </c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</row>
    <row r="622" spans="1:60" outlineLevel="3" x14ac:dyDescent="0.2">
      <c r="A622" s="153"/>
      <c r="B622" s="154"/>
      <c r="C622" s="193" t="s">
        <v>290</v>
      </c>
      <c r="D622" s="187"/>
      <c r="E622" s="188">
        <v>35.485199999999999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6"/>
      <c r="AA622" s="146"/>
      <c r="AB622" s="146"/>
      <c r="AC622" s="146"/>
      <c r="AD622" s="146"/>
      <c r="AE622" s="146"/>
      <c r="AF622" s="146"/>
      <c r="AG622" s="146" t="s">
        <v>278</v>
      </c>
      <c r="AH622" s="146">
        <v>1</v>
      </c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</row>
    <row r="623" spans="1:60" outlineLevel="2" x14ac:dyDescent="0.2">
      <c r="A623" s="153"/>
      <c r="B623" s="154"/>
      <c r="C623" s="251"/>
      <c r="D623" s="252"/>
      <c r="E623" s="252"/>
      <c r="F623" s="252"/>
      <c r="G623" s="252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6"/>
      <c r="AA623" s="146"/>
      <c r="AB623" s="146"/>
      <c r="AC623" s="146"/>
      <c r="AD623" s="146"/>
      <c r="AE623" s="146"/>
      <c r="AF623" s="146"/>
      <c r="AG623" s="146" t="s">
        <v>223</v>
      </c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</row>
    <row r="624" spans="1:60" outlineLevel="1" x14ac:dyDescent="0.2">
      <c r="A624" s="167">
        <v>75</v>
      </c>
      <c r="B624" s="168" t="s">
        <v>750</v>
      </c>
      <c r="C624" s="177" t="s">
        <v>751</v>
      </c>
      <c r="D624" s="169" t="s">
        <v>446</v>
      </c>
      <c r="E624" s="170">
        <v>32.630789999999998</v>
      </c>
      <c r="F624" s="171"/>
      <c r="G624" s="172">
        <f>ROUND(E624*F624,2)</f>
        <v>0</v>
      </c>
      <c r="H624" s="171"/>
      <c r="I624" s="172">
        <f>ROUND(E624*H624,2)</f>
        <v>0</v>
      </c>
      <c r="J624" s="171"/>
      <c r="K624" s="172">
        <f>ROUND(E624*J624,2)</f>
        <v>0</v>
      </c>
      <c r="L624" s="172">
        <v>21</v>
      </c>
      <c r="M624" s="172">
        <f>G624*(1+L624/100)</f>
        <v>0</v>
      </c>
      <c r="N624" s="170">
        <v>1</v>
      </c>
      <c r="O624" s="170">
        <f>ROUND(E624*N624,2)</f>
        <v>32.630000000000003</v>
      </c>
      <c r="P624" s="170">
        <v>0</v>
      </c>
      <c r="Q624" s="170">
        <f>ROUND(E624*P624,2)</f>
        <v>0</v>
      </c>
      <c r="R624" s="172" t="s">
        <v>381</v>
      </c>
      <c r="S624" s="172" t="s">
        <v>218</v>
      </c>
      <c r="T624" s="173" t="s">
        <v>218</v>
      </c>
      <c r="U624" s="157">
        <v>0</v>
      </c>
      <c r="V624" s="157">
        <f>ROUND(E624*U624,2)</f>
        <v>0</v>
      </c>
      <c r="W624" s="157"/>
      <c r="X624" s="157" t="s">
        <v>382</v>
      </c>
      <c r="Y624" s="157" t="s">
        <v>221</v>
      </c>
      <c r="Z624" s="146"/>
      <c r="AA624" s="146"/>
      <c r="AB624" s="146"/>
      <c r="AC624" s="146"/>
      <c r="AD624" s="146"/>
      <c r="AE624" s="146"/>
      <c r="AF624" s="146"/>
      <c r="AG624" s="146" t="s">
        <v>383</v>
      </c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</row>
    <row r="625" spans="1:60" outlineLevel="2" x14ac:dyDescent="0.2">
      <c r="A625" s="153"/>
      <c r="B625" s="154"/>
      <c r="C625" s="192" t="s">
        <v>752</v>
      </c>
      <c r="D625" s="185"/>
      <c r="E625" s="186">
        <v>32.630789999999998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6"/>
      <c r="AA625" s="146"/>
      <c r="AB625" s="146"/>
      <c r="AC625" s="146"/>
      <c r="AD625" s="146"/>
      <c r="AE625" s="146"/>
      <c r="AF625" s="146"/>
      <c r="AG625" s="146" t="s">
        <v>278</v>
      </c>
      <c r="AH625" s="146">
        <v>0</v>
      </c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</row>
    <row r="626" spans="1:60" outlineLevel="2" x14ac:dyDescent="0.2">
      <c r="A626" s="153"/>
      <c r="B626" s="154"/>
      <c r="C626" s="251"/>
      <c r="D626" s="252"/>
      <c r="E626" s="252"/>
      <c r="F626" s="252"/>
      <c r="G626" s="252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6"/>
      <c r="AA626" s="146"/>
      <c r="AB626" s="146"/>
      <c r="AC626" s="146"/>
      <c r="AD626" s="146"/>
      <c r="AE626" s="146"/>
      <c r="AF626" s="146"/>
      <c r="AG626" s="146" t="s">
        <v>223</v>
      </c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</row>
    <row r="627" spans="1:60" x14ac:dyDescent="0.2">
      <c r="A627" s="160" t="s">
        <v>213</v>
      </c>
      <c r="B627" s="161" t="s">
        <v>109</v>
      </c>
      <c r="C627" s="176" t="s">
        <v>110</v>
      </c>
      <c r="D627" s="162"/>
      <c r="E627" s="163"/>
      <c r="F627" s="164"/>
      <c r="G627" s="164">
        <f>SUMIF(AG628:AG677,"&lt;&gt;NOR",G628:G677)</f>
        <v>0</v>
      </c>
      <c r="H627" s="164"/>
      <c r="I627" s="164">
        <f>SUM(I628:I677)</f>
        <v>0</v>
      </c>
      <c r="J627" s="164"/>
      <c r="K627" s="164">
        <f>SUM(K628:K677)</f>
        <v>0</v>
      </c>
      <c r="L627" s="164"/>
      <c r="M627" s="164">
        <f>SUM(M628:M677)</f>
        <v>0</v>
      </c>
      <c r="N627" s="163"/>
      <c r="O627" s="163">
        <f>SUM(O628:O677)</f>
        <v>0.62000000000000011</v>
      </c>
      <c r="P627" s="163"/>
      <c r="Q627" s="163">
        <f>SUM(Q628:Q677)</f>
        <v>0</v>
      </c>
      <c r="R627" s="164"/>
      <c r="S627" s="164"/>
      <c r="T627" s="165"/>
      <c r="U627" s="159"/>
      <c r="V627" s="159">
        <f>SUM(V628:V677)</f>
        <v>31.799999999999997</v>
      </c>
      <c r="W627" s="159"/>
      <c r="X627" s="159"/>
      <c r="Y627" s="159"/>
      <c r="AG627" t="s">
        <v>214</v>
      </c>
    </row>
    <row r="628" spans="1:60" ht="33.75" outlineLevel="1" x14ac:dyDescent="0.2">
      <c r="A628" s="167">
        <v>76</v>
      </c>
      <c r="B628" s="168" t="s">
        <v>753</v>
      </c>
      <c r="C628" s="177" t="s">
        <v>754</v>
      </c>
      <c r="D628" s="169" t="s">
        <v>321</v>
      </c>
      <c r="E628" s="170">
        <v>1</v>
      </c>
      <c r="F628" s="171"/>
      <c r="G628" s="172">
        <f>ROUND(E628*F628,2)</f>
        <v>0</v>
      </c>
      <c r="H628" s="171"/>
      <c r="I628" s="172">
        <f>ROUND(E628*H628,2)</f>
        <v>0</v>
      </c>
      <c r="J628" s="171"/>
      <c r="K628" s="172">
        <f>ROUND(E628*J628,2)</f>
        <v>0</v>
      </c>
      <c r="L628" s="172">
        <v>21</v>
      </c>
      <c r="M628" s="172">
        <f>G628*(1+L628/100)</f>
        <v>0</v>
      </c>
      <c r="N628" s="170">
        <v>4.1079999999999998E-2</v>
      </c>
      <c r="O628" s="170">
        <f>ROUND(E628*N628,2)</f>
        <v>0.04</v>
      </c>
      <c r="P628" s="170">
        <v>0</v>
      </c>
      <c r="Q628" s="170">
        <f>ROUND(E628*P628,2)</f>
        <v>0</v>
      </c>
      <c r="R628" s="172" t="s">
        <v>348</v>
      </c>
      <c r="S628" s="172" t="s">
        <v>218</v>
      </c>
      <c r="T628" s="173" t="s">
        <v>218</v>
      </c>
      <c r="U628" s="157">
        <v>0.76</v>
      </c>
      <c r="V628" s="157">
        <f>ROUND(E628*U628,2)</f>
        <v>0.76</v>
      </c>
      <c r="W628" s="157"/>
      <c r="X628" s="157" t="s">
        <v>263</v>
      </c>
      <c r="Y628" s="157" t="s">
        <v>221</v>
      </c>
      <c r="Z628" s="146"/>
      <c r="AA628" s="146"/>
      <c r="AB628" s="146"/>
      <c r="AC628" s="146"/>
      <c r="AD628" s="146"/>
      <c r="AE628" s="146"/>
      <c r="AF628" s="146"/>
      <c r="AG628" s="146" t="s">
        <v>264</v>
      </c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</row>
    <row r="629" spans="1:60" outlineLevel="2" x14ac:dyDescent="0.2">
      <c r="A629" s="153"/>
      <c r="B629" s="154"/>
      <c r="C629" s="266" t="s">
        <v>755</v>
      </c>
      <c r="D629" s="267"/>
      <c r="E629" s="267"/>
      <c r="F629" s="267"/>
      <c r="G629" s="26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6"/>
      <c r="AA629" s="146"/>
      <c r="AB629" s="146"/>
      <c r="AC629" s="146"/>
      <c r="AD629" s="146"/>
      <c r="AE629" s="146"/>
      <c r="AF629" s="146"/>
      <c r="AG629" s="146" t="s">
        <v>276</v>
      </c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  <c r="BA629" s="146"/>
      <c r="BB629" s="146"/>
      <c r="BC629" s="146"/>
      <c r="BD629" s="146"/>
      <c r="BE629" s="146"/>
      <c r="BF629" s="146"/>
      <c r="BG629" s="146"/>
      <c r="BH629" s="146"/>
    </row>
    <row r="630" spans="1:60" outlineLevel="2" x14ac:dyDescent="0.2">
      <c r="A630" s="153"/>
      <c r="B630" s="154"/>
      <c r="C630" s="268" t="s">
        <v>756</v>
      </c>
      <c r="D630" s="269"/>
      <c r="E630" s="269"/>
      <c r="F630" s="269"/>
      <c r="G630" s="269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6"/>
      <c r="AA630" s="146"/>
      <c r="AB630" s="146"/>
      <c r="AC630" s="146"/>
      <c r="AD630" s="146"/>
      <c r="AE630" s="146"/>
      <c r="AF630" s="146"/>
      <c r="AG630" s="146" t="s">
        <v>227</v>
      </c>
      <c r="AH630" s="146"/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</row>
    <row r="631" spans="1:60" outlineLevel="2" x14ac:dyDescent="0.2">
      <c r="A631" s="153"/>
      <c r="B631" s="154"/>
      <c r="C631" s="251"/>
      <c r="D631" s="252"/>
      <c r="E631" s="252"/>
      <c r="F631" s="252"/>
      <c r="G631" s="252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6"/>
      <c r="AA631" s="146"/>
      <c r="AB631" s="146"/>
      <c r="AC631" s="146"/>
      <c r="AD631" s="146"/>
      <c r="AE631" s="146"/>
      <c r="AF631" s="146"/>
      <c r="AG631" s="146" t="s">
        <v>223</v>
      </c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</row>
    <row r="632" spans="1:60" ht="78.75" outlineLevel="1" x14ac:dyDescent="0.2">
      <c r="A632" s="167">
        <v>77</v>
      </c>
      <c r="B632" s="168" t="s">
        <v>757</v>
      </c>
      <c r="C632" s="177" t="s">
        <v>758</v>
      </c>
      <c r="D632" s="169" t="s">
        <v>321</v>
      </c>
      <c r="E632" s="170">
        <v>7</v>
      </c>
      <c r="F632" s="171"/>
      <c r="G632" s="172">
        <f>ROUND(E632*F632,2)</f>
        <v>0</v>
      </c>
      <c r="H632" s="171"/>
      <c r="I632" s="172">
        <f>ROUND(E632*H632,2)</f>
        <v>0</v>
      </c>
      <c r="J632" s="171"/>
      <c r="K632" s="172">
        <f>ROUND(E632*J632,2)</f>
        <v>0</v>
      </c>
      <c r="L632" s="172">
        <v>21</v>
      </c>
      <c r="M632" s="172">
        <f>G632*(1+L632/100)</f>
        <v>0</v>
      </c>
      <c r="N632" s="170">
        <v>4.2750000000000003E-2</v>
      </c>
      <c r="O632" s="170">
        <f>ROUND(E632*N632,2)</f>
        <v>0.3</v>
      </c>
      <c r="P632" s="170">
        <v>0</v>
      </c>
      <c r="Q632" s="170">
        <f>ROUND(E632*P632,2)</f>
        <v>0</v>
      </c>
      <c r="R632" s="172" t="s">
        <v>348</v>
      </c>
      <c r="S632" s="172" t="s">
        <v>218</v>
      </c>
      <c r="T632" s="173" t="s">
        <v>218</v>
      </c>
      <c r="U632" s="157">
        <v>1.5</v>
      </c>
      <c r="V632" s="157">
        <f>ROUND(E632*U632,2)</f>
        <v>10.5</v>
      </c>
      <c r="W632" s="157"/>
      <c r="X632" s="157" t="s">
        <v>263</v>
      </c>
      <c r="Y632" s="157" t="s">
        <v>221</v>
      </c>
      <c r="Z632" s="146"/>
      <c r="AA632" s="146"/>
      <c r="AB632" s="146"/>
      <c r="AC632" s="146"/>
      <c r="AD632" s="146"/>
      <c r="AE632" s="146"/>
      <c r="AF632" s="146"/>
      <c r="AG632" s="146" t="s">
        <v>264</v>
      </c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</row>
    <row r="633" spans="1:60" outlineLevel="2" x14ac:dyDescent="0.2">
      <c r="A633" s="153"/>
      <c r="B633" s="154"/>
      <c r="C633" s="266" t="s">
        <v>759</v>
      </c>
      <c r="D633" s="267"/>
      <c r="E633" s="267"/>
      <c r="F633" s="267"/>
      <c r="G633" s="26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6"/>
      <c r="AA633" s="146"/>
      <c r="AB633" s="146"/>
      <c r="AC633" s="146"/>
      <c r="AD633" s="146"/>
      <c r="AE633" s="146"/>
      <c r="AF633" s="146"/>
      <c r="AG633" s="146" t="s">
        <v>276</v>
      </c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</row>
    <row r="634" spans="1:60" outlineLevel="2" x14ac:dyDescent="0.2">
      <c r="A634" s="153"/>
      <c r="B634" s="154"/>
      <c r="C634" s="268" t="s">
        <v>575</v>
      </c>
      <c r="D634" s="269"/>
      <c r="E634" s="269"/>
      <c r="F634" s="269"/>
      <c r="G634" s="269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6"/>
      <c r="AA634" s="146"/>
      <c r="AB634" s="146"/>
      <c r="AC634" s="146"/>
      <c r="AD634" s="146"/>
      <c r="AE634" s="146"/>
      <c r="AF634" s="146"/>
      <c r="AG634" s="146" t="s">
        <v>227</v>
      </c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  <c r="BA634" s="146"/>
      <c r="BB634" s="146"/>
      <c r="BC634" s="146"/>
      <c r="BD634" s="146"/>
      <c r="BE634" s="146"/>
      <c r="BF634" s="146"/>
      <c r="BG634" s="146"/>
      <c r="BH634" s="146"/>
    </row>
    <row r="635" spans="1:60" outlineLevel="2" x14ac:dyDescent="0.2">
      <c r="A635" s="153"/>
      <c r="B635" s="154"/>
      <c r="C635" s="192" t="s">
        <v>760</v>
      </c>
      <c r="D635" s="185"/>
      <c r="E635" s="186"/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6"/>
      <c r="AA635" s="146"/>
      <c r="AB635" s="146"/>
      <c r="AC635" s="146"/>
      <c r="AD635" s="146"/>
      <c r="AE635" s="146"/>
      <c r="AF635" s="146"/>
      <c r="AG635" s="146" t="s">
        <v>278</v>
      </c>
      <c r="AH635" s="146">
        <v>0</v>
      </c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  <c r="BA635" s="146"/>
      <c r="BB635" s="146"/>
      <c r="BC635" s="146"/>
      <c r="BD635" s="146"/>
      <c r="BE635" s="146"/>
      <c r="BF635" s="146"/>
      <c r="BG635" s="146"/>
      <c r="BH635" s="146"/>
    </row>
    <row r="636" spans="1:60" outlineLevel="3" x14ac:dyDescent="0.2">
      <c r="A636" s="153"/>
      <c r="B636" s="154"/>
      <c r="C636" s="192" t="s">
        <v>96</v>
      </c>
      <c r="D636" s="185"/>
      <c r="E636" s="186">
        <v>4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6"/>
      <c r="AA636" s="146"/>
      <c r="AB636" s="146"/>
      <c r="AC636" s="146"/>
      <c r="AD636" s="146"/>
      <c r="AE636" s="146"/>
      <c r="AF636" s="146"/>
      <c r="AG636" s="146" t="s">
        <v>278</v>
      </c>
      <c r="AH636" s="146">
        <v>0</v>
      </c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</row>
    <row r="637" spans="1:60" outlineLevel="3" x14ac:dyDescent="0.2">
      <c r="A637" s="153"/>
      <c r="B637" s="154"/>
      <c r="C637" s="192" t="s">
        <v>761</v>
      </c>
      <c r="D637" s="185"/>
      <c r="E637" s="186"/>
      <c r="F637" s="157"/>
      <c r="G637" s="157"/>
      <c r="H637" s="157"/>
      <c r="I637" s="157"/>
      <c r="J637" s="157"/>
      <c r="K637" s="157"/>
      <c r="L637" s="157"/>
      <c r="M637" s="157"/>
      <c r="N637" s="156"/>
      <c r="O637" s="156"/>
      <c r="P637" s="156"/>
      <c r="Q637" s="156"/>
      <c r="R637" s="157"/>
      <c r="S637" s="157"/>
      <c r="T637" s="157"/>
      <c r="U637" s="157"/>
      <c r="V637" s="157"/>
      <c r="W637" s="157"/>
      <c r="X637" s="157"/>
      <c r="Y637" s="157"/>
      <c r="Z637" s="146"/>
      <c r="AA637" s="146"/>
      <c r="AB637" s="146"/>
      <c r="AC637" s="146"/>
      <c r="AD637" s="146"/>
      <c r="AE637" s="146"/>
      <c r="AF637" s="146"/>
      <c r="AG637" s="146" t="s">
        <v>278</v>
      </c>
      <c r="AH637" s="146">
        <v>0</v>
      </c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</row>
    <row r="638" spans="1:60" outlineLevel="3" x14ac:dyDescent="0.2">
      <c r="A638" s="153"/>
      <c r="B638" s="154"/>
      <c r="C638" s="192" t="s">
        <v>94</v>
      </c>
      <c r="D638" s="185"/>
      <c r="E638" s="186">
        <v>3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6"/>
      <c r="AA638" s="146"/>
      <c r="AB638" s="146"/>
      <c r="AC638" s="146"/>
      <c r="AD638" s="146"/>
      <c r="AE638" s="146"/>
      <c r="AF638" s="146"/>
      <c r="AG638" s="146" t="s">
        <v>278</v>
      </c>
      <c r="AH638" s="146">
        <v>0</v>
      </c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</row>
    <row r="639" spans="1:60" outlineLevel="2" x14ac:dyDescent="0.2">
      <c r="A639" s="153"/>
      <c r="B639" s="154"/>
      <c r="C639" s="251"/>
      <c r="D639" s="252"/>
      <c r="E639" s="252"/>
      <c r="F639" s="252"/>
      <c r="G639" s="252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6"/>
      <c r="AA639" s="146"/>
      <c r="AB639" s="146"/>
      <c r="AC639" s="146"/>
      <c r="AD639" s="146"/>
      <c r="AE639" s="146"/>
      <c r="AF639" s="146"/>
      <c r="AG639" s="146" t="s">
        <v>223</v>
      </c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</row>
    <row r="640" spans="1:60" ht="78.75" outlineLevel="1" x14ac:dyDescent="0.2">
      <c r="A640" s="167">
        <v>78</v>
      </c>
      <c r="B640" s="168" t="s">
        <v>762</v>
      </c>
      <c r="C640" s="177" t="s">
        <v>763</v>
      </c>
      <c r="D640" s="169" t="s">
        <v>321</v>
      </c>
      <c r="E640" s="170">
        <v>1</v>
      </c>
      <c r="F640" s="171"/>
      <c r="G640" s="172">
        <f>ROUND(E640*F640,2)</f>
        <v>0</v>
      </c>
      <c r="H640" s="171"/>
      <c r="I640" s="172">
        <f>ROUND(E640*H640,2)</f>
        <v>0</v>
      </c>
      <c r="J640" s="171"/>
      <c r="K640" s="172">
        <f>ROUND(E640*J640,2)</f>
        <v>0</v>
      </c>
      <c r="L640" s="172">
        <v>21</v>
      </c>
      <c r="M640" s="172">
        <f>G640*(1+L640/100)</f>
        <v>0</v>
      </c>
      <c r="N640" s="170">
        <v>4.5249999999999999E-2</v>
      </c>
      <c r="O640" s="170">
        <f>ROUND(E640*N640,2)</f>
        <v>0.05</v>
      </c>
      <c r="P640" s="170">
        <v>0</v>
      </c>
      <c r="Q640" s="170">
        <f>ROUND(E640*P640,2)</f>
        <v>0</v>
      </c>
      <c r="R640" s="172" t="s">
        <v>348</v>
      </c>
      <c r="S640" s="172" t="s">
        <v>218</v>
      </c>
      <c r="T640" s="173" t="s">
        <v>218</v>
      </c>
      <c r="U640" s="157">
        <v>1.5</v>
      </c>
      <c r="V640" s="157">
        <f>ROUND(E640*U640,2)</f>
        <v>1.5</v>
      </c>
      <c r="W640" s="157"/>
      <c r="X640" s="157" t="s">
        <v>263</v>
      </c>
      <c r="Y640" s="157" t="s">
        <v>221</v>
      </c>
      <c r="Z640" s="146"/>
      <c r="AA640" s="146"/>
      <c r="AB640" s="146"/>
      <c r="AC640" s="146"/>
      <c r="AD640" s="146"/>
      <c r="AE640" s="146"/>
      <c r="AF640" s="146"/>
      <c r="AG640" s="146" t="s">
        <v>264</v>
      </c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</row>
    <row r="641" spans="1:60" outlineLevel="2" x14ac:dyDescent="0.2">
      <c r="A641" s="153"/>
      <c r="B641" s="154"/>
      <c r="C641" s="266" t="s">
        <v>759</v>
      </c>
      <c r="D641" s="267"/>
      <c r="E641" s="267"/>
      <c r="F641" s="267"/>
      <c r="G641" s="267"/>
      <c r="H641" s="157"/>
      <c r="I641" s="157"/>
      <c r="J641" s="157"/>
      <c r="K641" s="157"/>
      <c r="L641" s="157"/>
      <c r="M641" s="157"/>
      <c r="N641" s="156"/>
      <c r="O641" s="156"/>
      <c r="P641" s="156"/>
      <c r="Q641" s="156"/>
      <c r="R641" s="157"/>
      <c r="S641" s="157"/>
      <c r="T641" s="157"/>
      <c r="U641" s="157"/>
      <c r="V641" s="157"/>
      <c r="W641" s="157"/>
      <c r="X641" s="157"/>
      <c r="Y641" s="157"/>
      <c r="Z641" s="146"/>
      <c r="AA641" s="146"/>
      <c r="AB641" s="146"/>
      <c r="AC641" s="146"/>
      <c r="AD641" s="146"/>
      <c r="AE641" s="146"/>
      <c r="AF641" s="146"/>
      <c r="AG641" s="146" t="s">
        <v>276</v>
      </c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</row>
    <row r="642" spans="1:60" outlineLevel="2" x14ac:dyDescent="0.2">
      <c r="A642" s="153"/>
      <c r="B642" s="154"/>
      <c r="C642" s="268" t="s">
        <v>575</v>
      </c>
      <c r="D642" s="269"/>
      <c r="E642" s="269"/>
      <c r="F642" s="269"/>
      <c r="G642" s="269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6"/>
      <c r="AA642" s="146"/>
      <c r="AB642" s="146"/>
      <c r="AC642" s="146"/>
      <c r="AD642" s="146"/>
      <c r="AE642" s="146"/>
      <c r="AF642" s="146"/>
      <c r="AG642" s="146" t="s">
        <v>227</v>
      </c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</row>
    <row r="643" spans="1:60" outlineLevel="2" x14ac:dyDescent="0.2">
      <c r="A643" s="153"/>
      <c r="B643" s="154"/>
      <c r="C643" s="192" t="s">
        <v>764</v>
      </c>
      <c r="D643" s="185"/>
      <c r="E643" s="186"/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6"/>
      <c r="AA643" s="146"/>
      <c r="AB643" s="146"/>
      <c r="AC643" s="146"/>
      <c r="AD643" s="146"/>
      <c r="AE643" s="146"/>
      <c r="AF643" s="146"/>
      <c r="AG643" s="146" t="s">
        <v>278</v>
      </c>
      <c r="AH643" s="146">
        <v>0</v>
      </c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</row>
    <row r="644" spans="1:60" outlineLevel="3" x14ac:dyDescent="0.2">
      <c r="A644" s="153"/>
      <c r="B644" s="154"/>
      <c r="C644" s="192" t="s">
        <v>84</v>
      </c>
      <c r="D644" s="185"/>
      <c r="E644" s="186">
        <v>1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6"/>
      <c r="AA644" s="146"/>
      <c r="AB644" s="146"/>
      <c r="AC644" s="146"/>
      <c r="AD644" s="146"/>
      <c r="AE644" s="146"/>
      <c r="AF644" s="146"/>
      <c r="AG644" s="146" t="s">
        <v>278</v>
      </c>
      <c r="AH644" s="146">
        <v>0</v>
      </c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</row>
    <row r="645" spans="1:60" outlineLevel="2" x14ac:dyDescent="0.2">
      <c r="A645" s="153"/>
      <c r="B645" s="154"/>
      <c r="C645" s="251"/>
      <c r="D645" s="252"/>
      <c r="E645" s="252"/>
      <c r="F645" s="252"/>
      <c r="G645" s="252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6"/>
      <c r="AA645" s="146"/>
      <c r="AB645" s="146"/>
      <c r="AC645" s="146"/>
      <c r="AD645" s="146"/>
      <c r="AE645" s="146"/>
      <c r="AF645" s="146"/>
      <c r="AG645" s="146" t="s">
        <v>223</v>
      </c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</row>
    <row r="646" spans="1:60" ht="33.75" outlineLevel="1" x14ac:dyDescent="0.2">
      <c r="A646" s="167">
        <v>79</v>
      </c>
      <c r="B646" s="168" t="s">
        <v>765</v>
      </c>
      <c r="C646" s="177" t="s">
        <v>766</v>
      </c>
      <c r="D646" s="169" t="s">
        <v>321</v>
      </c>
      <c r="E646" s="170">
        <v>2</v>
      </c>
      <c r="F646" s="171"/>
      <c r="G646" s="172">
        <f>ROUND(E646*F646,2)</f>
        <v>0</v>
      </c>
      <c r="H646" s="171"/>
      <c r="I646" s="172">
        <f>ROUND(E646*H646,2)</f>
        <v>0</v>
      </c>
      <c r="J646" s="171"/>
      <c r="K646" s="172">
        <f>ROUND(E646*J646,2)</f>
        <v>0</v>
      </c>
      <c r="L646" s="172">
        <v>21</v>
      </c>
      <c r="M646" s="172">
        <f>G646*(1+L646/100)</f>
        <v>0</v>
      </c>
      <c r="N646" s="170">
        <v>3.1269999999999999E-2</v>
      </c>
      <c r="O646" s="170">
        <f>ROUND(E646*N646,2)</f>
        <v>0.06</v>
      </c>
      <c r="P646" s="170">
        <v>0</v>
      </c>
      <c r="Q646" s="170">
        <f>ROUND(E646*P646,2)</f>
        <v>0</v>
      </c>
      <c r="R646" s="172" t="s">
        <v>348</v>
      </c>
      <c r="S646" s="172" t="s">
        <v>218</v>
      </c>
      <c r="T646" s="173" t="s">
        <v>218</v>
      </c>
      <c r="U646" s="157">
        <v>1.86</v>
      </c>
      <c r="V646" s="157">
        <f>ROUND(E646*U646,2)</f>
        <v>3.72</v>
      </c>
      <c r="W646" s="157"/>
      <c r="X646" s="157" t="s">
        <v>263</v>
      </c>
      <c r="Y646" s="157" t="s">
        <v>221</v>
      </c>
      <c r="Z646" s="146"/>
      <c r="AA646" s="146"/>
      <c r="AB646" s="146"/>
      <c r="AC646" s="146"/>
      <c r="AD646" s="146"/>
      <c r="AE646" s="146"/>
      <c r="AF646" s="146"/>
      <c r="AG646" s="146" t="s">
        <v>264</v>
      </c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</row>
    <row r="647" spans="1:60" outlineLevel="2" x14ac:dyDescent="0.2">
      <c r="A647" s="153"/>
      <c r="B647" s="154"/>
      <c r="C647" s="253" t="s">
        <v>575</v>
      </c>
      <c r="D647" s="254"/>
      <c r="E647" s="254"/>
      <c r="F647" s="254"/>
      <c r="G647" s="254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6"/>
      <c r="AA647" s="146"/>
      <c r="AB647" s="146"/>
      <c r="AC647" s="146"/>
      <c r="AD647" s="146"/>
      <c r="AE647" s="146"/>
      <c r="AF647" s="146"/>
      <c r="AG647" s="146" t="s">
        <v>227</v>
      </c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  <c r="BA647" s="146"/>
      <c r="BB647" s="146"/>
      <c r="BC647" s="146"/>
      <c r="BD647" s="146"/>
      <c r="BE647" s="146"/>
      <c r="BF647" s="146"/>
      <c r="BG647" s="146"/>
      <c r="BH647" s="146"/>
    </row>
    <row r="648" spans="1:60" outlineLevel="2" x14ac:dyDescent="0.2">
      <c r="A648" s="153"/>
      <c r="B648" s="154"/>
      <c r="C648" s="192" t="s">
        <v>767</v>
      </c>
      <c r="D648" s="185"/>
      <c r="E648" s="186"/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6"/>
      <c r="AA648" s="146"/>
      <c r="AB648" s="146"/>
      <c r="AC648" s="146"/>
      <c r="AD648" s="146"/>
      <c r="AE648" s="146"/>
      <c r="AF648" s="146"/>
      <c r="AG648" s="146" t="s">
        <v>278</v>
      </c>
      <c r="AH648" s="146">
        <v>0</v>
      </c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</row>
    <row r="649" spans="1:60" outlineLevel="3" x14ac:dyDescent="0.2">
      <c r="A649" s="153"/>
      <c r="B649" s="154"/>
      <c r="C649" s="192" t="s">
        <v>768</v>
      </c>
      <c r="D649" s="185"/>
      <c r="E649" s="186">
        <v>2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6"/>
      <c r="AA649" s="146"/>
      <c r="AB649" s="146"/>
      <c r="AC649" s="146"/>
      <c r="AD649" s="146"/>
      <c r="AE649" s="146"/>
      <c r="AF649" s="146"/>
      <c r="AG649" s="146" t="s">
        <v>278</v>
      </c>
      <c r="AH649" s="146">
        <v>0</v>
      </c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  <c r="BA649" s="146"/>
      <c r="BB649" s="146"/>
      <c r="BC649" s="146"/>
      <c r="BD649" s="146"/>
      <c r="BE649" s="146"/>
      <c r="BF649" s="146"/>
      <c r="BG649" s="146"/>
      <c r="BH649" s="146"/>
    </row>
    <row r="650" spans="1:60" outlineLevel="2" x14ac:dyDescent="0.2">
      <c r="A650" s="153"/>
      <c r="B650" s="154"/>
      <c r="C650" s="251"/>
      <c r="D650" s="252"/>
      <c r="E650" s="252"/>
      <c r="F650" s="252"/>
      <c r="G650" s="252"/>
      <c r="H650" s="157"/>
      <c r="I650" s="157"/>
      <c r="J650" s="157"/>
      <c r="K650" s="157"/>
      <c r="L650" s="157"/>
      <c r="M650" s="157"/>
      <c r="N650" s="156"/>
      <c r="O650" s="156"/>
      <c r="P650" s="156"/>
      <c r="Q650" s="156"/>
      <c r="R650" s="157"/>
      <c r="S650" s="157"/>
      <c r="T650" s="157"/>
      <c r="U650" s="157"/>
      <c r="V650" s="157"/>
      <c r="W650" s="157"/>
      <c r="X650" s="157"/>
      <c r="Y650" s="157"/>
      <c r="Z650" s="146"/>
      <c r="AA650" s="146"/>
      <c r="AB650" s="146"/>
      <c r="AC650" s="146"/>
      <c r="AD650" s="146"/>
      <c r="AE650" s="146"/>
      <c r="AF650" s="146"/>
      <c r="AG650" s="146" t="s">
        <v>223</v>
      </c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  <c r="BA650" s="146"/>
      <c r="BB650" s="146"/>
      <c r="BC650" s="146"/>
      <c r="BD650" s="146"/>
      <c r="BE650" s="146"/>
      <c r="BF650" s="146"/>
      <c r="BG650" s="146"/>
      <c r="BH650" s="146"/>
    </row>
    <row r="651" spans="1:60" ht="33.75" outlineLevel="1" x14ac:dyDescent="0.2">
      <c r="A651" s="167">
        <v>80</v>
      </c>
      <c r="B651" s="168" t="s">
        <v>769</v>
      </c>
      <c r="C651" s="177" t="s">
        <v>770</v>
      </c>
      <c r="D651" s="169" t="s">
        <v>321</v>
      </c>
      <c r="E651" s="170">
        <v>1</v>
      </c>
      <c r="F651" s="171"/>
      <c r="G651" s="172">
        <f>ROUND(E651*F651,2)</f>
        <v>0</v>
      </c>
      <c r="H651" s="171"/>
      <c r="I651" s="172">
        <f>ROUND(E651*H651,2)</f>
        <v>0</v>
      </c>
      <c r="J651" s="171"/>
      <c r="K651" s="172">
        <f>ROUND(E651*J651,2)</f>
        <v>0</v>
      </c>
      <c r="L651" s="172">
        <v>21</v>
      </c>
      <c r="M651" s="172">
        <f>G651*(1+L651/100)</f>
        <v>0</v>
      </c>
      <c r="N651" s="170">
        <v>3.1469999999999998E-2</v>
      </c>
      <c r="O651" s="170">
        <f>ROUND(E651*N651,2)</f>
        <v>0.03</v>
      </c>
      <c r="P651" s="170">
        <v>0</v>
      </c>
      <c r="Q651" s="170">
        <f>ROUND(E651*P651,2)</f>
        <v>0</v>
      </c>
      <c r="R651" s="172" t="s">
        <v>348</v>
      </c>
      <c r="S651" s="172" t="s">
        <v>218</v>
      </c>
      <c r="T651" s="173" t="s">
        <v>218</v>
      </c>
      <c r="U651" s="157">
        <v>1.86</v>
      </c>
      <c r="V651" s="157">
        <f>ROUND(E651*U651,2)</f>
        <v>1.86</v>
      </c>
      <c r="W651" s="157"/>
      <c r="X651" s="157" t="s">
        <v>263</v>
      </c>
      <c r="Y651" s="157" t="s">
        <v>221</v>
      </c>
      <c r="Z651" s="146"/>
      <c r="AA651" s="146"/>
      <c r="AB651" s="146"/>
      <c r="AC651" s="146"/>
      <c r="AD651" s="146"/>
      <c r="AE651" s="146"/>
      <c r="AF651" s="146"/>
      <c r="AG651" s="146" t="s">
        <v>264</v>
      </c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  <c r="BA651" s="146"/>
      <c r="BB651" s="146"/>
      <c r="BC651" s="146"/>
      <c r="BD651" s="146"/>
      <c r="BE651" s="146"/>
      <c r="BF651" s="146"/>
      <c r="BG651" s="146"/>
      <c r="BH651" s="146"/>
    </row>
    <row r="652" spans="1:60" outlineLevel="2" x14ac:dyDescent="0.2">
      <c r="A652" s="153"/>
      <c r="B652" s="154"/>
      <c r="C652" s="253" t="s">
        <v>575</v>
      </c>
      <c r="D652" s="254"/>
      <c r="E652" s="254"/>
      <c r="F652" s="254"/>
      <c r="G652" s="254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6"/>
      <c r="AA652" s="146"/>
      <c r="AB652" s="146"/>
      <c r="AC652" s="146"/>
      <c r="AD652" s="146"/>
      <c r="AE652" s="146"/>
      <c r="AF652" s="146"/>
      <c r="AG652" s="146" t="s">
        <v>227</v>
      </c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  <c r="BA652" s="146"/>
      <c r="BB652" s="146"/>
      <c r="BC652" s="146"/>
      <c r="BD652" s="146"/>
      <c r="BE652" s="146"/>
      <c r="BF652" s="146"/>
      <c r="BG652" s="146"/>
      <c r="BH652" s="146"/>
    </row>
    <row r="653" spans="1:60" outlineLevel="2" x14ac:dyDescent="0.2">
      <c r="A653" s="153"/>
      <c r="B653" s="154"/>
      <c r="C653" s="192" t="s">
        <v>771</v>
      </c>
      <c r="D653" s="185"/>
      <c r="E653" s="186"/>
      <c r="F653" s="157"/>
      <c r="G653" s="157"/>
      <c r="H653" s="157"/>
      <c r="I653" s="157"/>
      <c r="J653" s="157"/>
      <c r="K653" s="157"/>
      <c r="L653" s="157"/>
      <c r="M653" s="157"/>
      <c r="N653" s="156"/>
      <c r="O653" s="156"/>
      <c r="P653" s="156"/>
      <c r="Q653" s="156"/>
      <c r="R653" s="157"/>
      <c r="S653" s="157"/>
      <c r="T653" s="157"/>
      <c r="U653" s="157"/>
      <c r="V653" s="157"/>
      <c r="W653" s="157"/>
      <c r="X653" s="157"/>
      <c r="Y653" s="157"/>
      <c r="Z653" s="146"/>
      <c r="AA653" s="146"/>
      <c r="AB653" s="146"/>
      <c r="AC653" s="146"/>
      <c r="AD653" s="146"/>
      <c r="AE653" s="146"/>
      <c r="AF653" s="146"/>
      <c r="AG653" s="146" t="s">
        <v>278</v>
      </c>
      <c r="AH653" s="146">
        <v>0</v>
      </c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</row>
    <row r="654" spans="1:60" outlineLevel="3" x14ac:dyDescent="0.2">
      <c r="A654" s="153"/>
      <c r="B654" s="154"/>
      <c r="C654" s="192" t="s">
        <v>84</v>
      </c>
      <c r="D654" s="185"/>
      <c r="E654" s="186">
        <v>1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6"/>
      <c r="AA654" s="146"/>
      <c r="AB654" s="146"/>
      <c r="AC654" s="146"/>
      <c r="AD654" s="146"/>
      <c r="AE654" s="146"/>
      <c r="AF654" s="146"/>
      <c r="AG654" s="146" t="s">
        <v>278</v>
      </c>
      <c r="AH654" s="146">
        <v>0</v>
      </c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</row>
    <row r="655" spans="1:60" outlineLevel="2" x14ac:dyDescent="0.2">
      <c r="A655" s="153"/>
      <c r="B655" s="154"/>
      <c r="C655" s="251"/>
      <c r="D655" s="252"/>
      <c r="E655" s="252"/>
      <c r="F655" s="252"/>
      <c r="G655" s="252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6"/>
      <c r="AA655" s="146"/>
      <c r="AB655" s="146"/>
      <c r="AC655" s="146"/>
      <c r="AD655" s="146"/>
      <c r="AE655" s="146"/>
      <c r="AF655" s="146"/>
      <c r="AG655" s="146" t="s">
        <v>223</v>
      </c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</row>
    <row r="656" spans="1:60" ht="22.5" outlineLevel="1" x14ac:dyDescent="0.2">
      <c r="A656" s="167">
        <v>81</v>
      </c>
      <c r="B656" s="168" t="s">
        <v>772</v>
      </c>
      <c r="C656" s="177" t="s">
        <v>773</v>
      </c>
      <c r="D656" s="169" t="s">
        <v>321</v>
      </c>
      <c r="E656" s="170">
        <v>3</v>
      </c>
      <c r="F656" s="171"/>
      <c r="G656" s="172">
        <f>ROUND(E656*F656,2)</f>
        <v>0</v>
      </c>
      <c r="H656" s="171"/>
      <c r="I656" s="172">
        <f>ROUND(E656*H656,2)</f>
        <v>0</v>
      </c>
      <c r="J656" s="171"/>
      <c r="K656" s="172">
        <f>ROUND(E656*J656,2)</f>
        <v>0</v>
      </c>
      <c r="L656" s="172">
        <v>21</v>
      </c>
      <c r="M656" s="172">
        <f>G656*(1+L656/100)</f>
        <v>0</v>
      </c>
      <c r="N656" s="170">
        <v>2.291E-2</v>
      </c>
      <c r="O656" s="170">
        <f>ROUND(E656*N656,2)</f>
        <v>7.0000000000000007E-2</v>
      </c>
      <c r="P656" s="170">
        <v>0</v>
      </c>
      <c r="Q656" s="170">
        <f>ROUND(E656*P656,2)</f>
        <v>0</v>
      </c>
      <c r="R656" s="172" t="s">
        <v>348</v>
      </c>
      <c r="S656" s="172" t="s">
        <v>218</v>
      </c>
      <c r="T656" s="173" t="s">
        <v>218</v>
      </c>
      <c r="U656" s="157">
        <v>2.4300000000000002</v>
      </c>
      <c r="V656" s="157">
        <f>ROUND(E656*U656,2)</f>
        <v>7.29</v>
      </c>
      <c r="W656" s="157"/>
      <c r="X656" s="157" t="s">
        <v>263</v>
      </c>
      <c r="Y656" s="157" t="s">
        <v>221</v>
      </c>
      <c r="Z656" s="146"/>
      <c r="AA656" s="146"/>
      <c r="AB656" s="146"/>
      <c r="AC656" s="146"/>
      <c r="AD656" s="146"/>
      <c r="AE656" s="146"/>
      <c r="AF656" s="146"/>
      <c r="AG656" s="146" t="s">
        <v>264</v>
      </c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</row>
    <row r="657" spans="1:60" ht="22.5" outlineLevel="2" x14ac:dyDescent="0.2">
      <c r="A657" s="153"/>
      <c r="B657" s="154"/>
      <c r="C657" s="266" t="s">
        <v>774</v>
      </c>
      <c r="D657" s="267"/>
      <c r="E657" s="267"/>
      <c r="F657" s="267"/>
      <c r="G657" s="26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6"/>
      <c r="AA657" s="146"/>
      <c r="AB657" s="146"/>
      <c r="AC657" s="146"/>
      <c r="AD657" s="146"/>
      <c r="AE657" s="146"/>
      <c r="AF657" s="146"/>
      <c r="AG657" s="146" t="s">
        <v>276</v>
      </c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75" t="str">
        <f>C657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657" s="146"/>
      <c r="BC657" s="146"/>
      <c r="BD657" s="146"/>
      <c r="BE657" s="146"/>
      <c r="BF657" s="146"/>
      <c r="BG657" s="146"/>
      <c r="BH657" s="146"/>
    </row>
    <row r="658" spans="1:60" outlineLevel="2" x14ac:dyDescent="0.2">
      <c r="A658" s="153"/>
      <c r="B658" s="154"/>
      <c r="C658" s="268" t="s">
        <v>575</v>
      </c>
      <c r="D658" s="269"/>
      <c r="E658" s="269"/>
      <c r="F658" s="269"/>
      <c r="G658" s="269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6"/>
      <c r="AA658" s="146"/>
      <c r="AB658" s="146"/>
      <c r="AC658" s="146"/>
      <c r="AD658" s="146"/>
      <c r="AE658" s="146"/>
      <c r="AF658" s="146"/>
      <c r="AG658" s="146" t="s">
        <v>227</v>
      </c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</row>
    <row r="659" spans="1:60" outlineLevel="2" x14ac:dyDescent="0.2">
      <c r="A659" s="153"/>
      <c r="B659" s="154"/>
      <c r="C659" s="192" t="s">
        <v>775</v>
      </c>
      <c r="D659" s="185"/>
      <c r="E659" s="186"/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6"/>
      <c r="AA659" s="146"/>
      <c r="AB659" s="146"/>
      <c r="AC659" s="146"/>
      <c r="AD659" s="146"/>
      <c r="AE659" s="146"/>
      <c r="AF659" s="146"/>
      <c r="AG659" s="146" t="s">
        <v>278</v>
      </c>
      <c r="AH659" s="146">
        <v>0</v>
      </c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</row>
    <row r="660" spans="1:60" outlineLevel="3" x14ac:dyDescent="0.2">
      <c r="A660" s="153"/>
      <c r="B660" s="154"/>
      <c r="C660" s="192" t="s">
        <v>776</v>
      </c>
      <c r="D660" s="185"/>
      <c r="E660" s="186">
        <v>3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6"/>
      <c r="AA660" s="146"/>
      <c r="AB660" s="146"/>
      <c r="AC660" s="146"/>
      <c r="AD660" s="146"/>
      <c r="AE660" s="146"/>
      <c r="AF660" s="146"/>
      <c r="AG660" s="146" t="s">
        <v>278</v>
      </c>
      <c r="AH660" s="146">
        <v>0</v>
      </c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</row>
    <row r="661" spans="1:60" outlineLevel="2" x14ac:dyDescent="0.2">
      <c r="A661" s="153"/>
      <c r="B661" s="154"/>
      <c r="C661" s="251"/>
      <c r="D661" s="252"/>
      <c r="E661" s="252"/>
      <c r="F661" s="252"/>
      <c r="G661" s="252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6"/>
      <c r="AA661" s="146"/>
      <c r="AB661" s="146"/>
      <c r="AC661" s="146"/>
      <c r="AD661" s="146"/>
      <c r="AE661" s="146"/>
      <c r="AF661" s="146"/>
      <c r="AG661" s="146" t="s">
        <v>223</v>
      </c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</row>
    <row r="662" spans="1:60" ht="22.5" outlineLevel="1" x14ac:dyDescent="0.2">
      <c r="A662" s="167">
        <v>82</v>
      </c>
      <c r="B662" s="168" t="s">
        <v>777</v>
      </c>
      <c r="C662" s="177" t="s">
        <v>778</v>
      </c>
      <c r="D662" s="169" t="s">
        <v>321</v>
      </c>
      <c r="E662" s="170">
        <v>1</v>
      </c>
      <c r="F662" s="171"/>
      <c r="G662" s="172">
        <f>ROUND(E662*F662,2)</f>
        <v>0</v>
      </c>
      <c r="H662" s="171"/>
      <c r="I662" s="172">
        <f>ROUND(E662*H662,2)</f>
        <v>0</v>
      </c>
      <c r="J662" s="171"/>
      <c r="K662" s="172">
        <f>ROUND(E662*J662,2)</f>
        <v>0</v>
      </c>
      <c r="L662" s="172">
        <v>21</v>
      </c>
      <c r="M662" s="172">
        <f>G662*(1+L662/100)</f>
        <v>0</v>
      </c>
      <c r="N662" s="170">
        <v>2.3609999999999999E-2</v>
      </c>
      <c r="O662" s="170">
        <f>ROUND(E662*N662,2)</f>
        <v>0.02</v>
      </c>
      <c r="P662" s="170">
        <v>0</v>
      </c>
      <c r="Q662" s="170">
        <f>ROUND(E662*P662,2)</f>
        <v>0</v>
      </c>
      <c r="R662" s="172" t="s">
        <v>348</v>
      </c>
      <c r="S662" s="172" t="s">
        <v>218</v>
      </c>
      <c r="T662" s="173" t="s">
        <v>218</v>
      </c>
      <c r="U662" s="157">
        <v>2.4300000000000002</v>
      </c>
      <c r="V662" s="157">
        <f>ROUND(E662*U662,2)</f>
        <v>2.4300000000000002</v>
      </c>
      <c r="W662" s="157"/>
      <c r="X662" s="157" t="s">
        <v>263</v>
      </c>
      <c r="Y662" s="157" t="s">
        <v>221</v>
      </c>
      <c r="Z662" s="146"/>
      <c r="AA662" s="146"/>
      <c r="AB662" s="146"/>
      <c r="AC662" s="146"/>
      <c r="AD662" s="146"/>
      <c r="AE662" s="146"/>
      <c r="AF662" s="146"/>
      <c r="AG662" s="146" t="s">
        <v>264</v>
      </c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</row>
    <row r="663" spans="1:60" ht="22.5" outlineLevel="2" x14ac:dyDescent="0.2">
      <c r="A663" s="153"/>
      <c r="B663" s="154"/>
      <c r="C663" s="266" t="s">
        <v>774</v>
      </c>
      <c r="D663" s="267"/>
      <c r="E663" s="267"/>
      <c r="F663" s="267"/>
      <c r="G663" s="26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6"/>
      <c r="AA663" s="146"/>
      <c r="AB663" s="146"/>
      <c r="AC663" s="146"/>
      <c r="AD663" s="146"/>
      <c r="AE663" s="146"/>
      <c r="AF663" s="146"/>
      <c r="AG663" s="146" t="s">
        <v>276</v>
      </c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  <c r="BA663" s="175" t="str">
        <f>C663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663" s="146"/>
      <c r="BC663" s="146"/>
      <c r="BD663" s="146"/>
      <c r="BE663" s="146"/>
      <c r="BF663" s="146"/>
      <c r="BG663" s="146"/>
      <c r="BH663" s="146"/>
    </row>
    <row r="664" spans="1:60" outlineLevel="2" x14ac:dyDescent="0.2">
      <c r="A664" s="153"/>
      <c r="B664" s="154"/>
      <c r="C664" s="268" t="s">
        <v>575</v>
      </c>
      <c r="D664" s="269"/>
      <c r="E664" s="269"/>
      <c r="F664" s="269"/>
      <c r="G664" s="269"/>
      <c r="H664" s="157"/>
      <c r="I664" s="157"/>
      <c r="J664" s="157"/>
      <c r="K664" s="157"/>
      <c r="L664" s="157"/>
      <c r="M664" s="157"/>
      <c r="N664" s="156"/>
      <c r="O664" s="156"/>
      <c r="P664" s="156"/>
      <c r="Q664" s="156"/>
      <c r="R664" s="157"/>
      <c r="S664" s="157"/>
      <c r="T664" s="157"/>
      <c r="U664" s="157"/>
      <c r="V664" s="157"/>
      <c r="W664" s="157"/>
      <c r="X664" s="157"/>
      <c r="Y664" s="157"/>
      <c r="Z664" s="146"/>
      <c r="AA664" s="146"/>
      <c r="AB664" s="146"/>
      <c r="AC664" s="146"/>
      <c r="AD664" s="146"/>
      <c r="AE664" s="146"/>
      <c r="AF664" s="146"/>
      <c r="AG664" s="146" t="s">
        <v>227</v>
      </c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  <c r="BA664" s="146"/>
      <c r="BB664" s="146"/>
      <c r="BC664" s="146"/>
      <c r="BD664" s="146"/>
      <c r="BE664" s="146"/>
      <c r="BF664" s="146"/>
      <c r="BG664" s="146"/>
      <c r="BH664" s="146"/>
    </row>
    <row r="665" spans="1:60" outlineLevel="2" x14ac:dyDescent="0.2">
      <c r="A665" s="153"/>
      <c r="B665" s="154"/>
      <c r="C665" s="192" t="s">
        <v>779</v>
      </c>
      <c r="D665" s="185"/>
      <c r="E665" s="186"/>
      <c r="F665" s="157"/>
      <c r="G665" s="157"/>
      <c r="H665" s="157"/>
      <c r="I665" s="157"/>
      <c r="J665" s="157"/>
      <c r="K665" s="157"/>
      <c r="L665" s="157"/>
      <c r="M665" s="157"/>
      <c r="N665" s="156"/>
      <c r="O665" s="156"/>
      <c r="P665" s="156"/>
      <c r="Q665" s="156"/>
      <c r="R665" s="157"/>
      <c r="S665" s="157"/>
      <c r="T665" s="157"/>
      <c r="U665" s="157"/>
      <c r="V665" s="157"/>
      <c r="W665" s="157"/>
      <c r="X665" s="157"/>
      <c r="Y665" s="157"/>
      <c r="Z665" s="146"/>
      <c r="AA665" s="146"/>
      <c r="AB665" s="146"/>
      <c r="AC665" s="146"/>
      <c r="AD665" s="146"/>
      <c r="AE665" s="146"/>
      <c r="AF665" s="146"/>
      <c r="AG665" s="146" t="s">
        <v>278</v>
      </c>
      <c r="AH665" s="146">
        <v>0</v>
      </c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</row>
    <row r="666" spans="1:60" outlineLevel="3" x14ac:dyDescent="0.2">
      <c r="A666" s="153"/>
      <c r="B666" s="154"/>
      <c r="C666" s="192" t="s">
        <v>84</v>
      </c>
      <c r="D666" s="185"/>
      <c r="E666" s="186">
        <v>1</v>
      </c>
      <c r="F666" s="157"/>
      <c r="G666" s="157"/>
      <c r="H666" s="157"/>
      <c r="I666" s="157"/>
      <c r="J666" s="157"/>
      <c r="K666" s="157"/>
      <c r="L666" s="157"/>
      <c r="M666" s="157"/>
      <c r="N666" s="156"/>
      <c r="O666" s="156"/>
      <c r="P666" s="156"/>
      <c r="Q666" s="156"/>
      <c r="R666" s="157"/>
      <c r="S666" s="157"/>
      <c r="T666" s="157"/>
      <c r="U666" s="157"/>
      <c r="V666" s="157"/>
      <c r="W666" s="157"/>
      <c r="X666" s="157"/>
      <c r="Y666" s="157"/>
      <c r="Z666" s="146"/>
      <c r="AA666" s="146"/>
      <c r="AB666" s="146"/>
      <c r="AC666" s="146"/>
      <c r="AD666" s="146"/>
      <c r="AE666" s="146"/>
      <c r="AF666" s="146"/>
      <c r="AG666" s="146" t="s">
        <v>278</v>
      </c>
      <c r="AH666" s="146">
        <v>0</v>
      </c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</row>
    <row r="667" spans="1:60" outlineLevel="2" x14ac:dyDescent="0.2">
      <c r="A667" s="153"/>
      <c r="B667" s="154"/>
      <c r="C667" s="251"/>
      <c r="D667" s="252"/>
      <c r="E667" s="252"/>
      <c r="F667" s="252"/>
      <c r="G667" s="252"/>
      <c r="H667" s="157"/>
      <c r="I667" s="157"/>
      <c r="J667" s="157"/>
      <c r="K667" s="157"/>
      <c r="L667" s="157"/>
      <c r="M667" s="157"/>
      <c r="N667" s="156"/>
      <c r="O667" s="156"/>
      <c r="P667" s="156"/>
      <c r="Q667" s="156"/>
      <c r="R667" s="157"/>
      <c r="S667" s="157"/>
      <c r="T667" s="157"/>
      <c r="U667" s="157"/>
      <c r="V667" s="157"/>
      <c r="W667" s="157"/>
      <c r="X667" s="157"/>
      <c r="Y667" s="157"/>
      <c r="Z667" s="146"/>
      <c r="AA667" s="146"/>
      <c r="AB667" s="146"/>
      <c r="AC667" s="146"/>
      <c r="AD667" s="146"/>
      <c r="AE667" s="146"/>
      <c r="AF667" s="146"/>
      <c r="AG667" s="146" t="s">
        <v>223</v>
      </c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  <c r="BA667" s="146"/>
      <c r="BB667" s="146"/>
      <c r="BC667" s="146"/>
      <c r="BD667" s="146"/>
      <c r="BE667" s="146"/>
      <c r="BF667" s="146"/>
      <c r="BG667" s="146"/>
      <c r="BH667" s="146"/>
    </row>
    <row r="668" spans="1:60" ht="22.5" outlineLevel="1" x14ac:dyDescent="0.2">
      <c r="A668" s="167">
        <v>83</v>
      </c>
      <c r="B668" s="168" t="s">
        <v>780</v>
      </c>
      <c r="C668" s="177" t="s">
        <v>781</v>
      </c>
      <c r="D668" s="169" t="s">
        <v>374</v>
      </c>
      <c r="E668" s="170">
        <v>10.375</v>
      </c>
      <c r="F668" s="171"/>
      <c r="G668" s="172">
        <f>ROUND(E668*F668,2)</f>
        <v>0</v>
      </c>
      <c r="H668" s="171"/>
      <c r="I668" s="172">
        <f>ROUND(E668*H668,2)</f>
        <v>0</v>
      </c>
      <c r="J668" s="171"/>
      <c r="K668" s="172">
        <f>ROUND(E668*J668,2)</f>
        <v>0</v>
      </c>
      <c r="L668" s="172">
        <v>21</v>
      </c>
      <c r="M668" s="172">
        <f>G668*(1+L668/100)</f>
        <v>0</v>
      </c>
      <c r="N668" s="170">
        <v>4.8599999999999997E-3</v>
      </c>
      <c r="O668" s="170">
        <f>ROUND(E668*N668,2)</f>
        <v>0.05</v>
      </c>
      <c r="P668" s="170">
        <v>0</v>
      </c>
      <c r="Q668" s="170">
        <f>ROUND(E668*P668,2)</f>
        <v>0</v>
      </c>
      <c r="R668" s="172" t="s">
        <v>348</v>
      </c>
      <c r="S668" s="172" t="s">
        <v>218</v>
      </c>
      <c r="T668" s="173" t="s">
        <v>218</v>
      </c>
      <c r="U668" s="157">
        <v>0.36</v>
      </c>
      <c r="V668" s="157">
        <f>ROUND(E668*U668,2)</f>
        <v>3.74</v>
      </c>
      <c r="W668" s="157"/>
      <c r="X668" s="157" t="s">
        <v>263</v>
      </c>
      <c r="Y668" s="157" t="s">
        <v>221</v>
      </c>
      <c r="Z668" s="146"/>
      <c r="AA668" s="146"/>
      <c r="AB668" s="146"/>
      <c r="AC668" s="146"/>
      <c r="AD668" s="146"/>
      <c r="AE668" s="146"/>
      <c r="AF668" s="146"/>
      <c r="AG668" s="146" t="s">
        <v>264</v>
      </c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  <c r="BA668" s="146"/>
      <c r="BB668" s="146"/>
      <c r="BC668" s="146"/>
      <c r="BD668" s="146"/>
      <c r="BE668" s="146"/>
      <c r="BF668" s="146"/>
      <c r="BG668" s="146"/>
      <c r="BH668" s="146"/>
    </row>
    <row r="669" spans="1:60" ht="22.5" outlineLevel="2" x14ac:dyDescent="0.2">
      <c r="A669" s="153"/>
      <c r="B669" s="154"/>
      <c r="C669" s="266" t="s">
        <v>782</v>
      </c>
      <c r="D669" s="267"/>
      <c r="E669" s="267"/>
      <c r="F669" s="267"/>
      <c r="G669" s="26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6"/>
      <c r="AA669" s="146"/>
      <c r="AB669" s="146"/>
      <c r="AC669" s="146"/>
      <c r="AD669" s="146"/>
      <c r="AE669" s="146"/>
      <c r="AF669" s="146"/>
      <c r="AG669" s="146" t="s">
        <v>276</v>
      </c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  <c r="BA669" s="175" t="str">
        <f>C669</f>
        <v>a poloplastických hmot na montážní pěnu, zapravení omítky pod parapetem, těsnění spáry mezi parapetem a rámem okna, dodávka silikonu.</v>
      </c>
      <c r="BB669" s="146"/>
      <c r="BC669" s="146"/>
      <c r="BD669" s="146"/>
      <c r="BE669" s="146"/>
      <c r="BF669" s="146"/>
      <c r="BG669" s="146"/>
      <c r="BH669" s="146"/>
    </row>
    <row r="670" spans="1:60" outlineLevel="2" x14ac:dyDescent="0.2">
      <c r="A670" s="153"/>
      <c r="B670" s="154"/>
      <c r="C670" s="268" t="s">
        <v>783</v>
      </c>
      <c r="D670" s="269"/>
      <c r="E670" s="269"/>
      <c r="F670" s="269"/>
      <c r="G670" s="269"/>
      <c r="H670" s="157"/>
      <c r="I670" s="157"/>
      <c r="J670" s="157"/>
      <c r="K670" s="157"/>
      <c r="L670" s="157"/>
      <c r="M670" s="157"/>
      <c r="N670" s="156"/>
      <c r="O670" s="156"/>
      <c r="P670" s="156"/>
      <c r="Q670" s="156"/>
      <c r="R670" s="157"/>
      <c r="S670" s="157"/>
      <c r="T670" s="157"/>
      <c r="U670" s="157"/>
      <c r="V670" s="157"/>
      <c r="W670" s="157"/>
      <c r="X670" s="157"/>
      <c r="Y670" s="157"/>
      <c r="Z670" s="146"/>
      <c r="AA670" s="146"/>
      <c r="AB670" s="146"/>
      <c r="AC670" s="146"/>
      <c r="AD670" s="146"/>
      <c r="AE670" s="146"/>
      <c r="AF670" s="146"/>
      <c r="AG670" s="146" t="s">
        <v>227</v>
      </c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</row>
    <row r="671" spans="1:60" outlineLevel="2" x14ac:dyDescent="0.2">
      <c r="A671" s="153"/>
      <c r="B671" s="154"/>
      <c r="C671" s="192" t="s">
        <v>784</v>
      </c>
      <c r="D671" s="185"/>
      <c r="E671" s="186"/>
      <c r="F671" s="157"/>
      <c r="G671" s="157"/>
      <c r="H671" s="157"/>
      <c r="I671" s="157"/>
      <c r="J671" s="157"/>
      <c r="K671" s="157"/>
      <c r="L671" s="157"/>
      <c r="M671" s="157"/>
      <c r="N671" s="156"/>
      <c r="O671" s="156"/>
      <c r="P671" s="156"/>
      <c r="Q671" s="156"/>
      <c r="R671" s="157"/>
      <c r="S671" s="157"/>
      <c r="T671" s="157"/>
      <c r="U671" s="157"/>
      <c r="V671" s="157"/>
      <c r="W671" s="157"/>
      <c r="X671" s="157"/>
      <c r="Y671" s="157"/>
      <c r="Z671" s="146"/>
      <c r="AA671" s="146"/>
      <c r="AB671" s="146"/>
      <c r="AC671" s="146"/>
      <c r="AD671" s="146"/>
      <c r="AE671" s="146"/>
      <c r="AF671" s="146"/>
      <c r="AG671" s="146" t="s">
        <v>278</v>
      </c>
      <c r="AH671" s="146">
        <v>0</v>
      </c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  <c r="BA671" s="146"/>
      <c r="BB671" s="146"/>
      <c r="BC671" s="146"/>
      <c r="BD671" s="146"/>
      <c r="BE671" s="146"/>
      <c r="BF671" s="146"/>
      <c r="BG671" s="146"/>
      <c r="BH671" s="146"/>
    </row>
    <row r="672" spans="1:60" outlineLevel="3" x14ac:dyDescent="0.2">
      <c r="A672" s="153"/>
      <c r="B672" s="154"/>
      <c r="C672" s="192" t="s">
        <v>785</v>
      </c>
      <c r="D672" s="185"/>
      <c r="E672" s="186"/>
      <c r="F672" s="157"/>
      <c r="G672" s="157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6"/>
      <c r="AA672" s="146"/>
      <c r="AB672" s="146"/>
      <c r="AC672" s="146"/>
      <c r="AD672" s="146"/>
      <c r="AE672" s="146"/>
      <c r="AF672" s="146"/>
      <c r="AG672" s="146" t="s">
        <v>278</v>
      </c>
      <c r="AH672" s="146">
        <v>0</v>
      </c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</row>
    <row r="673" spans="1:60" outlineLevel="3" x14ac:dyDescent="0.2">
      <c r="A673" s="153"/>
      <c r="B673" s="154"/>
      <c r="C673" s="192" t="s">
        <v>786</v>
      </c>
      <c r="D673" s="185"/>
      <c r="E673" s="186">
        <v>10.375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6"/>
      <c r="AA673" s="146"/>
      <c r="AB673" s="146"/>
      <c r="AC673" s="146"/>
      <c r="AD673" s="146"/>
      <c r="AE673" s="146"/>
      <c r="AF673" s="146"/>
      <c r="AG673" s="146" t="s">
        <v>278</v>
      </c>
      <c r="AH673" s="146">
        <v>0</v>
      </c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</row>
    <row r="674" spans="1:60" outlineLevel="2" x14ac:dyDescent="0.2">
      <c r="A674" s="153"/>
      <c r="B674" s="154"/>
      <c r="C674" s="251"/>
      <c r="D674" s="252"/>
      <c r="E674" s="252"/>
      <c r="F674" s="252"/>
      <c r="G674" s="252"/>
      <c r="H674" s="157"/>
      <c r="I674" s="157"/>
      <c r="J674" s="157"/>
      <c r="K674" s="157"/>
      <c r="L674" s="157"/>
      <c r="M674" s="157"/>
      <c r="N674" s="156"/>
      <c r="O674" s="156"/>
      <c r="P674" s="156"/>
      <c r="Q674" s="156"/>
      <c r="R674" s="157"/>
      <c r="S674" s="157"/>
      <c r="T674" s="157"/>
      <c r="U674" s="157"/>
      <c r="V674" s="157"/>
      <c r="W674" s="157"/>
      <c r="X674" s="157"/>
      <c r="Y674" s="157"/>
      <c r="Z674" s="146"/>
      <c r="AA674" s="146"/>
      <c r="AB674" s="146"/>
      <c r="AC674" s="146"/>
      <c r="AD674" s="146"/>
      <c r="AE674" s="146"/>
      <c r="AF674" s="146"/>
      <c r="AG674" s="146" t="s">
        <v>223</v>
      </c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</row>
    <row r="675" spans="1:60" outlineLevel="1" x14ac:dyDescent="0.2">
      <c r="A675" s="167">
        <v>84</v>
      </c>
      <c r="B675" s="168" t="s">
        <v>787</v>
      </c>
      <c r="C675" s="177" t="s">
        <v>788</v>
      </c>
      <c r="D675" s="169" t="s">
        <v>789</v>
      </c>
      <c r="E675" s="170">
        <v>1</v>
      </c>
      <c r="F675" s="171"/>
      <c r="G675" s="172">
        <f>ROUND(E675*F675,2)</f>
        <v>0</v>
      </c>
      <c r="H675" s="171"/>
      <c r="I675" s="172">
        <f>ROUND(E675*H675,2)</f>
        <v>0</v>
      </c>
      <c r="J675" s="171"/>
      <c r="K675" s="172">
        <f>ROUND(E675*J675,2)</f>
        <v>0</v>
      </c>
      <c r="L675" s="172">
        <v>21</v>
      </c>
      <c r="M675" s="172">
        <f>G675*(1+L675/100)</f>
        <v>0</v>
      </c>
      <c r="N675" s="170">
        <v>0</v>
      </c>
      <c r="O675" s="170">
        <f>ROUND(E675*N675,2)</f>
        <v>0</v>
      </c>
      <c r="P675" s="170">
        <v>0</v>
      </c>
      <c r="Q675" s="170">
        <f>ROUND(E675*P675,2)</f>
        <v>0</v>
      </c>
      <c r="R675" s="172"/>
      <c r="S675" s="172" t="s">
        <v>262</v>
      </c>
      <c r="T675" s="173" t="s">
        <v>219</v>
      </c>
      <c r="U675" s="157">
        <v>0</v>
      </c>
      <c r="V675" s="157">
        <f>ROUND(E675*U675,2)</f>
        <v>0</v>
      </c>
      <c r="W675" s="157"/>
      <c r="X675" s="157" t="s">
        <v>382</v>
      </c>
      <c r="Y675" s="157" t="s">
        <v>221</v>
      </c>
      <c r="Z675" s="146"/>
      <c r="AA675" s="146"/>
      <c r="AB675" s="146"/>
      <c r="AC675" s="146"/>
      <c r="AD675" s="146"/>
      <c r="AE675" s="146"/>
      <c r="AF675" s="146"/>
      <c r="AG675" s="146" t="s">
        <v>383</v>
      </c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</row>
    <row r="676" spans="1:60" outlineLevel="2" x14ac:dyDescent="0.2">
      <c r="A676" s="153"/>
      <c r="B676" s="154"/>
      <c r="C676" s="253" t="s">
        <v>756</v>
      </c>
      <c r="D676" s="254"/>
      <c r="E676" s="254"/>
      <c r="F676" s="254"/>
      <c r="G676" s="254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6"/>
      <c r="AA676" s="146"/>
      <c r="AB676" s="146"/>
      <c r="AC676" s="146"/>
      <c r="AD676" s="146"/>
      <c r="AE676" s="146"/>
      <c r="AF676" s="146"/>
      <c r="AG676" s="146" t="s">
        <v>227</v>
      </c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</row>
    <row r="677" spans="1:60" outlineLevel="2" x14ac:dyDescent="0.2">
      <c r="A677" s="153"/>
      <c r="B677" s="154"/>
      <c r="C677" s="251"/>
      <c r="D677" s="252"/>
      <c r="E677" s="252"/>
      <c r="F677" s="252"/>
      <c r="G677" s="252"/>
      <c r="H677" s="157"/>
      <c r="I677" s="157"/>
      <c r="J677" s="157"/>
      <c r="K677" s="157"/>
      <c r="L677" s="157"/>
      <c r="M677" s="157"/>
      <c r="N677" s="156"/>
      <c r="O677" s="156"/>
      <c r="P677" s="156"/>
      <c r="Q677" s="156"/>
      <c r="R677" s="157"/>
      <c r="S677" s="157"/>
      <c r="T677" s="157"/>
      <c r="U677" s="157"/>
      <c r="V677" s="157"/>
      <c r="W677" s="157"/>
      <c r="X677" s="157"/>
      <c r="Y677" s="157"/>
      <c r="Z677" s="146"/>
      <c r="AA677" s="146"/>
      <c r="AB677" s="146"/>
      <c r="AC677" s="146"/>
      <c r="AD677" s="146"/>
      <c r="AE677" s="146"/>
      <c r="AF677" s="146"/>
      <c r="AG677" s="146" t="s">
        <v>223</v>
      </c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</row>
    <row r="678" spans="1:60" x14ac:dyDescent="0.2">
      <c r="A678" s="160" t="s">
        <v>213</v>
      </c>
      <c r="B678" s="161" t="s">
        <v>113</v>
      </c>
      <c r="C678" s="176" t="s">
        <v>114</v>
      </c>
      <c r="D678" s="162"/>
      <c r="E678" s="163"/>
      <c r="F678" s="164"/>
      <c r="G678" s="164">
        <f>SUMIF(AG679:AG693,"&lt;&gt;NOR",G679:G693)</f>
        <v>0</v>
      </c>
      <c r="H678" s="164"/>
      <c r="I678" s="164">
        <f>SUM(I679:I693)</f>
        <v>0</v>
      </c>
      <c r="J678" s="164"/>
      <c r="K678" s="164">
        <f>SUM(K679:K693)</f>
        <v>0</v>
      </c>
      <c r="L678" s="164"/>
      <c r="M678" s="164">
        <f>SUM(M679:M693)</f>
        <v>0</v>
      </c>
      <c r="N678" s="163"/>
      <c r="O678" s="163">
        <f>SUM(O679:O693)</f>
        <v>3.29</v>
      </c>
      <c r="P678" s="163"/>
      <c r="Q678" s="163">
        <f>SUM(Q679:Q693)</f>
        <v>0</v>
      </c>
      <c r="R678" s="164"/>
      <c r="S678" s="164"/>
      <c r="T678" s="165"/>
      <c r="U678" s="159"/>
      <c r="V678" s="159">
        <f>SUM(V679:V693)</f>
        <v>49.350000000000009</v>
      </c>
      <c r="W678" s="159"/>
      <c r="X678" s="159"/>
      <c r="Y678" s="159"/>
      <c r="AG678" t="s">
        <v>214</v>
      </c>
    </row>
    <row r="679" spans="1:60" ht="22.5" outlineLevel="1" x14ac:dyDescent="0.2">
      <c r="A679" s="167">
        <v>85</v>
      </c>
      <c r="B679" s="168" t="s">
        <v>790</v>
      </c>
      <c r="C679" s="177" t="s">
        <v>791</v>
      </c>
      <c r="D679" s="169" t="s">
        <v>332</v>
      </c>
      <c r="E679" s="170">
        <v>157.3133</v>
      </c>
      <c r="F679" s="171"/>
      <c r="G679" s="172">
        <f>ROUND(E679*F679,2)</f>
        <v>0</v>
      </c>
      <c r="H679" s="171"/>
      <c r="I679" s="172">
        <f>ROUND(E679*H679,2)</f>
        <v>0</v>
      </c>
      <c r="J679" s="171"/>
      <c r="K679" s="172">
        <f>ROUND(E679*J679,2)</f>
        <v>0</v>
      </c>
      <c r="L679" s="172">
        <v>21</v>
      </c>
      <c r="M679" s="172">
        <f>G679*(1+L679/100)</f>
        <v>0</v>
      </c>
      <c r="N679" s="170">
        <v>1.8380000000000001E-2</v>
      </c>
      <c r="O679" s="170">
        <f>ROUND(E679*N679,2)</f>
        <v>2.89</v>
      </c>
      <c r="P679" s="170">
        <v>0</v>
      </c>
      <c r="Q679" s="170">
        <f>ROUND(E679*P679,2)</f>
        <v>0</v>
      </c>
      <c r="R679" s="172" t="s">
        <v>792</v>
      </c>
      <c r="S679" s="172" t="s">
        <v>218</v>
      </c>
      <c r="T679" s="173" t="s">
        <v>218</v>
      </c>
      <c r="U679" s="157">
        <v>0.1</v>
      </c>
      <c r="V679" s="157">
        <f>ROUND(E679*U679,2)</f>
        <v>15.73</v>
      </c>
      <c r="W679" s="157"/>
      <c r="X679" s="157" t="s">
        <v>263</v>
      </c>
      <c r="Y679" s="157" t="s">
        <v>221</v>
      </c>
      <c r="Z679" s="146"/>
      <c r="AA679" s="146"/>
      <c r="AB679" s="146"/>
      <c r="AC679" s="146"/>
      <c r="AD679" s="146"/>
      <c r="AE679" s="146"/>
      <c r="AF679" s="146"/>
      <c r="AG679" s="146" t="s">
        <v>264</v>
      </c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</row>
    <row r="680" spans="1:60" outlineLevel="2" x14ac:dyDescent="0.2">
      <c r="A680" s="153"/>
      <c r="B680" s="154"/>
      <c r="C680" s="266" t="s">
        <v>793</v>
      </c>
      <c r="D680" s="267"/>
      <c r="E680" s="267"/>
      <c r="F680" s="267"/>
      <c r="G680" s="267"/>
      <c r="H680" s="157"/>
      <c r="I680" s="157"/>
      <c r="J680" s="157"/>
      <c r="K680" s="157"/>
      <c r="L680" s="157"/>
      <c r="M680" s="157"/>
      <c r="N680" s="156"/>
      <c r="O680" s="156"/>
      <c r="P680" s="156"/>
      <c r="Q680" s="156"/>
      <c r="R680" s="157"/>
      <c r="S680" s="157"/>
      <c r="T680" s="157"/>
      <c r="U680" s="157"/>
      <c r="V680" s="157"/>
      <c r="W680" s="157"/>
      <c r="X680" s="157"/>
      <c r="Y680" s="157"/>
      <c r="Z680" s="146"/>
      <c r="AA680" s="146"/>
      <c r="AB680" s="146"/>
      <c r="AC680" s="146"/>
      <c r="AD680" s="146"/>
      <c r="AE680" s="146"/>
      <c r="AF680" s="146"/>
      <c r="AG680" s="146" t="s">
        <v>276</v>
      </c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</row>
    <row r="681" spans="1:60" outlineLevel="2" x14ac:dyDescent="0.2">
      <c r="A681" s="153"/>
      <c r="B681" s="154"/>
      <c r="C681" s="268" t="s">
        <v>794</v>
      </c>
      <c r="D681" s="269"/>
      <c r="E681" s="269"/>
      <c r="F681" s="269"/>
      <c r="G681" s="269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6"/>
      <c r="AA681" s="146"/>
      <c r="AB681" s="146"/>
      <c r="AC681" s="146"/>
      <c r="AD681" s="146"/>
      <c r="AE681" s="146"/>
      <c r="AF681" s="146"/>
      <c r="AG681" s="146" t="s">
        <v>227</v>
      </c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  <c r="BA681" s="146"/>
      <c r="BB681" s="146"/>
      <c r="BC681" s="146"/>
      <c r="BD681" s="146"/>
      <c r="BE681" s="146"/>
      <c r="BF681" s="146"/>
      <c r="BG681" s="146"/>
      <c r="BH681" s="146"/>
    </row>
    <row r="682" spans="1:60" outlineLevel="2" x14ac:dyDescent="0.2">
      <c r="A682" s="153"/>
      <c r="B682" s="154"/>
      <c r="C682" s="192" t="s">
        <v>795</v>
      </c>
      <c r="D682" s="185"/>
      <c r="E682" s="186">
        <v>55.598999999999997</v>
      </c>
      <c r="F682" s="157"/>
      <c r="G682" s="157"/>
      <c r="H682" s="157"/>
      <c r="I682" s="157"/>
      <c r="J682" s="157"/>
      <c r="K682" s="157"/>
      <c r="L682" s="157"/>
      <c r="M682" s="157"/>
      <c r="N682" s="156"/>
      <c r="O682" s="156"/>
      <c r="P682" s="156"/>
      <c r="Q682" s="156"/>
      <c r="R682" s="157"/>
      <c r="S682" s="157"/>
      <c r="T682" s="157"/>
      <c r="U682" s="157"/>
      <c r="V682" s="157"/>
      <c r="W682" s="157"/>
      <c r="X682" s="157"/>
      <c r="Y682" s="157"/>
      <c r="Z682" s="146"/>
      <c r="AA682" s="146"/>
      <c r="AB682" s="146"/>
      <c r="AC682" s="146"/>
      <c r="AD682" s="146"/>
      <c r="AE682" s="146"/>
      <c r="AF682" s="146"/>
      <c r="AG682" s="146" t="s">
        <v>278</v>
      </c>
      <c r="AH682" s="146">
        <v>0</v>
      </c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</row>
    <row r="683" spans="1:60" outlineLevel="3" x14ac:dyDescent="0.2">
      <c r="A683" s="153"/>
      <c r="B683" s="154"/>
      <c r="C683" s="192" t="s">
        <v>796</v>
      </c>
      <c r="D683" s="185"/>
      <c r="E683" s="186">
        <v>101.71429999999999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6"/>
      <c r="AA683" s="146"/>
      <c r="AB683" s="146"/>
      <c r="AC683" s="146"/>
      <c r="AD683" s="146"/>
      <c r="AE683" s="146"/>
      <c r="AF683" s="146"/>
      <c r="AG683" s="146" t="s">
        <v>278</v>
      </c>
      <c r="AH683" s="146">
        <v>0</v>
      </c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  <c r="BA683" s="146"/>
      <c r="BB683" s="146"/>
      <c r="BC683" s="146"/>
      <c r="BD683" s="146"/>
      <c r="BE683" s="146"/>
      <c r="BF683" s="146"/>
      <c r="BG683" s="146"/>
      <c r="BH683" s="146"/>
    </row>
    <row r="684" spans="1:60" outlineLevel="2" x14ac:dyDescent="0.2">
      <c r="A684" s="153"/>
      <c r="B684" s="154"/>
      <c r="C684" s="251"/>
      <c r="D684" s="252"/>
      <c r="E684" s="252"/>
      <c r="F684" s="252"/>
      <c r="G684" s="252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6"/>
      <c r="AA684" s="146"/>
      <c r="AB684" s="146"/>
      <c r="AC684" s="146"/>
      <c r="AD684" s="146"/>
      <c r="AE684" s="146"/>
      <c r="AF684" s="146"/>
      <c r="AG684" s="146" t="s">
        <v>223</v>
      </c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</row>
    <row r="685" spans="1:60" ht="22.5" outlineLevel="1" x14ac:dyDescent="0.2">
      <c r="A685" s="167">
        <v>86</v>
      </c>
      <c r="B685" s="168" t="s">
        <v>797</v>
      </c>
      <c r="C685" s="177" t="s">
        <v>798</v>
      </c>
      <c r="D685" s="169" t="s">
        <v>332</v>
      </c>
      <c r="E685" s="170">
        <v>157.31299999999999</v>
      </c>
      <c r="F685" s="171"/>
      <c r="G685" s="172">
        <f>ROUND(E685*F685,2)</f>
        <v>0</v>
      </c>
      <c r="H685" s="171"/>
      <c r="I685" s="172">
        <f>ROUND(E685*H685,2)</f>
        <v>0</v>
      </c>
      <c r="J685" s="171"/>
      <c r="K685" s="172">
        <f>ROUND(E685*J685,2)</f>
        <v>0</v>
      </c>
      <c r="L685" s="172">
        <v>21</v>
      </c>
      <c r="M685" s="172">
        <f>G685*(1+L685/100)</f>
        <v>0</v>
      </c>
      <c r="N685" s="170">
        <v>1.56E-3</v>
      </c>
      <c r="O685" s="170">
        <f>ROUND(E685*N685,2)</f>
        <v>0.25</v>
      </c>
      <c r="P685" s="170">
        <v>0</v>
      </c>
      <c r="Q685" s="170">
        <f>ROUND(E685*P685,2)</f>
        <v>0</v>
      </c>
      <c r="R685" s="172" t="s">
        <v>792</v>
      </c>
      <c r="S685" s="172" t="s">
        <v>218</v>
      </c>
      <c r="T685" s="173" t="s">
        <v>218</v>
      </c>
      <c r="U685" s="157">
        <v>6.0000000000000001E-3</v>
      </c>
      <c r="V685" s="157">
        <f>ROUND(E685*U685,2)</f>
        <v>0.94</v>
      </c>
      <c r="W685" s="157"/>
      <c r="X685" s="157" t="s">
        <v>263</v>
      </c>
      <c r="Y685" s="157" t="s">
        <v>221</v>
      </c>
      <c r="Z685" s="146"/>
      <c r="AA685" s="146"/>
      <c r="AB685" s="146"/>
      <c r="AC685" s="146"/>
      <c r="AD685" s="146"/>
      <c r="AE685" s="146"/>
      <c r="AF685" s="146"/>
      <c r="AG685" s="146" t="s">
        <v>264</v>
      </c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  <c r="BA685" s="146"/>
      <c r="BB685" s="146"/>
      <c r="BC685" s="146"/>
      <c r="BD685" s="146"/>
      <c r="BE685" s="146"/>
      <c r="BF685" s="146"/>
      <c r="BG685" s="146"/>
      <c r="BH685" s="146"/>
    </row>
    <row r="686" spans="1:60" outlineLevel="2" x14ac:dyDescent="0.2">
      <c r="A686" s="153"/>
      <c r="B686" s="154"/>
      <c r="C686" s="266" t="s">
        <v>793</v>
      </c>
      <c r="D686" s="267"/>
      <c r="E686" s="267"/>
      <c r="F686" s="267"/>
      <c r="G686" s="267"/>
      <c r="H686" s="157"/>
      <c r="I686" s="157"/>
      <c r="J686" s="157"/>
      <c r="K686" s="157"/>
      <c r="L686" s="157"/>
      <c r="M686" s="157"/>
      <c r="N686" s="156"/>
      <c r="O686" s="156"/>
      <c r="P686" s="156"/>
      <c r="Q686" s="156"/>
      <c r="R686" s="157"/>
      <c r="S686" s="157"/>
      <c r="T686" s="157"/>
      <c r="U686" s="157"/>
      <c r="V686" s="157"/>
      <c r="W686" s="157"/>
      <c r="X686" s="157"/>
      <c r="Y686" s="157"/>
      <c r="Z686" s="146"/>
      <c r="AA686" s="146"/>
      <c r="AB686" s="146"/>
      <c r="AC686" s="146"/>
      <c r="AD686" s="146"/>
      <c r="AE686" s="146"/>
      <c r="AF686" s="146"/>
      <c r="AG686" s="146" t="s">
        <v>276</v>
      </c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  <c r="BA686" s="146"/>
      <c r="BB686" s="146"/>
      <c r="BC686" s="146"/>
      <c r="BD686" s="146"/>
      <c r="BE686" s="146"/>
      <c r="BF686" s="146"/>
      <c r="BG686" s="146"/>
      <c r="BH686" s="146"/>
    </row>
    <row r="687" spans="1:60" outlineLevel="2" x14ac:dyDescent="0.2">
      <c r="A687" s="153"/>
      <c r="B687" s="154"/>
      <c r="C687" s="251"/>
      <c r="D687" s="252"/>
      <c r="E687" s="252"/>
      <c r="F687" s="252"/>
      <c r="G687" s="252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6"/>
      <c r="AA687" s="146"/>
      <c r="AB687" s="146"/>
      <c r="AC687" s="146"/>
      <c r="AD687" s="146"/>
      <c r="AE687" s="146"/>
      <c r="AF687" s="146"/>
      <c r="AG687" s="146" t="s">
        <v>223</v>
      </c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  <c r="BA687" s="146"/>
      <c r="BB687" s="146"/>
      <c r="BC687" s="146"/>
      <c r="BD687" s="146"/>
      <c r="BE687" s="146"/>
      <c r="BF687" s="146"/>
      <c r="BG687" s="146"/>
      <c r="BH687" s="146"/>
    </row>
    <row r="688" spans="1:60" outlineLevel="1" x14ac:dyDescent="0.2">
      <c r="A688" s="167">
        <v>87</v>
      </c>
      <c r="B688" s="168" t="s">
        <v>799</v>
      </c>
      <c r="C688" s="177" t="s">
        <v>800</v>
      </c>
      <c r="D688" s="169" t="s">
        <v>332</v>
      </c>
      <c r="E688" s="170">
        <v>157.31299999999999</v>
      </c>
      <c r="F688" s="171"/>
      <c r="G688" s="172">
        <f>ROUND(E688*F688,2)</f>
        <v>0</v>
      </c>
      <c r="H688" s="171"/>
      <c r="I688" s="172">
        <f>ROUND(E688*H688,2)</f>
        <v>0</v>
      </c>
      <c r="J688" s="171"/>
      <c r="K688" s="172">
        <f>ROUND(E688*J688,2)</f>
        <v>0</v>
      </c>
      <c r="L688" s="172">
        <v>21</v>
      </c>
      <c r="M688" s="172">
        <f>G688*(1+L688/100)</f>
        <v>0</v>
      </c>
      <c r="N688" s="170">
        <v>0</v>
      </c>
      <c r="O688" s="170">
        <f>ROUND(E688*N688,2)</f>
        <v>0</v>
      </c>
      <c r="P688" s="170">
        <v>0</v>
      </c>
      <c r="Q688" s="170">
        <f>ROUND(E688*P688,2)</f>
        <v>0</v>
      </c>
      <c r="R688" s="172" t="s">
        <v>792</v>
      </c>
      <c r="S688" s="172" t="s">
        <v>218</v>
      </c>
      <c r="T688" s="173" t="s">
        <v>218</v>
      </c>
      <c r="U688" s="157">
        <v>6.6000000000000003E-2</v>
      </c>
      <c r="V688" s="157">
        <f>ROUND(E688*U688,2)</f>
        <v>10.38</v>
      </c>
      <c r="W688" s="157"/>
      <c r="X688" s="157" t="s">
        <v>263</v>
      </c>
      <c r="Y688" s="157" t="s">
        <v>221</v>
      </c>
      <c r="Z688" s="146"/>
      <c r="AA688" s="146"/>
      <c r="AB688" s="146"/>
      <c r="AC688" s="146"/>
      <c r="AD688" s="146"/>
      <c r="AE688" s="146"/>
      <c r="AF688" s="146"/>
      <c r="AG688" s="146" t="s">
        <v>264</v>
      </c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  <c r="BA688" s="146"/>
      <c r="BB688" s="146"/>
      <c r="BC688" s="146"/>
      <c r="BD688" s="146"/>
      <c r="BE688" s="146"/>
      <c r="BF688" s="146"/>
      <c r="BG688" s="146"/>
      <c r="BH688" s="146"/>
    </row>
    <row r="689" spans="1:60" outlineLevel="2" x14ac:dyDescent="0.2">
      <c r="A689" s="153"/>
      <c r="B689" s="154"/>
      <c r="C689" s="262"/>
      <c r="D689" s="263"/>
      <c r="E689" s="263"/>
      <c r="F689" s="263"/>
      <c r="G689" s="263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6"/>
      <c r="AA689" s="146"/>
      <c r="AB689" s="146"/>
      <c r="AC689" s="146"/>
      <c r="AD689" s="146"/>
      <c r="AE689" s="146"/>
      <c r="AF689" s="146"/>
      <c r="AG689" s="146" t="s">
        <v>223</v>
      </c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  <c r="BA689" s="146"/>
      <c r="BB689" s="146"/>
      <c r="BC689" s="146"/>
      <c r="BD689" s="146"/>
      <c r="BE689" s="146"/>
      <c r="BF689" s="146"/>
      <c r="BG689" s="146"/>
      <c r="BH689" s="146"/>
    </row>
    <row r="690" spans="1:60" outlineLevel="1" x14ac:dyDescent="0.2">
      <c r="A690" s="167">
        <v>88</v>
      </c>
      <c r="B690" s="168" t="s">
        <v>801</v>
      </c>
      <c r="C690" s="177" t="s">
        <v>802</v>
      </c>
      <c r="D690" s="169" t="s">
        <v>332</v>
      </c>
      <c r="E690" s="170">
        <v>126</v>
      </c>
      <c r="F690" s="171"/>
      <c r="G690" s="172">
        <f>ROUND(E690*F690,2)</f>
        <v>0</v>
      </c>
      <c r="H690" s="171"/>
      <c r="I690" s="172">
        <f>ROUND(E690*H690,2)</f>
        <v>0</v>
      </c>
      <c r="J690" s="171"/>
      <c r="K690" s="172">
        <f>ROUND(E690*J690,2)</f>
        <v>0</v>
      </c>
      <c r="L690" s="172">
        <v>21</v>
      </c>
      <c r="M690" s="172">
        <f>G690*(1+L690/100)</f>
        <v>0</v>
      </c>
      <c r="N690" s="170">
        <v>1.2099999999999999E-3</v>
      </c>
      <c r="O690" s="170">
        <f>ROUND(E690*N690,2)</f>
        <v>0.15</v>
      </c>
      <c r="P690" s="170">
        <v>0</v>
      </c>
      <c r="Q690" s="170">
        <f>ROUND(E690*P690,2)</f>
        <v>0</v>
      </c>
      <c r="R690" s="172" t="s">
        <v>792</v>
      </c>
      <c r="S690" s="172" t="s">
        <v>218</v>
      </c>
      <c r="T690" s="173" t="s">
        <v>218</v>
      </c>
      <c r="U690" s="157">
        <v>0.17699999999999999</v>
      </c>
      <c r="V690" s="157">
        <f>ROUND(E690*U690,2)</f>
        <v>22.3</v>
      </c>
      <c r="W690" s="157"/>
      <c r="X690" s="157" t="s">
        <v>263</v>
      </c>
      <c r="Y690" s="157" t="s">
        <v>221</v>
      </c>
      <c r="Z690" s="146"/>
      <c r="AA690" s="146"/>
      <c r="AB690" s="146"/>
      <c r="AC690" s="146"/>
      <c r="AD690" s="146"/>
      <c r="AE690" s="146"/>
      <c r="AF690" s="146"/>
      <c r="AG690" s="146" t="s">
        <v>264</v>
      </c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  <c r="BA690" s="146"/>
      <c r="BB690" s="146"/>
      <c r="BC690" s="146"/>
      <c r="BD690" s="146"/>
      <c r="BE690" s="146"/>
      <c r="BF690" s="146"/>
      <c r="BG690" s="146"/>
      <c r="BH690" s="146"/>
    </row>
    <row r="691" spans="1:60" outlineLevel="2" x14ac:dyDescent="0.2">
      <c r="A691" s="153"/>
      <c r="B691" s="154"/>
      <c r="C691" s="192" t="s">
        <v>803</v>
      </c>
      <c r="D691" s="185"/>
      <c r="E691" s="186"/>
      <c r="F691" s="157"/>
      <c r="G691" s="157"/>
      <c r="H691" s="157"/>
      <c r="I691" s="157"/>
      <c r="J691" s="157"/>
      <c r="K691" s="157"/>
      <c r="L691" s="157"/>
      <c r="M691" s="157"/>
      <c r="N691" s="156"/>
      <c r="O691" s="156"/>
      <c r="P691" s="156"/>
      <c r="Q691" s="156"/>
      <c r="R691" s="157"/>
      <c r="S691" s="157"/>
      <c r="T691" s="157"/>
      <c r="U691" s="157"/>
      <c r="V691" s="157"/>
      <c r="W691" s="157"/>
      <c r="X691" s="157"/>
      <c r="Y691" s="157"/>
      <c r="Z691" s="146"/>
      <c r="AA691" s="146"/>
      <c r="AB691" s="146"/>
      <c r="AC691" s="146"/>
      <c r="AD691" s="146"/>
      <c r="AE691" s="146"/>
      <c r="AF691" s="146"/>
      <c r="AG691" s="146" t="s">
        <v>278</v>
      </c>
      <c r="AH691" s="146">
        <v>0</v>
      </c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  <c r="BA691" s="146"/>
      <c r="BB691" s="146"/>
      <c r="BC691" s="146"/>
      <c r="BD691" s="146"/>
      <c r="BE691" s="146"/>
      <c r="BF691" s="146"/>
      <c r="BG691" s="146"/>
      <c r="BH691" s="146"/>
    </row>
    <row r="692" spans="1:60" outlineLevel="3" x14ac:dyDescent="0.2">
      <c r="A692" s="153"/>
      <c r="B692" s="154"/>
      <c r="C692" s="192" t="s">
        <v>804</v>
      </c>
      <c r="D692" s="185"/>
      <c r="E692" s="186">
        <v>126</v>
      </c>
      <c r="F692" s="157"/>
      <c r="G692" s="157"/>
      <c r="H692" s="157"/>
      <c r="I692" s="157"/>
      <c r="J692" s="157"/>
      <c r="K692" s="157"/>
      <c r="L692" s="157"/>
      <c r="M692" s="157"/>
      <c r="N692" s="156"/>
      <c r="O692" s="156"/>
      <c r="P692" s="156"/>
      <c r="Q692" s="156"/>
      <c r="R692" s="157"/>
      <c r="S692" s="157"/>
      <c r="T692" s="157"/>
      <c r="U692" s="157"/>
      <c r="V692" s="157"/>
      <c r="W692" s="157"/>
      <c r="X692" s="157"/>
      <c r="Y692" s="157"/>
      <c r="Z692" s="146"/>
      <c r="AA692" s="146"/>
      <c r="AB692" s="146"/>
      <c r="AC692" s="146"/>
      <c r="AD692" s="146"/>
      <c r="AE692" s="146"/>
      <c r="AF692" s="146"/>
      <c r="AG692" s="146" t="s">
        <v>278</v>
      </c>
      <c r="AH692" s="146">
        <v>0</v>
      </c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</row>
    <row r="693" spans="1:60" outlineLevel="2" x14ac:dyDescent="0.2">
      <c r="A693" s="153"/>
      <c r="B693" s="154"/>
      <c r="C693" s="251"/>
      <c r="D693" s="252"/>
      <c r="E693" s="252"/>
      <c r="F693" s="252"/>
      <c r="G693" s="252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6"/>
      <c r="AA693" s="146"/>
      <c r="AB693" s="146"/>
      <c r="AC693" s="146"/>
      <c r="AD693" s="146"/>
      <c r="AE693" s="146"/>
      <c r="AF693" s="146"/>
      <c r="AG693" s="146" t="s">
        <v>223</v>
      </c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</row>
    <row r="694" spans="1:60" x14ac:dyDescent="0.2">
      <c r="A694" s="160" t="s">
        <v>213</v>
      </c>
      <c r="B694" s="161" t="s">
        <v>115</v>
      </c>
      <c r="C694" s="176" t="s">
        <v>116</v>
      </c>
      <c r="D694" s="162"/>
      <c r="E694" s="163"/>
      <c r="F694" s="164"/>
      <c r="G694" s="164">
        <f>SUMIF(AG695:AG734,"&lt;&gt;NOR",G695:G734)</f>
        <v>0</v>
      </c>
      <c r="H694" s="164"/>
      <c r="I694" s="164">
        <f>SUM(I695:I734)</f>
        <v>0</v>
      </c>
      <c r="J694" s="164"/>
      <c r="K694" s="164">
        <f>SUM(K695:K734)</f>
        <v>0</v>
      </c>
      <c r="L694" s="164"/>
      <c r="M694" s="164">
        <f>SUM(M695:M734)</f>
        <v>0</v>
      </c>
      <c r="N694" s="163"/>
      <c r="O694" s="163">
        <f>SUM(O695:O734)</f>
        <v>0.42000000000000004</v>
      </c>
      <c r="P694" s="163"/>
      <c r="Q694" s="163">
        <f>SUM(Q695:Q734)</f>
        <v>0</v>
      </c>
      <c r="R694" s="164"/>
      <c r="S694" s="164"/>
      <c r="T694" s="165"/>
      <c r="U694" s="159"/>
      <c r="V694" s="159">
        <f>SUM(V695:V734)</f>
        <v>68.320000000000007</v>
      </c>
      <c r="W694" s="159"/>
      <c r="X694" s="159"/>
      <c r="Y694" s="159"/>
      <c r="AG694" t="s">
        <v>214</v>
      </c>
    </row>
    <row r="695" spans="1:60" ht="56.25" outlineLevel="1" x14ac:dyDescent="0.2">
      <c r="A695" s="167">
        <v>89</v>
      </c>
      <c r="B695" s="168" t="s">
        <v>805</v>
      </c>
      <c r="C695" s="177" t="s">
        <v>806</v>
      </c>
      <c r="D695" s="169" t="s">
        <v>332</v>
      </c>
      <c r="E695" s="170">
        <v>167.04214999999999</v>
      </c>
      <c r="F695" s="171"/>
      <c r="G695" s="172">
        <f>ROUND(E695*F695,2)</f>
        <v>0</v>
      </c>
      <c r="H695" s="171"/>
      <c r="I695" s="172">
        <f>ROUND(E695*H695,2)</f>
        <v>0</v>
      </c>
      <c r="J695" s="171"/>
      <c r="K695" s="172">
        <f>ROUND(E695*J695,2)</f>
        <v>0</v>
      </c>
      <c r="L695" s="172">
        <v>21</v>
      </c>
      <c r="M695" s="172">
        <f>G695*(1+L695/100)</f>
        <v>0</v>
      </c>
      <c r="N695" s="170">
        <v>4.0000000000000003E-5</v>
      </c>
      <c r="O695" s="170">
        <f>ROUND(E695*N695,2)</f>
        <v>0.01</v>
      </c>
      <c r="P695" s="170">
        <v>0</v>
      </c>
      <c r="Q695" s="170">
        <f>ROUND(E695*P695,2)</f>
        <v>0</v>
      </c>
      <c r="R695" s="172" t="s">
        <v>348</v>
      </c>
      <c r="S695" s="172" t="s">
        <v>218</v>
      </c>
      <c r="T695" s="173" t="s">
        <v>218</v>
      </c>
      <c r="U695" s="157">
        <v>0.31</v>
      </c>
      <c r="V695" s="157">
        <f>ROUND(E695*U695,2)</f>
        <v>51.78</v>
      </c>
      <c r="W695" s="157"/>
      <c r="X695" s="157" t="s">
        <v>263</v>
      </c>
      <c r="Y695" s="157" t="s">
        <v>221</v>
      </c>
      <c r="Z695" s="146"/>
      <c r="AA695" s="146"/>
      <c r="AB695" s="146"/>
      <c r="AC695" s="146"/>
      <c r="AD695" s="146"/>
      <c r="AE695" s="146"/>
      <c r="AF695" s="146"/>
      <c r="AG695" s="146" t="s">
        <v>264</v>
      </c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  <c r="BA695" s="146"/>
      <c r="BB695" s="146"/>
      <c r="BC695" s="146"/>
      <c r="BD695" s="146"/>
      <c r="BE695" s="146"/>
      <c r="BF695" s="146"/>
      <c r="BG695" s="146"/>
      <c r="BH695" s="146"/>
    </row>
    <row r="696" spans="1:60" outlineLevel="2" x14ac:dyDescent="0.2">
      <c r="A696" s="153"/>
      <c r="B696" s="154"/>
      <c r="C696" s="192" t="s">
        <v>807</v>
      </c>
      <c r="D696" s="185"/>
      <c r="E696" s="186">
        <v>111.6384</v>
      </c>
      <c r="F696" s="157"/>
      <c r="G696" s="157"/>
      <c r="H696" s="157"/>
      <c r="I696" s="157"/>
      <c r="J696" s="157"/>
      <c r="K696" s="157"/>
      <c r="L696" s="157"/>
      <c r="M696" s="157"/>
      <c r="N696" s="156"/>
      <c r="O696" s="156"/>
      <c r="P696" s="156"/>
      <c r="Q696" s="156"/>
      <c r="R696" s="157"/>
      <c r="S696" s="157"/>
      <c r="T696" s="157"/>
      <c r="U696" s="157"/>
      <c r="V696" s="157"/>
      <c r="W696" s="157"/>
      <c r="X696" s="157"/>
      <c r="Y696" s="157"/>
      <c r="Z696" s="146"/>
      <c r="AA696" s="146"/>
      <c r="AB696" s="146"/>
      <c r="AC696" s="146"/>
      <c r="AD696" s="146"/>
      <c r="AE696" s="146"/>
      <c r="AF696" s="146"/>
      <c r="AG696" s="146" t="s">
        <v>278</v>
      </c>
      <c r="AH696" s="146">
        <v>0</v>
      </c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  <c r="BA696" s="146"/>
      <c r="BB696" s="146"/>
      <c r="BC696" s="146"/>
      <c r="BD696" s="146"/>
      <c r="BE696" s="146"/>
      <c r="BF696" s="146"/>
      <c r="BG696" s="146"/>
      <c r="BH696" s="146"/>
    </row>
    <row r="697" spans="1:60" outlineLevel="3" x14ac:dyDescent="0.2">
      <c r="A697" s="153"/>
      <c r="B697" s="154"/>
      <c r="C697" s="192" t="s">
        <v>808</v>
      </c>
      <c r="D697" s="185"/>
      <c r="E697" s="186">
        <v>48.2</v>
      </c>
      <c r="F697" s="157"/>
      <c r="G697" s="157"/>
      <c r="H697" s="157"/>
      <c r="I697" s="157"/>
      <c r="J697" s="157"/>
      <c r="K697" s="157"/>
      <c r="L697" s="157"/>
      <c r="M697" s="157"/>
      <c r="N697" s="156"/>
      <c r="O697" s="156"/>
      <c r="P697" s="156"/>
      <c r="Q697" s="156"/>
      <c r="R697" s="157"/>
      <c r="S697" s="157"/>
      <c r="T697" s="157"/>
      <c r="U697" s="157"/>
      <c r="V697" s="157"/>
      <c r="W697" s="157"/>
      <c r="X697" s="157"/>
      <c r="Y697" s="157"/>
      <c r="Z697" s="146"/>
      <c r="AA697" s="146"/>
      <c r="AB697" s="146"/>
      <c r="AC697" s="146"/>
      <c r="AD697" s="146"/>
      <c r="AE697" s="146"/>
      <c r="AF697" s="146"/>
      <c r="AG697" s="146" t="s">
        <v>278</v>
      </c>
      <c r="AH697" s="146">
        <v>0</v>
      </c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</row>
    <row r="698" spans="1:60" outlineLevel="3" x14ac:dyDescent="0.2">
      <c r="A698" s="153"/>
      <c r="B698" s="154"/>
      <c r="C698" s="192" t="s">
        <v>809</v>
      </c>
      <c r="D698" s="185"/>
      <c r="E698" s="186">
        <v>7.2037500000000003</v>
      </c>
      <c r="F698" s="157"/>
      <c r="G698" s="157"/>
      <c r="H698" s="157"/>
      <c r="I698" s="157"/>
      <c r="J698" s="157"/>
      <c r="K698" s="157"/>
      <c r="L698" s="157"/>
      <c r="M698" s="157"/>
      <c r="N698" s="156"/>
      <c r="O698" s="156"/>
      <c r="P698" s="156"/>
      <c r="Q698" s="156"/>
      <c r="R698" s="157"/>
      <c r="S698" s="157"/>
      <c r="T698" s="157"/>
      <c r="U698" s="157"/>
      <c r="V698" s="157"/>
      <c r="W698" s="157"/>
      <c r="X698" s="157"/>
      <c r="Y698" s="157"/>
      <c r="Z698" s="146"/>
      <c r="AA698" s="146"/>
      <c r="AB698" s="146"/>
      <c r="AC698" s="146"/>
      <c r="AD698" s="146"/>
      <c r="AE698" s="146"/>
      <c r="AF698" s="146"/>
      <c r="AG698" s="146" t="s">
        <v>278</v>
      </c>
      <c r="AH698" s="146">
        <v>0</v>
      </c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</row>
    <row r="699" spans="1:60" outlineLevel="2" x14ac:dyDescent="0.2">
      <c r="A699" s="153"/>
      <c r="B699" s="154"/>
      <c r="C699" s="251"/>
      <c r="D699" s="252"/>
      <c r="E699" s="252"/>
      <c r="F699" s="252"/>
      <c r="G699" s="252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6"/>
      <c r="AA699" s="146"/>
      <c r="AB699" s="146"/>
      <c r="AC699" s="146"/>
      <c r="AD699" s="146"/>
      <c r="AE699" s="146"/>
      <c r="AF699" s="146"/>
      <c r="AG699" s="146" t="s">
        <v>223</v>
      </c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</row>
    <row r="700" spans="1:60" outlineLevel="1" x14ac:dyDescent="0.2">
      <c r="A700" s="167">
        <v>90</v>
      </c>
      <c r="B700" s="168" t="s">
        <v>810</v>
      </c>
      <c r="C700" s="177" t="s">
        <v>811</v>
      </c>
      <c r="D700" s="169" t="s">
        <v>374</v>
      </c>
      <c r="E700" s="170">
        <v>4.9000000000000004</v>
      </c>
      <c r="F700" s="171"/>
      <c r="G700" s="172">
        <f>ROUND(E700*F700,2)</f>
        <v>0</v>
      </c>
      <c r="H700" s="171"/>
      <c r="I700" s="172">
        <f>ROUND(E700*H700,2)</f>
        <v>0</v>
      </c>
      <c r="J700" s="171"/>
      <c r="K700" s="172">
        <f>ROUND(E700*J700,2)</f>
        <v>0</v>
      </c>
      <c r="L700" s="172">
        <v>21</v>
      </c>
      <c r="M700" s="172">
        <f>G700*(1+L700/100)</f>
        <v>0</v>
      </c>
      <c r="N700" s="170">
        <v>8.3199999999999993E-3</v>
      </c>
      <c r="O700" s="170">
        <f>ROUND(E700*N700,2)</f>
        <v>0.04</v>
      </c>
      <c r="P700" s="170">
        <v>0</v>
      </c>
      <c r="Q700" s="170">
        <f>ROUND(E700*P700,2)</f>
        <v>0</v>
      </c>
      <c r="R700" s="172" t="s">
        <v>348</v>
      </c>
      <c r="S700" s="172" t="s">
        <v>218</v>
      </c>
      <c r="T700" s="173" t="s">
        <v>218</v>
      </c>
      <c r="U700" s="157">
        <v>1.23</v>
      </c>
      <c r="V700" s="157">
        <f>ROUND(E700*U700,2)</f>
        <v>6.03</v>
      </c>
      <c r="W700" s="157"/>
      <c r="X700" s="157" t="s">
        <v>263</v>
      </c>
      <c r="Y700" s="157" t="s">
        <v>221</v>
      </c>
      <c r="Z700" s="146"/>
      <c r="AA700" s="146"/>
      <c r="AB700" s="146"/>
      <c r="AC700" s="146"/>
      <c r="AD700" s="146"/>
      <c r="AE700" s="146"/>
      <c r="AF700" s="146"/>
      <c r="AG700" s="146" t="s">
        <v>264</v>
      </c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  <c r="BA700" s="146"/>
      <c r="BB700" s="146"/>
      <c r="BC700" s="146"/>
      <c r="BD700" s="146"/>
      <c r="BE700" s="146"/>
      <c r="BF700" s="146"/>
      <c r="BG700" s="146"/>
      <c r="BH700" s="146"/>
    </row>
    <row r="701" spans="1:60" outlineLevel="2" x14ac:dyDescent="0.2">
      <c r="A701" s="153"/>
      <c r="B701" s="154"/>
      <c r="C701" s="266" t="s">
        <v>812</v>
      </c>
      <c r="D701" s="267"/>
      <c r="E701" s="267"/>
      <c r="F701" s="267"/>
      <c r="G701" s="26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6"/>
      <c r="AA701" s="146"/>
      <c r="AB701" s="146"/>
      <c r="AC701" s="146"/>
      <c r="AD701" s="146"/>
      <c r="AE701" s="146"/>
      <c r="AF701" s="146"/>
      <c r="AG701" s="146" t="s">
        <v>276</v>
      </c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  <c r="BA701" s="146"/>
      <c r="BB701" s="146"/>
      <c r="BC701" s="146"/>
      <c r="BD701" s="146"/>
      <c r="BE701" s="146"/>
      <c r="BF701" s="146"/>
      <c r="BG701" s="146"/>
      <c r="BH701" s="146"/>
    </row>
    <row r="702" spans="1:60" outlineLevel="2" x14ac:dyDescent="0.2">
      <c r="A702" s="153"/>
      <c r="B702" s="154"/>
      <c r="C702" s="192" t="s">
        <v>813</v>
      </c>
      <c r="D702" s="185"/>
      <c r="E702" s="186">
        <v>4.9000000000000004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6"/>
      <c r="AA702" s="146"/>
      <c r="AB702" s="146"/>
      <c r="AC702" s="146"/>
      <c r="AD702" s="146"/>
      <c r="AE702" s="146"/>
      <c r="AF702" s="146"/>
      <c r="AG702" s="146" t="s">
        <v>278</v>
      </c>
      <c r="AH702" s="146">
        <v>0</v>
      </c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</row>
    <row r="703" spans="1:60" outlineLevel="2" x14ac:dyDescent="0.2">
      <c r="A703" s="153"/>
      <c r="B703" s="154"/>
      <c r="C703" s="251"/>
      <c r="D703" s="252"/>
      <c r="E703" s="252"/>
      <c r="F703" s="252"/>
      <c r="G703" s="252"/>
      <c r="H703" s="157"/>
      <c r="I703" s="157"/>
      <c r="J703" s="157"/>
      <c r="K703" s="157"/>
      <c r="L703" s="157"/>
      <c r="M703" s="157"/>
      <c r="N703" s="156"/>
      <c r="O703" s="156"/>
      <c r="P703" s="156"/>
      <c r="Q703" s="156"/>
      <c r="R703" s="157"/>
      <c r="S703" s="157"/>
      <c r="T703" s="157"/>
      <c r="U703" s="157"/>
      <c r="V703" s="157"/>
      <c r="W703" s="157"/>
      <c r="X703" s="157"/>
      <c r="Y703" s="157"/>
      <c r="Z703" s="146"/>
      <c r="AA703" s="146"/>
      <c r="AB703" s="146"/>
      <c r="AC703" s="146"/>
      <c r="AD703" s="146"/>
      <c r="AE703" s="146"/>
      <c r="AF703" s="146"/>
      <c r="AG703" s="146" t="s">
        <v>223</v>
      </c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  <c r="BA703" s="146"/>
      <c r="BB703" s="146"/>
      <c r="BC703" s="146"/>
      <c r="BD703" s="146"/>
      <c r="BE703" s="146"/>
      <c r="BF703" s="146"/>
      <c r="BG703" s="146"/>
      <c r="BH703" s="146"/>
    </row>
    <row r="704" spans="1:60" outlineLevel="1" x14ac:dyDescent="0.2">
      <c r="A704" s="167">
        <v>91</v>
      </c>
      <c r="B704" s="168" t="s">
        <v>814</v>
      </c>
      <c r="C704" s="177" t="s">
        <v>815</v>
      </c>
      <c r="D704" s="169" t="s">
        <v>374</v>
      </c>
      <c r="E704" s="170">
        <v>9.8000000000000007</v>
      </c>
      <c r="F704" s="171"/>
      <c r="G704" s="172">
        <f>ROUND(E704*F704,2)</f>
        <v>0</v>
      </c>
      <c r="H704" s="171"/>
      <c r="I704" s="172">
        <f>ROUND(E704*H704,2)</f>
        <v>0</v>
      </c>
      <c r="J704" s="171"/>
      <c r="K704" s="172">
        <f>ROUND(E704*J704,2)</f>
        <v>0</v>
      </c>
      <c r="L704" s="172">
        <v>21</v>
      </c>
      <c r="M704" s="172">
        <f>G704*(1+L704/100)</f>
        <v>0</v>
      </c>
      <c r="N704" s="170">
        <v>7.6600000000000001E-3</v>
      </c>
      <c r="O704" s="170">
        <f>ROUND(E704*N704,2)</f>
        <v>0.08</v>
      </c>
      <c r="P704" s="170">
        <v>0</v>
      </c>
      <c r="Q704" s="170">
        <f>ROUND(E704*P704,2)</f>
        <v>0</v>
      </c>
      <c r="R704" s="172" t="s">
        <v>348</v>
      </c>
      <c r="S704" s="172" t="s">
        <v>218</v>
      </c>
      <c r="T704" s="173" t="s">
        <v>218</v>
      </c>
      <c r="U704" s="157">
        <v>0.20599999999999999</v>
      </c>
      <c r="V704" s="157">
        <f>ROUND(E704*U704,2)</f>
        <v>2.02</v>
      </c>
      <c r="W704" s="157"/>
      <c r="X704" s="157" t="s">
        <v>263</v>
      </c>
      <c r="Y704" s="157" t="s">
        <v>221</v>
      </c>
      <c r="Z704" s="146"/>
      <c r="AA704" s="146"/>
      <c r="AB704" s="146"/>
      <c r="AC704" s="146"/>
      <c r="AD704" s="146"/>
      <c r="AE704" s="146"/>
      <c r="AF704" s="146"/>
      <c r="AG704" s="146" t="s">
        <v>264</v>
      </c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  <c r="BA704" s="146"/>
      <c r="BB704" s="146"/>
      <c r="BC704" s="146"/>
      <c r="BD704" s="146"/>
      <c r="BE704" s="146"/>
      <c r="BF704" s="146"/>
      <c r="BG704" s="146"/>
      <c r="BH704" s="146"/>
    </row>
    <row r="705" spans="1:60" outlineLevel="2" x14ac:dyDescent="0.2">
      <c r="A705" s="153"/>
      <c r="B705" s="154"/>
      <c r="C705" s="266" t="s">
        <v>812</v>
      </c>
      <c r="D705" s="267"/>
      <c r="E705" s="267"/>
      <c r="F705" s="267"/>
      <c r="G705" s="26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6"/>
      <c r="AA705" s="146"/>
      <c r="AB705" s="146"/>
      <c r="AC705" s="146"/>
      <c r="AD705" s="146"/>
      <c r="AE705" s="146"/>
      <c r="AF705" s="146"/>
      <c r="AG705" s="146" t="s">
        <v>276</v>
      </c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</row>
    <row r="706" spans="1:60" outlineLevel="2" x14ac:dyDescent="0.2">
      <c r="A706" s="153"/>
      <c r="B706" s="154"/>
      <c r="C706" s="192" t="s">
        <v>816</v>
      </c>
      <c r="D706" s="185"/>
      <c r="E706" s="186">
        <v>9.8000000000000007</v>
      </c>
      <c r="F706" s="157"/>
      <c r="G706" s="157"/>
      <c r="H706" s="157"/>
      <c r="I706" s="157"/>
      <c r="J706" s="157"/>
      <c r="K706" s="157"/>
      <c r="L706" s="157"/>
      <c r="M706" s="157"/>
      <c r="N706" s="156"/>
      <c r="O706" s="156"/>
      <c r="P706" s="156"/>
      <c r="Q706" s="156"/>
      <c r="R706" s="157"/>
      <c r="S706" s="157"/>
      <c r="T706" s="157"/>
      <c r="U706" s="157"/>
      <c r="V706" s="157"/>
      <c r="W706" s="157"/>
      <c r="X706" s="157"/>
      <c r="Y706" s="157"/>
      <c r="Z706" s="146"/>
      <c r="AA706" s="146"/>
      <c r="AB706" s="146"/>
      <c r="AC706" s="146"/>
      <c r="AD706" s="146"/>
      <c r="AE706" s="146"/>
      <c r="AF706" s="146"/>
      <c r="AG706" s="146" t="s">
        <v>278</v>
      </c>
      <c r="AH706" s="146">
        <v>0</v>
      </c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</row>
    <row r="707" spans="1:60" outlineLevel="2" x14ac:dyDescent="0.2">
      <c r="A707" s="153"/>
      <c r="B707" s="154"/>
      <c r="C707" s="251"/>
      <c r="D707" s="252"/>
      <c r="E707" s="252"/>
      <c r="F707" s="252"/>
      <c r="G707" s="252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6"/>
      <c r="AA707" s="146"/>
      <c r="AB707" s="146"/>
      <c r="AC707" s="146"/>
      <c r="AD707" s="146"/>
      <c r="AE707" s="146"/>
      <c r="AF707" s="146"/>
      <c r="AG707" s="146" t="s">
        <v>223</v>
      </c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  <c r="BA707" s="146"/>
      <c r="BB707" s="146"/>
      <c r="BC707" s="146"/>
      <c r="BD707" s="146"/>
      <c r="BE707" s="146"/>
      <c r="BF707" s="146"/>
      <c r="BG707" s="146"/>
      <c r="BH707" s="146"/>
    </row>
    <row r="708" spans="1:60" outlineLevel="1" x14ac:dyDescent="0.2">
      <c r="A708" s="167">
        <v>92</v>
      </c>
      <c r="B708" s="168" t="s">
        <v>817</v>
      </c>
      <c r="C708" s="177" t="s">
        <v>818</v>
      </c>
      <c r="D708" s="169" t="s">
        <v>321</v>
      </c>
      <c r="E708" s="170">
        <v>4</v>
      </c>
      <c r="F708" s="171"/>
      <c r="G708" s="172">
        <f>ROUND(E708*F708,2)</f>
        <v>0</v>
      </c>
      <c r="H708" s="171"/>
      <c r="I708" s="172">
        <f>ROUND(E708*H708,2)</f>
        <v>0</v>
      </c>
      <c r="J708" s="171"/>
      <c r="K708" s="172">
        <f>ROUND(E708*J708,2)</f>
        <v>0</v>
      </c>
      <c r="L708" s="172">
        <v>21</v>
      </c>
      <c r="M708" s="172">
        <f>G708*(1+L708/100)</f>
        <v>0</v>
      </c>
      <c r="N708" s="170">
        <v>4.0000000000000003E-5</v>
      </c>
      <c r="O708" s="170">
        <f>ROUND(E708*N708,2)</f>
        <v>0</v>
      </c>
      <c r="P708" s="170">
        <v>0</v>
      </c>
      <c r="Q708" s="170">
        <f>ROUND(E708*P708,2)</f>
        <v>0</v>
      </c>
      <c r="R708" s="172" t="s">
        <v>348</v>
      </c>
      <c r="S708" s="172" t="s">
        <v>218</v>
      </c>
      <c r="T708" s="173" t="s">
        <v>218</v>
      </c>
      <c r="U708" s="157">
        <v>0.25</v>
      </c>
      <c r="V708" s="157">
        <f>ROUND(E708*U708,2)</f>
        <v>1</v>
      </c>
      <c r="W708" s="157"/>
      <c r="X708" s="157" t="s">
        <v>263</v>
      </c>
      <c r="Y708" s="157" t="s">
        <v>221</v>
      </c>
      <c r="Z708" s="146"/>
      <c r="AA708" s="146"/>
      <c r="AB708" s="146"/>
      <c r="AC708" s="146"/>
      <c r="AD708" s="146"/>
      <c r="AE708" s="146"/>
      <c r="AF708" s="146"/>
      <c r="AG708" s="146" t="s">
        <v>264</v>
      </c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</row>
    <row r="709" spans="1:60" outlineLevel="2" x14ac:dyDescent="0.2">
      <c r="A709" s="153"/>
      <c r="B709" s="154"/>
      <c r="C709" s="262"/>
      <c r="D709" s="263"/>
      <c r="E709" s="263"/>
      <c r="F709" s="263"/>
      <c r="G709" s="263"/>
      <c r="H709" s="157"/>
      <c r="I709" s="157"/>
      <c r="J709" s="157"/>
      <c r="K709" s="157"/>
      <c r="L709" s="157"/>
      <c r="M709" s="157"/>
      <c r="N709" s="156"/>
      <c r="O709" s="156"/>
      <c r="P709" s="156"/>
      <c r="Q709" s="156"/>
      <c r="R709" s="157"/>
      <c r="S709" s="157"/>
      <c r="T709" s="157"/>
      <c r="U709" s="157"/>
      <c r="V709" s="157"/>
      <c r="W709" s="157"/>
      <c r="X709" s="157"/>
      <c r="Y709" s="157"/>
      <c r="Z709" s="146"/>
      <c r="AA709" s="146"/>
      <c r="AB709" s="146"/>
      <c r="AC709" s="146"/>
      <c r="AD709" s="146"/>
      <c r="AE709" s="146"/>
      <c r="AF709" s="146"/>
      <c r="AG709" s="146" t="s">
        <v>223</v>
      </c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</row>
    <row r="710" spans="1:60" outlineLevel="1" x14ac:dyDescent="0.2">
      <c r="A710" s="167">
        <v>93</v>
      </c>
      <c r="B710" s="168" t="s">
        <v>819</v>
      </c>
      <c r="C710" s="177" t="s">
        <v>820</v>
      </c>
      <c r="D710" s="169" t="s">
        <v>321</v>
      </c>
      <c r="E710" s="170">
        <v>2</v>
      </c>
      <c r="F710" s="171"/>
      <c r="G710" s="172">
        <f>ROUND(E710*F710,2)</f>
        <v>0</v>
      </c>
      <c r="H710" s="171"/>
      <c r="I710" s="172">
        <f>ROUND(E710*H710,2)</f>
        <v>0</v>
      </c>
      <c r="J710" s="171"/>
      <c r="K710" s="172">
        <f>ROUND(E710*J710,2)</f>
        <v>0</v>
      </c>
      <c r="L710" s="172">
        <v>21</v>
      </c>
      <c r="M710" s="172">
        <f>G710*(1+L710/100)</f>
        <v>0</v>
      </c>
      <c r="N710" s="170">
        <v>1.0000000000000001E-5</v>
      </c>
      <c r="O710" s="170">
        <f>ROUND(E710*N710,2)</f>
        <v>0</v>
      </c>
      <c r="P710" s="170">
        <v>0</v>
      </c>
      <c r="Q710" s="170">
        <f>ROUND(E710*P710,2)</f>
        <v>0</v>
      </c>
      <c r="R710" s="172" t="s">
        <v>348</v>
      </c>
      <c r="S710" s="172" t="s">
        <v>218</v>
      </c>
      <c r="T710" s="173" t="s">
        <v>218</v>
      </c>
      <c r="U710" s="157">
        <v>0.17</v>
      </c>
      <c r="V710" s="157">
        <f>ROUND(E710*U710,2)</f>
        <v>0.34</v>
      </c>
      <c r="W710" s="157"/>
      <c r="X710" s="157" t="s">
        <v>263</v>
      </c>
      <c r="Y710" s="157" t="s">
        <v>221</v>
      </c>
      <c r="Z710" s="146"/>
      <c r="AA710" s="146"/>
      <c r="AB710" s="146"/>
      <c r="AC710" s="146"/>
      <c r="AD710" s="146"/>
      <c r="AE710" s="146"/>
      <c r="AF710" s="146"/>
      <c r="AG710" s="146" t="s">
        <v>264</v>
      </c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  <c r="BA710" s="146"/>
      <c r="BB710" s="146"/>
      <c r="BC710" s="146"/>
      <c r="BD710" s="146"/>
      <c r="BE710" s="146"/>
      <c r="BF710" s="146"/>
      <c r="BG710" s="146"/>
      <c r="BH710" s="146"/>
    </row>
    <row r="711" spans="1:60" outlineLevel="2" x14ac:dyDescent="0.2">
      <c r="A711" s="153"/>
      <c r="B711" s="154"/>
      <c r="C711" s="262"/>
      <c r="D711" s="263"/>
      <c r="E711" s="263"/>
      <c r="F711" s="263"/>
      <c r="G711" s="263"/>
      <c r="H711" s="157"/>
      <c r="I711" s="157"/>
      <c r="J711" s="157"/>
      <c r="K711" s="157"/>
      <c r="L711" s="157"/>
      <c r="M711" s="157"/>
      <c r="N711" s="156"/>
      <c r="O711" s="156"/>
      <c r="P711" s="156"/>
      <c r="Q711" s="156"/>
      <c r="R711" s="157"/>
      <c r="S711" s="157"/>
      <c r="T711" s="157"/>
      <c r="U711" s="157"/>
      <c r="V711" s="157"/>
      <c r="W711" s="157"/>
      <c r="X711" s="157"/>
      <c r="Y711" s="157"/>
      <c r="Z711" s="146"/>
      <c r="AA711" s="146"/>
      <c r="AB711" s="146"/>
      <c r="AC711" s="146"/>
      <c r="AD711" s="146"/>
      <c r="AE711" s="146"/>
      <c r="AF711" s="146"/>
      <c r="AG711" s="146" t="s">
        <v>223</v>
      </c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</row>
    <row r="712" spans="1:60" ht="22.5" outlineLevel="1" x14ac:dyDescent="0.2">
      <c r="A712" s="167">
        <v>94</v>
      </c>
      <c r="B712" s="168" t="s">
        <v>821</v>
      </c>
      <c r="C712" s="177" t="s">
        <v>822</v>
      </c>
      <c r="D712" s="169" t="s">
        <v>321</v>
      </c>
      <c r="E712" s="170">
        <v>22</v>
      </c>
      <c r="F712" s="171"/>
      <c r="G712" s="172">
        <f>ROUND(E712*F712,2)</f>
        <v>0</v>
      </c>
      <c r="H712" s="171"/>
      <c r="I712" s="172">
        <f>ROUND(E712*H712,2)</f>
        <v>0</v>
      </c>
      <c r="J712" s="171"/>
      <c r="K712" s="172">
        <f>ROUND(E712*J712,2)</f>
        <v>0</v>
      </c>
      <c r="L712" s="172">
        <v>21</v>
      </c>
      <c r="M712" s="172">
        <f>G712*(1+L712/100)</f>
        <v>0</v>
      </c>
      <c r="N712" s="170">
        <v>1.17E-2</v>
      </c>
      <c r="O712" s="170">
        <f>ROUND(E712*N712,2)</f>
        <v>0.26</v>
      </c>
      <c r="P712" s="170">
        <v>0</v>
      </c>
      <c r="Q712" s="170">
        <f>ROUND(E712*P712,2)</f>
        <v>0</v>
      </c>
      <c r="R712" s="172" t="s">
        <v>348</v>
      </c>
      <c r="S712" s="172" t="s">
        <v>218</v>
      </c>
      <c r="T712" s="173" t="s">
        <v>218</v>
      </c>
      <c r="U712" s="157">
        <v>0.28999999999999998</v>
      </c>
      <c r="V712" s="157">
        <f>ROUND(E712*U712,2)</f>
        <v>6.38</v>
      </c>
      <c r="W712" s="157"/>
      <c r="X712" s="157" t="s">
        <v>263</v>
      </c>
      <c r="Y712" s="157" t="s">
        <v>221</v>
      </c>
      <c r="Z712" s="146"/>
      <c r="AA712" s="146"/>
      <c r="AB712" s="146"/>
      <c r="AC712" s="146"/>
      <c r="AD712" s="146"/>
      <c r="AE712" s="146"/>
      <c r="AF712" s="146"/>
      <c r="AG712" s="146" t="s">
        <v>264</v>
      </c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</row>
    <row r="713" spans="1:60" outlineLevel="2" x14ac:dyDescent="0.2">
      <c r="A713" s="153"/>
      <c r="B713" s="154"/>
      <c r="C713" s="266" t="s">
        <v>823</v>
      </c>
      <c r="D713" s="267"/>
      <c r="E713" s="267"/>
      <c r="F713" s="267"/>
      <c r="G713" s="267"/>
      <c r="H713" s="157"/>
      <c r="I713" s="157"/>
      <c r="J713" s="157"/>
      <c r="K713" s="157"/>
      <c r="L713" s="157"/>
      <c r="M713" s="157"/>
      <c r="N713" s="156"/>
      <c r="O713" s="156"/>
      <c r="P713" s="156"/>
      <c r="Q713" s="156"/>
      <c r="R713" s="157"/>
      <c r="S713" s="157"/>
      <c r="T713" s="157"/>
      <c r="U713" s="157"/>
      <c r="V713" s="157"/>
      <c r="W713" s="157"/>
      <c r="X713" s="157"/>
      <c r="Y713" s="157"/>
      <c r="Z713" s="146"/>
      <c r="AA713" s="146"/>
      <c r="AB713" s="146"/>
      <c r="AC713" s="146"/>
      <c r="AD713" s="146"/>
      <c r="AE713" s="146"/>
      <c r="AF713" s="146"/>
      <c r="AG713" s="146" t="s">
        <v>276</v>
      </c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</row>
    <row r="714" spans="1:60" outlineLevel="2" x14ac:dyDescent="0.2">
      <c r="A714" s="153"/>
      <c r="B714" s="154"/>
      <c r="C714" s="192" t="s">
        <v>824</v>
      </c>
      <c r="D714" s="185"/>
      <c r="E714" s="186"/>
      <c r="F714" s="157"/>
      <c r="G714" s="157"/>
      <c r="H714" s="157"/>
      <c r="I714" s="157"/>
      <c r="J714" s="157"/>
      <c r="K714" s="157"/>
      <c r="L714" s="157"/>
      <c r="M714" s="157"/>
      <c r="N714" s="156"/>
      <c r="O714" s="156"/>
      <c r="P714" s="156"/>
      <c r="Q714" s="156"/>
      <c r="R714" s="157"/>
      <c r="S714" s="157"/>
      <c r="T714" s="157"/>
      <c r="U714" s="157"/>
      <c r="V714" s="157"/>
      <c r="W714" s="157"/>
      <c r="X714" s="157"/>
      <c r="Y714" s="157"/>
      <c r="Z714" s="146"/>
      <c r="AA714" s="146"/>
      <c r="AB714" s="146"/>
      <c r="AC714" s="146"/>
      <c r="AD714" s="146"/>
      <c r="AE714" s="146"/>
      <c r="AF714" s="146"/>
      <c r="AG714" s="146" t="s">
        <v>278</v>
      </c>
      <c r="AH714" s="146">
        <v>0</v>
      </c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</row>
    <row r="715" spans="1:60" outlineLevel="3" x14ac:dyDescent="0.2">
      <c r="A715" s="153"/>
      <c r="B715" s="154"/>
      <c r="C715" s="192" t="s">
        <v>825</v>
      </c>
      <c r="D715" s="185"/>
      <c r="E715" s="186">
        <v>15</v>
      </c>
      <c r="F715" s="157"/>
      <c r="G715" s="157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6"/>
      <c r="AA715" s="146"/>
      <c r="AB715" s="146"/>
      <c r="AC715" s="146"/>
      <c r="AD715" s="146"/>
      <c r="AE715" s="146"/>
      <c r="AF715" s="146"/>
      <c r="AG715" s="146" t="s">
        <v>278</v>
      </c>
      <c r="AH715" s="146">
        <v>0</v>
      </c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</row>
    <row r="716" spans="1:60" outlineLevel="3" x14ac:dyDescent="0.2">
      <c r="A716" s="153"/>
      <c r="B716" s="154"/>
      <c r="C716" s="192" t="s">
        <v>826</v>
      </c>
      <c r="D716" s="185"/>
      <c r="E716" s="186"/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6"/>
      <c r="AA716" s="146"/>
      <c r="AB716" s="146"/>
      <c r="AC716" s="146"/>
      <c r="AD716" s="146"/>
      <c r="AE716" s="146"/>
      <c r="AF716" s="146"/>
      <c r="AG716" s="146" t="s">
        <v>278</v>
      </c>
      <c r="AH716" s="146">
        <v>0</v>
      </c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</row>
    <row r="717" spans="1:60" outlineLevel="3" x14ac:dyDescent="0.2">
      <c r="A717" s="153"/>
      <c r="B717" s="154"/>
      <c r="C717" s="192" t="s">
        <v>96</v>
      </c>
      <c r="D717" s="185"/>
      <c r="E717" s="186">
        <v>4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6"/>
      <c r="AA717" s="146"/>
      <c r="AB717" s="146"/>
      <c r="AC717" s="146"/>
      <c r="AD717" s="146"/>
      <c r="AE717" s="146"/>
      <c r="AF717" s="146"/>
      <c r="AG717" s="146" t="s">
        <v>278</v>
      </c>
      <c r="AH717" s="146">
        <v>0</v>
      </c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</row>
    <row r="718" spans="1:60" outlineLevel="3" x14ac:dyDescent="0.2">
      <c r="A718" s="153"/>
      <c r="B718" s="154"/>
      <c r="C718" s="192" t="s">
        <v>827</v>
      </c>
      <c r="D718" s="185"/>
      <c r="E718" s="186"/>
      <c r="F718" s="157"/>
      <c r="G718" s="157"/>
      <c r="H718" s="157"/>
      <c r="I718" s="157"/>
      <c r="J718" s="157"/>
      <c r="K718" s="157"/>
      <c r="L718" s="157"/>
      <c r="M718" s="157"/>
      <c r="N718" s="156"/>
      <c r="O718" s="156"/>
      <c r="P718" s="156"/>
      <c r="Q718" s="156"/>
      <c r="R718" s="157"/>
      <c r="S718" s="157"/>
      <c r="T718" s="157"/>
      <c r="U718" s="157"/>
      <c r="V718" s="157"/>
      <c r="W718" s="157"/>
      <c r="X718" s="157"/>
      <c r="Y718" s="157"/>
      <c r="Z718" s="146"/>
      <c r="AA718" s="146"/>
      <c r="AB718" s="146"/>
      <c r="AC718" s="146"/>
      <c r="AD718" s="146"/>
      <c r="AE718" s="146"/>
      <c r="AF718" s="146"/>
      <c r="AG718" s="146" t="s">
        <v>278</v>
      </c>
      <c r="AH718" s="146">
        <v>0</v>
      </c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</row>
    <row r="719" spans="1:60" outlineLevel="3" x14ac:dyDescent="0.2">
      <c r="A719" s="153"/>
      <c r="B719" s="154"/>
      <c r="C719" s="192" t="s">
        <v>94</v>
      </c>
      <c r="D719" s="185"/>
      <c r="E719" s="186">
        <v>3</v>
      </c>
      <c r="F719" s="157"/>
      <c r="G719" s="157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6"/>
      <c r="AA719" s="146"/>
      <c r="AB719" s="146"/>
      <c r="AC719" s="146"/>
      <c r="AD719" s="146"/>
      <c r="AE719" s="146"/>
      <c r="AF719" s="146"/>
      <c r="AG719" s="146" t="s">
        <v>278</v>
      </c>
      <c r="AH719" s="146">
        <v>0</v>
      </c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</row>
    <row r="720" spans="1:60" outlineLevel="2" x14ac:dyDescent="0.2">
      <c r="A720" s="153"/>
      <c r="B720" s="154"/>
      <c r="C720" s="251"/>
      <c r="D720" s="252"/>
      <c r="E720" s="252"/>
      <c r="F720" s="252"/>
      <c r="G720" s="252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6"/>
      <c r="AA720" s="146"/>
      <c r="AB720" s="146"/>
      <c r="AC720" s="146"/>
      <c r="AD720" s="146"/>
      <c r="AE720" s="146"/>
      <c r="AF720" s="146"/>
      <c r="AG720" s="146" t="s">
        <v>223</v>
      </c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</row>
    <row r="721" spans="1:60" outlineLevel="1" x14ac:dyDescent="0.2">
      <c r="A721" s="167">
        <v>95</v>
      </c>
      <c r="B721" s="168" t="s">
        <v>828</v>
      </c>
      <c r="C721" s="177" t="s">
        <v>829</v>
      </c>
      <c r="D721" s="169" t="s">
        <v>321</v>
      </c>
      <c r="E721" s="170">
        <v>2</v>
      </c>
      <c r="F721" s="171"/>
      <c r="G721" s="172">
        <f>ROUND(E721*F721,2)</f>
        <v>0</v>
      </c>
      <c r="H721" s="171"/>
      <c r="I721" s="172">
        <f>ROUND(E721*H721,2)</f>
        <v>0</v>
      </c>
      <c r="J721" s="171"/>
      <c r="K721" s="172">
        <f>ROUND(E721*J721,2)</f>
        <v>0</v>
      </c>
      <c r="L721" s="172">
        <v>21</v>
      </c>
      <c r="M721" s="172">
        <f>G721*(1+L721/100)</f>
        <v>0</v>
      </c>
      <c r="N721" s="170">
        <v>0</v>
      </c>
      <c r="O721" s="170">
        <f>ROUND(E721*N721,2)</f>
        <v>0</v>
      </c>
      <c r="P721" s="170">
        <v>0</v>
      </c>
      <c r="Q721" s="170">
        <f>ROUND(E721*P721,2)</f>
        <v>0</v>
      </c>
      <c r="R721" s="172" t="s">
        <v>348</v>
      </c>
      <c r="S721" s="172" t="s">
        <v>218</v>
      </c>
      <c r="T721" s="173" t="s">
        <v>218</v>
      </c>
      <c r="U721" s="157">
        <v>0.11890000000000001</v>
      </c>
      <c r="V721" s="157">
        <f>ROUND(E721*U721,2)</f>
        <v>0.24</v>
      </c>
      <c r="W721" s="157"/>
      <c r="X721" s="157" t="s">
        <v>263</v>
      </c>
      <c r="Y721" s="157" t="s">
        <v>221</v>
      </c>
      <c r="Z721" s="146"/>
      <c r="AA721" s="146"/>
      <c r="AB721" s="146"/>
      <c r="AC721" s="146"/>
      <c r="AD721" s="146"/>
      <c r="AE721" s="146"/>
      <c r="AF721" s="146"/>
      <c r="AG721" s="146" t="s">
        <v>264</v>
      </c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  <c r="BA721" s="146"/>
      <c r="BB721" s="146"/>
      <c r="BC721" s="146"/>
      <c r="BD721" s="146"/>
      <c r="BE721" s="146"/>
      <c r="BF721" s="146"/>
      <c r="BG721" s="146"/>
      <c r="BH721" s="146"/>
    </row>
    <row r="722" spans="1:60" outlineLevel="2" x14ac:dyDescent="0.2">
      <c r="A722" s="153"/>
      <c r="B722" s="154"/>
      <c r="C722" s="262"/>
      <c r="D722" s="263"/>
      <c r="E722" s="263"/>
      <c r="F722" s="263"/>
      <c r="G722" s="263"/>
      <c r="H722" s="157"/>
      <c r="I722" s="157"/>
      <c r="J722" s="157"/>
      <c r="K722" s="157"/>
      <c r="L722" s="157"/>
      <c r="M722" s="157"/>
      <c r="N722" s="156"/>
      <c r="O722" s="156"/>
      <c r="P722" s="156"/>
      <c r="Q722" s="156"/>
      <c r="R722" s="157"/>
      <c r="S722" s="157"/>
      <c r="T722" s="157"/>
      <c r="U722" s="157"/>
      <c r="V722" s="157"/>
      <c r="W722" s="157"/>
      <c r="X722" s="157"/>
      <c r="Y722" s="157"/>
      <c r="Z722" s="146"/>
      <c r="AA722" s="146"/>
      <c r="AB722" s="146"/>
      <c r="AC722" s="146"/>
      <c r="AD722" s="146"/>
      <c r="AE722" s="146"/>
      <c r="AF722" s="146"/>
      <c r="AG722" s="146" t="s">
        <v>223</v>
      </c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  <c r="BA722" s="146"/>
      <c r="BB722" s="146"/>
      <c r="BC722" s="146"/>
      <c r="BD722" s="146"/>
      <c r="BE722" s="146"/>
      <c r="BF722" s="146"/>
      <c r="BG722" s="146"/>
      <c r="BH722" s="146"/>
    </row>
    <row r="723" spans="1:60" outlineLevel="1" x14ac:dyDescent="0.2">
      <c r="A723" s="167">
        <v>96</v>
      </c>
      <c r="B723" s="168" t="s">
        <v>830</v>
      </c>
      <c r="C723" s="177" t="s">
        <v>831</v>
      </c>
      <c r="D723" s="169" t="s">
        <v>321</v>
      </c>
      <c r="E723" s="170">
        <v>2</v>
      </c>
      <c r="F723" s="171"/>
      <c r="G723" s="172">
        <f>ROUND(E723*F723,2)</f>
        <v>0</v>
      </c>
      <c r="H723" s="171"/>
      <c r="I723" s="172">
        <f>ROUND(E723*H723,2)</f>
        <v>0</v>
      </c>
      <c r="J723" s="171"/>
      <c r="K723" s="172">
        <f>ROUND(E723*J723,2)</f>
        <v>0</v>
      </c>
      <c r="L723" s="172">
        <v>21</v>
      </c>
      <c r="M723" s="172">
        <f>G723*(1+L723/100)</f>
        <v>0</v>
      </c>
      <c r="N723" s="170">
        <v>0</v>
      </c>
      <c r="O723" s="170">
        <f>ROUND(E723*N723,2)</f>
        <v>0</v>
      </c>
      <c r="P723" s="170">
        <v>0</v>
      </c>
      <c r="Q723" s="170">
        <f>ROUND(E723*P723,2)</f>
        <v>0</v>
      </c>
      <c r="R723" s="172" t="s">
        <v>348</v>
      </c>
      <c r="S723" s="172" t="s">
        <v>218</v>
      </c>
      <c r="T723" s="173" t="s">
        <v>218</v>
      </c>
      <c r="U723" s="157">
        <v>0.26419999999999999</v>
      </c>
      <c r="V723" s="157">
        <f>ROUND(E723*U723,2)</f>
        <v>0.53</v>
      </c>
      <c r="W723" s="157"/>
      <c r="X723" s="157" t="s">
        <v>263</v>
      </c>
      <c r="Y723" s="157" t="s">
        <v>221</v>
      </c>
      <c r="Z723" s="146"/>
      <c r="AA723" s="146"/>
      <c r="AB723" s="146"/>
      <c r="AC723" s="146"/>
      <c r="AD723" s="146"/>
      <c r="AE723" s="146"/>
      <c r="AF723" s="146"/>
      <c r="AG723" s="146" t="s">
        <v>264</v>
      </c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</row>
    <row r="724" spans="1:60" outlineLevel="2" x14ac:dyDescent="0.2">
      <c r="A724" s="153"/>
      <c r="B724" s="154"/>
      <c r="C724" s="262"/>
      <c r="D724" s="263"/>
      <c r="E724" s="263"/>
      <c r="F724" s="263"/>
      <c r="G724" s="263"/>
      <c r="H724" s="157"/>
      <c r="I724" s="157"/>
      <c r="J724" s="157"/>
      <c r="K724" s="157"/>
      <c r="L724" s="157"/>
      <c r="M724" s="157"/>
      <c r="N724" s="156"/>
      <c r="O724" s="156"/>
      <c r="P724" s="156"/>
      <c r="Q724" s="156"/>
      <c r="R724" s="157"/>
      <c r="S724" s="157"/>
      <c r="T724" s="157"/>
      <c r="U724" s="157"/>
      <c r="V724" s="157"/>
      <c r="W724" s="157"/>
      <c r="X724" s="157"/>
      <c r="Y724" s="157"/>
      <c r="Z724" s="146"/>
      <c r="AA724" s="146"/>
      <c r="AB724" s="146"/>
      <c r="AC724" s="146"/>
      <c r="AD724" s="146"/>
      <c r="AE724" s="146"/>
      <c r="AF724" s="146"/>
      <c r="AG724" s="146" t="s">
        <v>223</v>
      </c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</row>
    <row r="725" spans="1:60" ht="22.5" outlineLevel="1" x14ac:dyDescent="0.2">
      <c r="A725" s="167">
        <v>97</v>
      </c>
      <c r="B725" s="168" t="s">
        <v>832</v>
      </c>
      <c r="C725" s="177" t="s">
        <v>833</v>
      </c>
      <c r="D725" s="169" t="s">
        <v>321</v>
      </c>
      <c r="E725" s="170">
        <v>1</v>
      </c>
      <c r="F725" s="171"/>
      <c r="G725" s="172">
        <f>ROUND(E725*F725,2)</f>
        <v>0</v>
      </c>
      <c r="H725" s="171"/>
      <c r="I725" s="172">
        <f>ROUND(E725*H725,2)</f>
        <v>0</v>
      </c>
      <c r="J725" s="171"/>
      <c r="K725" s="172">
        <f>ROUND(E725*J725,2)</f>
        <v>0</v>
      </c>
      <c r="L725" s="172">
        <v>21</v>
      </c>
      <c r="M725" s="172">
        <f>G725*(1+L725/100)</f>
        <v>0</v>
      </c>
      <c r="N725" s="170">
        <v>3.8999999999999998E-3</v>
      </c>
      <c r="O725" s="170">
        <f>ROUND(E725*N725,2)</f>
        <v>0</v>
      </c>
      <c r="P725" s="170">
        <v>0</v>
      </c>
      <c r="Q725" s="170">
        <f>ROUND(E725*P725,2)</f>
        <v>0</v>
      </c>
      <c r="R725" s="172" t="s">
        <v>381</v>
      </c>
      <c r="S725" s="172" t="s">
        <v>218</v>
      </c>
      <c r="T725" s="173" t="s">
        <v>218</v>
      </c>
      <c r="U725" s="157">
        <v>0</v>
      </c>
      <c r="V725" s="157">
        <f>ROUND(E725*U725,2)</f>
        <v>0</v>
      </c>
      <c r="W725" s="157"/>
      <c r="X725" s="157" t="s">
        <v>382</v>
      </c>
      <c r="Y725" s="157" t="s">
        <v>221</v>
      </c>
      <c r="Z725" s="146"/>
      <c r="AA725" s="146"/>
      <c r="AB725" s="146"/>
      <c r="AC725" s="146"/>
      <c r="AD725" s="146"/>
      <c r="AE725" s="146"/>
      <c r="AF725" s="146"/>
      <c r="AG725" s="146" t="s">
        <v>383</v>
      </c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  <c r="BA725" s="146"/>
      <c r="BB725" s="146"/>
      <c r="BC725" s="146"/>
      <c r="BD725" s="146"/>
      <c r="BE725" s="146"/>
      <c r="BF725" s="146"/>
      <c r="BG725" s="146"/>
      <c r="BH725" s="146"/>
    </row>
    <row r="726" spans="1:60" outlineLevel="2" x14ac:dyDescent="0.2">
      <c r="A726" s="153"/>
      <c r="B726" s="154"/>
      <c r="C726" s="253" t="s">
        <v>834</v>
      </c>
      <c r="D726" s="254"/>
      <c r="E726" s="254"/>
      <c r="F726" s="254"/>
      <c r="G726" s="254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6"/>
      <c r="AA726" s="146"/>
      <c r="AB726" s="146"/>
      <c r="AC726" s="146"/>
      <c r="AD726" s="146"/>
      <c r="AE726" s="146"/>
      <c r="AF726" s="146"/>
      <c r="AG726" s="146" t="s">
        <v>227</v>
      </c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  <c r="BA726" s="146"/>
      <c r="BB726" s="146"/>
      <c r="BC726" s="146"/>
      <c r="BD726" s="146"/>
      <c r="BE726" s="146"/>
      <c r="BF726" s="146"/>
      <c r="BG726" s="146"/>
      <c r="BH726" s="146"/>
    </row>
    <row r="727" spans="1:60" outlineLevel="2" x14ac:dyDescent="0.2">
      <c r="A727" s="153"/>
      <c r="B727" s="154"/>
      <c r="C727" s="251"/>
      <c r="D727" s="252"/>
      <c r="E727" s="252"/>
      <c r="F727" s="252"/>
      <c r="G727" s="252"/>
      <c r="H727" s="157"/>
      <c r="I727" s="157"/>
      <c r="J727" s="157"/>
      <c r="K727" s="157"/>
      <c r="L727" s="157"/>
      <c r="M727" s="157"/>
      <c r="N727" s="156"/>
      <c r="O727" s="156"/>
      <c r="P727" s="156"/>
      <c r="Q727" s="156"/>
      <c r="R727" s="157"/>
      <c r="S727" s="157"/>
      <c r="T727" s="157"/>
      <c r="U727" s="157"/>
      <c r="V727" s="157"/>
      <c r="W727" s="157"/>
      <c r="X727" s="157"/>
      <c r="Y727" s="157"/>
      <c r="Z727" s="146"/>
      <c r="AA727" s="146"/>
      <c r="AB727" s="146"/>
      <c r="AC727" s="146"/>
      <c r="AD727" s="146"/>
      <c r="AE727" s="146"/>
      <c r="AF727" s="146"/>
      <c r="AG727" s="146" t="s">
        <v>223</v>
      </c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  <c r="BA727" s="146"/>
      <c r="BB727" s="146"/>
      <c r="BC727" s="146"/>
      <c r="BD727" s="146"/>
      <c r="BE727" s="146"/>
      <c r="BF727" s="146"/>
      <c r="BG727" s="146"/>
      <c r="BH727" s="146"/>
    </row>
    <row r="728" spans="1:60" ht="22.5" outlineLevel="1" x14ac:dyDescent="0.2">
      <c r="A728" s="167">
        <v>98</v>
      </c>
      <c r="B728" s="168" t="s">
        <v>835</v>
      </c>
      <c r="C728" s="177" t="s">
        <v>836</v>
      </c>
      <c r="D728" s="169" t="s">
        <v>321</v>
      </c>
      <c r="E728" s="170">
        <v>1</v>
      </c>
      <c r="F728" s="171"/>
      <c r="G728" s="172">
        <f>ROUND(E728*F728,2)</f>
        <v>0</v>
      </c>
      <c r="H728" s="171"/>
      <c r="I728" s="172">
        <f>ROUND(E728*H728,2)</f>
        <v>0</v>
      </c>
      <c r="J728" s="171"/>
      <c r="K728" s="172">
        <f>ROUND(E728*J728,2)</f>
        <v>0</v>
      </c>
      <c r="L728" s="172">
        <v>21</v>
      </c>
      <c r="M728" s="172">
        <f>G728*(1+L728/100)</f>
        <v>0</v>
      </c>
      <c r="N728" s="170">
        <v>1.6E-2</v>
      </c>
      <c r="O728" s="170">
        <f>ROUND(E728*N728,2)</f>
        <v>0.02</v>
      </c>
      <c r="P728" s="170">
        <v>0</v>
      </c>
      <c r="Q728" s="170">
        <f>ROUND(E728*P728,2)</f>
        <v>0</v>
      </c>
      <c r="R728" s="172" t="s">
        <v>381</v>
      </c>
      <c r="S728" s="172" t="s">
        <v>218</v>
      </c>
      <c r="T728" s="173" t="s">
        <v>218</v>
      </c>
      <c r="U728" s="157">
        <v>0</v>
      </c>
      <c r="V728" s="157">
        <f>ROUND(E728*U728,2)</f>
        <v>0</v>
      </c>
      <c r="W728" s="157"/>
      <c r="X728" s="157" t="s">
        <v>382</v>
      </c>
      <c r="Y728" s="157" t="s">
        <v>221</v>
      </c>
      <c r="Z728" s="146"/>
      <c r="AA728" s="146"/>
      <c r="AB728" s="146"/>
      <c r="AC728" s="146"/>
      <c r="AD728" s="146"/>
      <c r="AE728" s="146"/>
      <c r="AF728" s="146"/>
      <c r="AG728" s="146" t="s">
        <v>383</v>
      </c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</row>
    <row r="729" spans="1:60" outlineLevel="2" x14ac:dyDescent="0.2">
      <c r="A729" s="153"/>
      <c r="B729" s="154"/>
      <c r="C729" s="253" t="s">
        <v>837</v>
      </c>
      <c r="D729" s="254"/>
      <c r="E729" s="254"/>
      <c r="F729" s="254"/>
      <c r="G729" s="254"/>
      <c r="H729" s="157"/>
      <c r="I729" s="157"/>
      <c r="J729" s="157"/>
      <c r="K729" s="157"/>
      <c r="L729" s="157"/>
      <c r="M729" s="157"/>
      <c r="N729" s="156"/>
      <c r="O729" s="156"/>
      <c r="P729" s="156"/>
      <c r="Q729" s="156"/>
      <c r="R729" s="157"/>
      <c r="S729" s="157"/>
      <c r="T729" s="157"/>
      <c r="U729" s="157"/>
      <c r="V729" s="157"/>
      <c r="W729" s="157"/>
      <c r="X729" s="157"/>
      <c r="Y729" s="157"/>
      <c r="Z729" s="146"/>
      <c r="AA729" s="146"/>
      <c r="AB729" s="146"/>
      <c r="AC729" s="146"/>
      <c r="AD729" s="146"/>
      <c r="AE729" s="146"/>
      <c r="AF729" s="146"/>
      <c r="AG729" s="146" t="s">
        <v>227</v>
      </c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</row>
    <row r="730" spans="1:60" outlineLevel="2" x14ac:dyDescent="0.2">
      <c r="A730" s="153"/>
      <c r="B730" s="154"/>
      <c r="C730" s="251"/>
      <c r="D730" s="252"/>
      <c r="E730" s="252"/>
      <c r="F730" s="252"/>
      <c r="G730" s="252"/>
      <c r="H730" s="157"/>
      <c r="I730" s="157"/>
      <c r="J730" s="157"/>
      <c r="K730" s="157"/>
      <c r="L730" s="157"/>
      <c r="M730" s="157"/>
      <c r="N730" s="156"/>
      <c r="O730" s="156"/>
      <c r="P730" s="156"/>
      <c r="Q730" s="156"/>
      <c r="R730" s="157"/>
      <c r="S730" s="157"/>
      <c r="T730" s="157"/>
      <c r="U730" s="157"/>
      <c r="V730" s="157"/>
      <c r="W730" s="157"/>
      <c r="X730" s="157"/>
      <c r="Y730" s="157"/>
      <c r="Z730" s="146"/>
      <c r="AA730" s="146"/>
      <c r="AB730" s="146"/>
      <c r="AC730" s="146"/>
      <c r="AD730" s="146"/>
      <c r="AE730" s="146"/>
      <c r="AF730" s="146"/>
      <c r="AG730" s="146" t="s">
        <v>223</v>
      </c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</row>
    <row r="731" spans="1:60" ht="22.5" outlineLevel="1" x14ac:dyDescent="0.2">
      <c r="A731" s="167">
        <v>99</v>
      </c>
      <c r="B731" s="168" t="s">
        <v>838</v>
      </c>
      <c r="C731" s="177" t="s">
        <v>839</v>
      </c>
      <c r="D731" s="169" t="s">
        <v>321</v>
      </c>
      <c r="E731" s="170">
        <v>4</v>
      </c>
      <c r="F731" s="171"/>
      <c r="G731" s="172">
        <f>ROUND(E731*F731,2)</f>
        <v>0</v>
      </c>
      <c r="H731" s="171"/>
      <c r="I731" s="172">
        <f>ROUND(E731*H731,2)</f>
        <v>0</v>
      </c>
      <c r="J731" s="171"/>
      <c r="K731" s="172">
        <f>ROUND(E731*J731,2)</f>
        <v>0</v>
      </c>
      <c r="L731" s="172">
        <v>21</v>
      </c>
      <c r="M731" s="172">
        <f>G731*(1+L731/100)</f>
        <v>0</v>
      </c>
      <c r="N731" s="170">
        <v>1.8E-3</v>
      </c>
      <c r="O731" s="170">
        <f>ROUND(E731*N731,2)</f>
        <v>0.01</v>
      </c>
      <c r="P731" s="170">
        <v>0</v>
      </c>
      <c r="Q731" s="170">
        <f>ROUND(E731*P731,2)</f>
        <v>0</v>
      </c>
      <c r="R731" s="172" t="s">
        <v>381</v>
      </c>
      <c r="S731" s="172" t="s">
        <v>218</v>
      </c>
      <c r="T731" s="173" t="s">
        <v>218</v>
      </c>
      <c r="U731" s="157">
        <v>0</v>
      </c>
      <c r="V731" s="157">
        <f>ROUND(E731*U731,2)</f>
        <v>0</v>
      </c>
      <c r="W731" s="157"/>
      <c r="X731" s="157" t="s">
        <v>382</v>
      </c>
      <c r="Y731" s="157" t="s">
        <v>221</v>
      </c>
      <c r="Z731" s="146"/>
      <c r="AA731" s="146"/>
      <c r="AB731" s="146"/>
      <c r="AC731" s="146"/>
      <c r="AD731" s="146"/>
      <c r="AE731" s="146"/>
      <c r="AF731" s="146"/>
      <c r="AG731" s="146" t="s">
        <v>383</v>
      </c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</row>
    <row r="732" spans="1:60" outlineLevel="2" x14ac:dyDescent="0.2">
      <c r="A732" s="153"/>
      <c r="B732" s="154"/>
      <c r="C732" s="192" t="s">
        <v>840</v>
      </c>
      <c r="D732" s="185"/>
      <c r="E732" s="186"/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6"/>
      <c r="AA732" s="146"/>
      <c r="AB732" s="146"/>
      <c r="AC732" s="146"/>
      <c r="AD732" s="146"/>
      <c r="AE732" s="146"/>
      <c r="AF732" s="146"/>
      <c r="AG732" s="146" t="s">
        <v>278</v>
      </c>
      <c r="AH732" s="146">
        <v>0</v>
      </c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  <c r="BA732" s="146"/>
      <c r="BB732" s="146"/>
      <c r="BC732" s="146"/>
      <c r="BD732" s="146"/>
      <c r="BE732" s="146"/>
      <c r="BF732" s="146"/>
      <c r="BG732" s="146"/>
      <c r="BH732" s="146"/>
    </row>
    <row r="733" spans="1:60" outlineLevel="3" x14ac:dyDescent="0.2">
      <c r="A733" s="153"/>
      <c r="B733" s="154"/>
      <c r="C733" s="192" t="s">
        <v>96</v>
      </c>
      <c r="D733" s="185"/>
      <c r="E733" s="186">
        <v>4</v>
      </c>
      <c r="F733" s="157"/>
      <c r="G733" s="157"/>
      <c r="H733" s="157"/>
      <c r="I733" s="157"/>
      <c r="J733" s="157"/>
      <c r="K733" s="157"/>
      <c r="L733" s="157"/>
      <c r="M733" s="157"/>
      <c r="N733" s="156"/>
      <c r="O733" s="156"/>
      <c r="P733" s="156"/>
      <c r="Q733" s="156"/>
      <c r="R733" s="157"/>
      <c r="S733" s="157"/>
      <c r="T733" s="157"/>
      <c r="U733" s="157"/>
      <c r="V733" s="157"/>
      <c r="W733" s="157"/>
      <c r="X733" s="157"/>
      <c r="Y733" s="157"/>
      <c r="Z733" s="146"/>
      <c r="AA733" s="146"/>
      <c r="AB733" s="146"/>
      <c r="AC733" s="146"/>
      <c r="AD733" s="146"/>
      <c r="AE733" s="146"/>
      <c r="AF733" s="146"/>
      <c r="AG733" s="146" t="s">
        <v>278</v>
      </c>
      <c r="AH733" s="146">
        <v>0</v>
      </c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</row>
    <row r="734" spans="1:60" outlineLevel="2" x14ac:dyDescent="0.2">
      <c r="A734" s="153"/>
      <c r="B734" s="154"/>
      <c r="C734" s="251"/>
      <c r="D734" s="252"/>
      <c r="E734" s="252"/>
      <c r="F734" s="252"/>
      <c r="G734" s="252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6"/>
      <c r="AA734" s="146"/>
      <c r="AB734" s="146"/>
      <c r="AC734" s="146"/>
      <c r="AD734" s="146"/>
      <c r="AE734" s="146"/>
      <c r="AF734" s="146"/>
      <c r="AG734" s="146" t="s">
        <v>223</v>
      </c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  <c r="BA734" s="146"/>
      <c r="BB734" s="146"/>
      <c r="BC734" s="146"/>
      <c r="BD734" s="146"/>
      <c r="BE734" s="146"/>
      <c r="BF734" s="146"/>
      <c r="BG734" s="146"/>
      <c r="BH734" s="146"/>
    </row>
    <row r="735" spans="1:60" x14ac:dyDescent="0.2">
      <c r="A735" s="160" t="s">
        <v>213</v>
      </c>
      <c r="B735" s="161" t="s">
        <v>121</v>
      </c>
      <c r="C735" s="176" t="s">
        <v>122</v>
      </c>
      <c r="D735" s="162"/>
      <c r="E735" s="163"/>
      <c r="F735" s="164"/>
      <c r="G735" s="164">
        <f>SUMIF(AG736:AG743,"&lt;&gt;NOR",G736:G743)</f>
        <v>0</v>
      </c>
      <c r="H735" s="164"/>
      <c r="I735" s="164">
        <f>SUM(I736:I743)</f>
        <v>0</v>
      </c>
      <c r="J735" s="164"/>
      <c r="K735" s="164">
        <f>SUM(K736:K743)</f>
        <v>0</v>
      </c>
      <c r="L735" s="164"/>
      <c r="M735" s="164">
        <f>SUM(M736:M743)</f>
        <v>0</v>
      </c>
      <c r="N735" s="163"/>
      <c r="O735" s="163">
        <f>SUM(O736:O743)</f>
        <v>0</v>
      </c>
      <c r="P735" s="163"/>
      <c r="Q735" s="163">
        <f>SUM(Q736:Q743)</f>
        <v>0</v>
      </c>
      <c r="R735" s="164"/>
      <c r="S735" s="164"/>
      <c r="T735" s="165"/>
      <c r="U735" s="159"/>
      <c r="V735" s="159">
        <f>SUM(V736:V743)</f>
        <v>272.22000000000003</v>
      </c>
      <c r="W735" s="159"/>
      <c r="X735" s="159"/>
      <c r="Y735" s="159"/>
      <c r="AG735" t="s">
        <v>214</v>
      </c>
    </row>
    <row r="736" spans="1:60" outlineLevel="1" x14ac:dyDescent="0.2">
      <c r="A736" s="167">
        <v>100</v>
      </c>
      <c r="B736" s="168" t="s">
        <v>841</v>
      </c>
      <c r="C736" s="177" t="s">
        <v>842</v>
      </c>
      <c r="D736" s="169" t="s">
        <v>446</v>
      </c>
      <c r="E736" s="170">
        <v>319.50815</v>
      </c>
      <c r="F736" s="171"/>
      <c r="G736" s="172">
        <f>ROUND(E736*F736,2)</f>
        <v>0</v>
      </c>
      <c r="H736" s="171"/>
      <c r="I736" s="172">
        <f>ROUND(E736*H736,2)</f>
        <v>0</v>
      </c>
      <c r="J736" s="171"/>
      <c r="K736" s="172">
        <f>ROUND(E736*J736,2)</f>
        <v>0</v>
      </c>
      <c r="L736" s="172">
        <v>21</v>
      </c>
      <c r="M736" s="172">
        <f>G736*(1+L736/100)</f>
        <v>0</v>
      </c>
      <c r="N736" s="170">
        <v>0</v>
      </c>
      <c r="O736" s="170">
        <f>ROUND(E736*N736,2)</f>
        <v>0</v>
      </c>
      <c r="P736" s="170">
        <v>0</v>
      </c>
      <c r="Q736" s="170">
        <f>ROUND(E736*P736,2)</f>
        <v>0</v>
      </c>
      <c r="R736" s="172" t="s">
        <v>348</v>
      </c>
      <c r="S736" s="172" t="s">
        <v>218</v>
      </c>
      <c r="T736" s="173" t="s">
        <v>218</v>
      </c>
      <c r="U736" s="157">
        <v>0.85199999999999998</v>
      </c>
      <c r="V736" s="157">
        <f>ROUND(E736*U736,2)</f>
        <v>272.22000000000003</v>
      </c>
      <c r="W736" s="157"/>
      <c r="X736" s="157" t="s">
        <v>843</v>
      </c>
      <c r="Y736" s="157" t="s">
        <v>221</v>
      </c>
      <c r="Z736" s="146"/>
      <c r="AA736" s="146"/>
      <c r="AB736" s="146"/>
      <c r="AC736" s="146"/>
      <c r="AD736" s="146"/>
      <c r="AE736" s="146"/>
      <c r="AF736" s="146"/>
      <c r="AG736" s="146" t="s">
        <v>844</v>
      </c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  <c r="BA736" s="146"/>
      <c r="BB736" s="146"/>
      <c r="BC736" s="146"/>
      <c r="BD736" s="146"/>
      <c r="BE736" s="146"/>
      <c r="BF736" s="146"/>
      <c r="BG736" s="146"/>
      <c r="BH736" s="146"/>
    </row>
    <row r="737" spans="1:60" ht="22.5" outlineLevel="2" x14ac:dyDescent="0.2">
      <c r="A737" s="153"/>
      <c r="B737" s="154"/>
      <c r="C737" s="266" t="s">
        <v>845</v>
      </c>
      <c r="D737" s="267"/>
      <c r="E737" s="267"/>
      <c r="F737" s="267"/>
      <c r="G737" s="26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6"/>
      <c r="AA737" s="146"/>
      <c r="AB737" s="146"/>
      <c r="AC737" s="146"/>
      <c r="AD737" s="146"/>
      <c r="AE737" s="146"/>
      <c r="AF737" s="146"/>
      <c r="AG737" s="146" t="s">
        <v>276</v>
      </c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75" t="str">
        <f>C737</f>
        <v>přesun hmot pro budovy občanské výstavby (JKSO 801), budovy pro bydlení (JKSO 803) budovy pro výrobu a služby (JKSO 812) s nosnou svislou konstrukcí zděnou z cihel nebo tvárnic nebo kovovou</v>
      </c>
      <c r="BB737" s="146"/>
      <c r="BC737" s="146"/>
      <c r="BD737" s="146"/>
      <c r="BE737" s="146"/>
      <c r="BF737" s="146"/>
      <c r="BG737" s="146"/>
      <c r="BH737" s="146"/>
    </row>
    <row r="738" spans="1:60" outlineLevel="2" x14ac:dyDescent="0.2">
      <c r="A738" s="153"/>
      <c r="B738" s="154"/>
      <c r="C738" s="192" t="s">
        <v>846</v>
      </c>
      <c r="D738" s="185"/>
      <c r="E738" s="186"/>
      <c r="F738" s="157"/>
      <c r="G738" s="157"/>
      <c r="H738" s="157"/>
      <c r="I738" s="157"/>
      <c r="J738" s="157"/>
      <c r="K738" s="157"/>
      <c r="L738" s="157"/>
      <c r="M738" s="157"/>
      <c r="N738" s="156"/>
      <c r="O738" s="156"/>
      <c r="P738" s="156"/>
      <c r="Q738" s="156"/>
      <c r="R738" s="157"/>
      <c r="S738" s="157"/>
      <c r="T738" s="157"/>
      <c r="U738" s="157"/>
      <c r="V738" s="157"/>
      <c r="W738" s="157"/>
      <c r="X738" s="157"/>
      <c r="Y738" s="157"/>
      <c r="Z738" s="146"/>
      <c r="AA738" s="146"/>
      <c r="AB738" s="146"/>
      <c r="AC738" s="146"/>
      <c r="AD738" s="146"/>
      <c r="AE738" s="146"/>
      <c r="AF738" s="146"/>
      <c r="AG738" s="146" t="s">
        <v>278</v>
      </c>
      <c r="AH738" s="146">
        <v>0</v>
      </c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  <c r="BA738" s="146"/>
      <c r="BB738" s="146"/>
      <c r="BC738" s="146"/>
      <c r="BD738" s="146"/>
      <c r="BE738" s="146"/>
      <c r="BF738" s="146"/>
      <c r="BG738" s="146"/>
      <c r="BH738" s="146"/>
    </row>
    <row r="739" spans="1:60" ht="22.5" outlineLevel="3" x14ac:dyDescent="0.2">
      <c r="A739" s="153"/>
      <c r="B739" s="154"/>
      <c r="C739" s="192" t="s">
        <v>847</v>
      </c>
      <c r="D739" s="185"/>
      <c r="E739" s="186"/>
      <c r="F739" s="157"/>
      <c r="G739" s="157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6"/>
      <c r="AA739" s="146"/>
      <c r="AB739" s="146"/>
      <c r="AC739" s="146"/>
      <c r="AD739" s="146"/>
      <c r="AE739" s="146"/>
      <c r="AF739" s="146"/>
      <c r="AG739" s="146" t="s">
        <v>278</v>
      </c>
      <c r="AH739" s="146">
        <v>0</v>
      </c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</row>
    <row r="740" spans="1:60" ht="22.5" outlineLevel="3" x14ac:dyDescent="0.2">
      <c r="A740" s="153"/>
      <c r="B740" s="154"/>
      <c r="C740" s="192" t="s">
        <v>848</v>
      </c>
      <c r="D740" s="185"/>
      <c r="E740" s="186"/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6"/>
      <c r="AA740" s="146"/>
      <c r="AB740" s="146"/>
      <c r="AC740" s="146"/>
      <c r="AD740" s="146"/>
      <c r="AE740" s="146"/>
      <c r="AF740" s="146"/>
      <c r="AG740" s="146" t="s">
        <v>278</v>
      </c>
      <c r="AH740" s="146">
        <v>0</v>
      </c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  <c r="BA740" s="146"/>
      <c r="BB740" s="146"/>
      <c r="BC740" s="146"/>
      <c r="BD740" s="146"/>
      <c r="BE740" s="146"/>
      <c r="BF740" s="146"/>
      <c r="BG740" s="146"/>
      <c r="BH740" s="146"/>
    </row>
    <row r="741" spans="1:60" outlineLevel="3" x14ac:dyDescent="0.2">
      <c r="A741" s="153"/>
      <c r="B741" s="154"/>
      <c r="C741" s="192" t="s">
        <v>849</v>
      </c>
      <c r="D741" s="185"/>
      <c r="E741" s="186"/>
      <c r="F741" s="157"/>
      <c r="G741" s="157"/>
      <c r="H741" s="157"/>
      <c r="I741" s="157"/>
      <c r="J741" s="157"/>
      <c r="K741" s="157"/>
      <c r="L741" s="157"/>
      <c r="M741" s="157"/>
      <c r="N741" s="156"/>
      <c r="O741" s="156"/>
      <c r="P741" s="156"/>
      <c r="Q741" s="156"/>
      <c r="R741" s="157"/>
      <c r="S741" s="157"/>
      <c r="T741" s="157"/>
      <c r="U741" s="157"/>
      <c r="V741" s="157"/>
      <c r="W741" s="157"/>
      <c r="X741" s="157"/>
      <c r="Y741" s="157"/>
      <c r="Z741" s="146"/>
      <c r="AA741" s="146"/>
      <c r="AB741" s="146"/>
      <c r="AC741" s="146"/>
      <c r="AD741" s="146"/>
      <c r="AE741" s="146"/>
      <c r="AF741" s="146"/>
      <c r="AG741" s="146" t="s">
        <v>278</v>
      </c>
      <c r="AH741" s="146">
        <v>0</v>
      </c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  <c r="BA741" s="146"/>
      <c r="BB741" s="146"/>
      <c r="BC741" s="146"/>
      <c r="BD741" s="146"/>
      <c r="BE741" s="146"/>
      <c r="BF741" s="146"/>
      <c r="BG741" s="146"/>
      <c r="BH741" s="146"/>
    </row>
    <row r="742" spans="1:60" outlineLevel="3" x14ac:dyDescent="0.2">
      <c r="A742" s="153"/>
      <c r="B742" s="154"/>
      <c r="C742" s="192" t="s">
        <v>850</v>
      </c>
      <c r="D742" s="185"/>
      <c r="E742" s="186">
        <v>319.50815</v>
      </c>
      <c r="F742" s="157"/>
      <c r="G742" s="157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6"/>
      <c r="AA742" s="146"/>
      <c r="AB742" s="146"/>
      <c r="AC742" s="146"/>
      <c r="AD742" s="146"/>
      <c r="AE742" s="146"/>
      <c r="AF742" s="146"/>
      <c r="AG742" s="146" t="s">
        <v>278</v>
      </c>
      <c r="AH742" s="146">
        <v>0</v>
      </c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</row>
    <row r="743" spans="1:60" outlineLevel="2" x14ac:dyDescent="0.2">
      <c r="A743" s="153"/>
      <c r="B743" s="154"/>
      <c r="C743" s="251"/>
      <c r="D743" s="252"/>
      <c r="E743" s="252"/>
      <c r="F743" s="252"/>
      <c r="G743" s="252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6"/>
      <c r="AA743" s="146"/>
      <c r="AB743" s="146"/>
      <c r="AC743" s="146"/>
      <c r="AD743" s="146"/>
      <c r="AE743" s="146"/>
      <c r="AF743" s="146"/>
      <c r="AG743" s="146" t="s">
        <v>223</v>
      </c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</row>
    <row r="744" spans="1:60" x14ac:dyDescent="0.2">
      <c r="A744" s="160" t="s">
        <v>213</v>
      </c>
      <c r="B744" s="161" t="s">
        <v>125</v>
      </c>
      <c r="C744" s="176" t="s">
        <v>126</v>
      </c>
      <c r="D744" s="162"/>
      <c r="E744" s="163"/>
      <c r="F744" s="164"/>
      <c r="G744" s="164">
        <f>SUMIF(AG745:AG780,"&lt;&gt;NOR",G745:G780)</f>
        <v>0</v>
      </c>
      <c r="H744" s="164"/>
      <c r="I744" s="164">
        <f>SUM(I745:I780)</f>
        <v>0</v>
      </c>
      <c r="J744" s="164"/>
      <c r="K744" s="164">
        <f>SUM(K745:K780)</f>
        <v>0</v>
      </c>
      <c r="L744" s="164"/>
      <c r="M744" s="164">
        <f>SUM(M745:M780)</f>
        <v>0</v>
      </c>
      <c r="N744" s="163"/>
      <c r="O744" s="163">
        <f>SUM(O745:O780)</f>
        <v>1.33</v>
      </c>
      <c r="P744" s="163"/>
      <c r="Q744" s="163">
        <f>SUM(Q745:Q780)</f>
        <v>0</v>
      </c>
      <c r="R744" s="164"/>
      <c r="S744" s="164"/>
      <c r="T744" s="165"/>
      <c r="U744" s="159"/>
      <c r="V744" s="159">
        <f>SUM(V745:V780)</f>
        <v>66.260000000000005</v>
      </c>
      <c r="W744" s="159"/>
      <c r="X744" s="159"/>
      <c r="Y744" s="159"/>
      <c r="AG744" t="s">
        <v>214</v>
      </c>
    </row>
    <row r="745" spans="1:60" ht="22.5" outlineLevel="1" x14ac:dyDescent="0.2">
      <c r="A745" s="167">
        <v>101</v>
      </c>
      <c r="B745" s="168" t="s">
        <v>851</v>
      </c>
      <c r="C745" s="177" t="s">
        <v>852</v>
      </c>
      <c r="D745" s="169" t="s">
        <v>332</v>
      </c>
      <c r="E745" s="170">
        <v>158.113</v>
      </c>
      <c r="F745" s="171"/>
      <c r="G745" s="172">
        <f>ROUND(E745*F745,2)</f>
        <v>0</v>
      </c>
      <c r="H745" s="171"/>
      <c r="I745" s="172">
        <f>ROUND(E745*H745,2)</f>
        <v>0</v>
      </c>
      <c r="J745" s="171"/>
      <c r="K745" s="172">
        <f>ROUND(E745*J745,2)</f>
        <v>0</v>
      </c>
      <c r="L745" s="172">
        <v>21</v>
      </c>
      <c r="M745" s="172">
        <f>G745*(1+L745/100)</f>
        <v>0</v>
      </c>
      <c r="N745" s="170">
        <v>3.3E-4</v>
      </c>
      <c r="O745" s="170">
        <f>ROUND(E745*N745,2)</f>
        <v>0.05</v>
      </c>
      <c r="P745" s="170">
        <v>0</v>
      </c>
      <c r="Q745" s="170">
        <f>ROUND(E745*P745,2)</f>
        <v>0</v>
      </c>
      <c r="R745" s="172" t="s">
        <v>853</v>
      </c>
      <c r="S745" s="172" t="s">
        <v>218</v>
      </c>
      <c r="T745" s="173" t="s">
        <v>218</v>
      </c>
      <c r="U745" s="157">
        <v>0.03</v>
      </c>
      <c r="V745" s="157">
        <f>ROUND(E745*U745,2)</f>
        <v>4.74</v>
      </c>
      <c r="W745" s="157"/>
      <c r="X745" s="157" t="s">
        <v>263</v>
      </c>
      <c r="Y745" s="157" t="s">
        <v>221</v>
      </c>
      <c r="Z745" s="146"/>
      <c r="AA745" s="146"/>
      <c r="AB745" s="146"/>
      <c r="AC745" s="146"/>
      <c r="AD745" s="146"/>
      <c r="AE745" s="146"/>
      <c r="AF745" s="146"/>
      <c r="AG745" s="146" t="s">
        <v>264</v>
      </c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</row>
    <row r="746" spans="1:60" outlineLevel="2" x14ac:dyDescent="0.2">
      <c r="A746" s="153"/>
      <c r="B746" s="154"/>
      <c r="C746" s="192" t="s">
        <v>854</v>
      </c>
      <c r="D746" s="185"/>
      <c r="E746" s="186">
        <v>106.85290000000001</v>
      </c>
      <c r="F746" s="157"/>
      <c r="G746" s="157"/>
      <c r="H746" s="157"/>
      <c r="I746" s="157"/>
      <c r="J746" s="157"/>
      <c r="K746" s="157"/>
      <c r="L746" s="157"/>
      <c r="M746" s="157"/>
      <c r="N746" s="156"/>
      <c r="O746" s="156"/>
      <c r="P746" s="156"/>
      <c r="Q746" s="156"/>
      <c r="R746" s="157"/>
      <c r="S746" s="157"/>
      <c r="T746" s="157"/>
      <c r="U746" s="157"/>
      <c r="V746" s="157"/>
      <c r="W746" s="157"/>
      <c r="X746" s="157"/>
      <c r="Y746" s="157"/>
      <c r="Z746" s="146"/>
      <c r="AA746" s="146"/>
      <c r="AB746" s="146"/>
      <c r="AC746" s="146"/>
      <c r="AD746" s="146"/>
      <c r="AE746" s="146"/>
      <c r="AF746" s="146"/>
      <c r="AG746" s="146" t="s">
        <v>278</v>
      </c>
      <c r="AH746" s="146">
        <v>0</v>
      </c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</row>
    <row r="747" spans="1:60" outlineLevel="3" x14ac:dyDescent="0.2">
      <c r="A747" s="153"/>
      <c r="B747" s="154"/>
      <c r="C747" s="192" t="s">
        <v>855</v>
      </c>
      <c r="D747" s="185"/>
      <c r="E747" s="186">
        <v>7.1961000000000004</v>
      </c>
      <c r="F747" s="157"/>
      <c r="G747" s="157"/>
      <c r="H747" s="157"/>
      <c r="I747" s="157"/>
      <c r="J747" s="157"/>
      <c r="K747" s="157"/>
      <c r="L747" s="157"/>
      <c r="M747" s="157"/>
      <c r="N747" s="156"/>
      <c r="O747" s="156"/>
      <c r="P747" s="156"/>
      <c r="Q747" s="156"/>
      <c r="R747" s="157"/>
      <c r="S747" s="157"/>
      <c r="T747" s="157"/>
      <c r="U747" s="157"/>
      <c r="V747" s="157"/>
      <c r="W747" s="157"/>
      <c r="X747" s="157"/>
      <c r="Y747" s="157"/>
      <c r="Z747" s="146"/>
      <c r="AA747" s="146"/>
      <c r="AB747" s="146"/>
      <c r="AC747" s="146"/>
      <c r="AD747" s="146"/>
      <c r="AE747" s="146"/>
      <c r="AF747" s="146"/>
      <c r="AG747" s="146" t="s">
        <v>278</v>
      </c>
      <c r="AH747" s="146">
        <v>0</v>
      </c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  <c r="BA747" s="146"/>
      <c r="BB747" s="146"/>
      <c r="BC747" s="146"/>
      <c r="BD747" s="146"/>
      <c r="BE747" s="146"/>
      <c r="BF747" s="146"/>
      <c r="BG747" s="146"/>
      <c r="BH747" s="146"/>
    </row>
    <row r="748" spans="1:60" outlineLevel="3" x14ac:dyDescent="0.2">
      <c r="A748" s="153"/>
      <c r="B748" s="154"/>
      <c r="C748" s="192" t="s">
        <v>856</v>
      </c>
      <c r="D748" s="185"/>
      <c r="E748" s="186">
        <v>44.064</v>
      </c>
      <c r="F748" s="157"/>
      <c r="G748" s="157"/>
      <c r="H748" s="157"/>
      <c r="I748" s="157"/>
      <c r="J748" s="157"/>
      <c r="K748" s="157"/>
      <c r="L748" s="157"/>
      <c r="M748" s="157"/>
      <c r="N748" s="156"/>
      <c r="O748" s="156"/>
      <c r="P748" s="156"/>
      <c r="Q748" s="156"/>
      <c r="R748" s="157"/>
      <c r="S748" s="157"/>
      <c r="T748" s="157"/>
      <c r="U748" s="157"/>
      <c r="V748" s="157"/>
      <c r="W748" s="157"/>
      <c r="X748" s="157"/>
      <c r="Y748" s="157"/>
      <c r="Z748" s="146"/>
      <c r="AA748" s="146"/>
      <c r="AB748" s="146"/>
      <c r="AC748" s="146"/>
      <c r="AD748" s="146"/>
      <c r="AE748" s="146"/>
      <c r="AF748" s="146"/>
      <c r="AG748" s="146" t="s">
        <v>278</v>
      </c>
      <c r="AH748" s="146">
        <v>0</v>
      </c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</row>
    <row r="749" spans="1:60" outlineLevel="2" x14ac:dyDescent="0.2">
      <c r="A749" s="153"/>
      <c r="B749" s="154"/>
      <c r="C749" s="251"/>
      <c r="D749" s="252"/>
      <c r="E749" s="252"/>
      <c r="F749" s="252"/>
      <c r="G749" s="252"/>
      <c r="H749" s="157"/>
      <c r="I749" s="157"/>
      <c r="J749" s="157"/>
      <c r="K749" s="157"/>
      <c r="L749" s="157"/>
      <c r="M749" s="157"/>
      <c r="N749" s="156"/>
      <c r="O749" s="156"/>
      <c r="P749" s="156"/>
      <c r="Q749" s="156"/>
      <c r="R749" s="157"/>
      <c r="S749" s="157"/>
      <c r="T749" s="157"/>
      <c r="U749" s="157"/>
      <c r="V749" s="157"/>
      <c r="W749" s="157"/>
      <c r="X749" s="157"/>
      <c r="Y749" s="157"/>
      <c r="Z749" s="146"/>
      <c r="AA749" s="146"/>
      <c r="AB749" s="146"/>
      <c r="AC749" s="146"/>
      <c r="AD749" s="146"/>
      <c r="AE749" s="146"/>
      <c r="AF749" s="146"/>
      <c r="AG749" s="146" t="s">
        <v>223</v>
      </c>
      <c r="AH749" s="146"/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</row>
    <row r="750" spans="1:60" ht="33.75" outlineLevel="1" x14ac:dyDescent="0.2">
      <c r="A750" s="167">
        <v>102</v>
      </c>
      <c r="B750" s="168" t="s">
        <v>857</v>
      </c>
      <c r="C750" s="177" t="s">
        <v>858</v>
      </c>
      <c r="D750" s="169" t="s">
        <v>332</v>
      </c>
      <c r="E750" s="170">
        <v>53.82</v>
      </c>
      <c r="F750" s="171"/>
      <c r="G750" s="172">
        <f>ROUND(E750*F750,2)</f>
        <v>0</v>
      </c>
      <c r="H750" s="171"/>
      <c r="I750" s="172">
        <f>ROUND(E750*H750,2)</f>
        <v>0</v>
      </c>
      <c r="J750" s="171"/>
      <c r="K750" s="172">
        <f>ROUND(E750*J750,2)</f>
        <v>0</v>
      </c>
      <c r="L750" s="172">
        <v>21</v>
      </c>
      <c r="M750" s="172">
        <f>G750*(1+L750/100)</f>
        <v>0</v>
      </c>
      <c r="N750" s="170">
        <v>5.1999999999999995E-4</v>
      </c>
      <c r="O750" s="170">
        <f>ROUND(E750*N750,2)</f>
        <v>0.03</v>
      </c>
      <c r="P750" s="170">
        <v>0</v>
      </c>
      <c r="Q750" s="170">
        <f>ROUND(E750*P750,2)</f>
        <v>0</v>
      </c>
      <c r="R750" s="172" t="s">
        <v>853</v>
      </c>
      <c r="S750" s="172" t="s">
        <v>218</v>
      </c>
      <c r="T750" s="173" t="s">
        <v>218</v>
      </c>
      <c r="U750" s="157">
        <v>0.05</v>
      </c>
      <c r="V750" s="157">
        <f>ROUND(E750*U750,2)</f>
        <v>2.69</v>
      </c>
      <c r="W750" s="157"/>
      <c r="X750" s="157" t="s">
        <v>263</v>
      </c>
      <c r="Y750" s="157" t="s">
        <v>221</v>
      </c>
      <c r="Z750" s="146"/>
      <c r="AA750" s="146"/>
      <c r="AB750" s="146"/>
      <c r="AC750" s="146"/>
      <c r="AD750" s="146"/>
      <c r="AE750" s="146"/>
      <c r="AF750" s="146"/>
      <c r="AG750" s="146" t="s">
        <v>264</v>
      </c>
      <c r="AH750" s="146"/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6"/>
      <c r="AU750" s="146"/>
      <c r="AV750" s="146"/>
      <c r="AW750" s="146"/>
      <c r="AX750" s="146"/>
      <c r="AY750" s="146"/>
      <c r="AZ750" s="146"/>
      <c r="BA750" s="146"/>
      <c r="BB750" s="146"/>
      <c r="BC750" s="146"/>
      <c r="BD750" s="146"/>
      <c r="BE750" s="146"/>
      <c r="BF750" s="146"/>
      <c r="BG750" s="146"/>
      <c r="BH750" s="146"/>
    </row>
    <row r="751" spans="1:60" outlineLevel="2" x14ac:dyDescent="0.2">
      <c r="A751" s="153"/>
      <c r="B751" s="154"/>
      <c r="C751" s="192" t="s">
        <v>859</v>
      </c>
      <c r="D751" s="185"/>
      <c r="E751" s="186">
        <v>53.82</v>
      </c>
      <c r="F751" s="157"/>
      <c r="G751" s="157"/>
      <c r="H751" s="157"/>
      <c r="I751" s="157"/>
      <c r="J751" s="157"/>
      <c r="K751" s="157"/>
      <c r="L751" s="157"/>
      <c r="M751" s="157"/>
      <c r="N751" s="156"/>
      <c r="O751" s="156"/>
      <c r="P751" s="156"/>
      <c r="Q751" s="156"/>
      <c r="R751" s="157"/>
      <c r="S751" s="157"/>
      <c r="T751" s="157"/>
      <c r="U751" s="157"/>
      <c r="V751" s="157"/>
      <c r="W751" s="157"/>
      <c r="X751" s="157"/>
      <c r="Y751" s="157"/>
      <c r="Z751" s="146"/>
      <c r="AA751" s="146"/>
      <c r="AB751" s="146"/>
      <c r="AC751" s="146"/>
      <c r="AD751" s="146"/>
      <c r="AE751" s="146"/>
      <c r="AF751" s="146"/>
      <c r="AG751" s="146" t="s">
        <v>278</v>
      </c>
      <c r="AH751" s="146">
        <v>0</v>
      </c>
      <c r="AI751" s="146"/>
      <c r="AJ751" s="146"/>
      <c r="AK751" s="146"/>
      <c r="AL751" s="146"/>
      <c r="AM751" s="146"/>
      <c r="AN751" s="146"/>
      <c r="AO751" s="146"/>
      <c r="AP751" s="146"/>
      <c r="AQ751" s="146"/>
      <c r="AR751" s="146"/>
      <c r="AS751" s="146"/>
      <c r="AT751" s="146"/>
      <c r="AU751" s="146"/>
      <c r="AV751" s="146"/>
      <c r="AW751" s="146"/>
      <c r="AX751" s="146"/>
      <c r="AY751" s="146"/>
      <c r="AZ751" s="146"/>
      <c r="BA751" s="146"/>
      <c r="BB751" s="146"/>
      <c r="BC751" s="146"/>
      <c r="BD751" s="146"/>
      <c r="BE751" s="146"/>
      <c r="BF751" s="146"/>
      <c r="BG751" s="146"/>
      <c r="BH751" s="146"/>
    </row>
    <row r="752" spans="1:60" outlineLevel="2" x14ac:dyDescent="0.2">
      <c r="A752" s="153"/>
      <c r="B752" s="154"/>
      <c r="C752" s="251"/>
      <c r="D752" s="252"/>
      <c r="E752" s="252"/>
      <c r="F752" s="252"/>
      <c r="G752" s="252"/>
      <c r="H752" s="157"/>
      <c r="I752" s="157"/>
      <c r="J752" s="157"/>
      <c r="K752" s="157"/>
      <c r="L752" s="157"/>
      <c r="M752" s="157"/>
      <c r="N752" s="156"/>
      <c r="O752" s="156"/>
      <c r="P752" s="156"/>
      <c r="Q752" s="156"/>
      <c r="R752" s="157"/>
      <c r="S752" s="157"/>
      <c r="T752" s="157"/>
      <c r="U752" s="157"/>
      <c r="V752" s="157"/>
      <c r="W752" s="157"/>
      <c r="X752" s="157"/>
      <c r="Y752" s="157"/>
      <c r="Z752" s="146"/>
      <c r="AA752" s="146"/>
      <c r="AB752" s="146"/>
      <c r="AC752" s="146"/>
      <c r="AD752" s="146"/>
      <c r="AE752" s="146"/>
      <c r="AF752" s="146"/>
      <c r="AG752" s="146" t="s">
        <v>223</v>
      </c>
      <c r="AH752" s="146"/>
      <c r="AI752" s="146"/>
      <c r="AJ752" s="146"/>
      <c r="AK752" s="146"/>
      <c r="AL752" s="146"/>
      <c r="AM752" s="146"/>
      <c r="AN752" s="146"/>
      <c r="AO752" s="146"/>
      <c r="AP752" s="146"/>
      <c r="AQ752" s="146"/>
      <c r="AR752" s="146"/>
      <c r="AS752" s="146"/>
      <c r="AT752" s="146"/>
      <c r="AU752" s="146"/>
      <c r="AV752" s="146"/>
      <c r="AW752" s="146"/>
      <c r="AX752" s="146"/>
      <c r="AY752" s="146"/>
      <c r="AZ752" s="146"/>
      <c r="BA752" s="146"/>
      <c r="BB752" s="146"/>
      <c r="BC752" s="146"/>
      <c r="BD752" s="146"/>
      <c r="BE752" s="146"/>
      <c r="BF752" s="146"/>
      <c r="BG752" s="146"/>
      <c r="BH752" s="146"/>
    </row>
    <row r="753" spans="1:60" ht="22.5" outlineLevel="1" x14ac:dyDescent="0.2">
      <c r="A753" s="167">
        <v>103</v>
      </c>
      <c r="B753" s="168" t="s">
        <v>860</v>
      </c>
      <c r="C753" s="177" t="s">
        <v>861</v>
      </c>
      <c r="D753" s="169" t="s">
        <v>332</v>
      </c>
      <c r="E753" s="170">
        <v>158.113</v>
      </c>
      <c r="F753" s="171"/>
      <c r="G753" s="172">
        <f>ROUND(E753*F753,2)</f>
        <v>0</v>
      </c>
      <c r="H753" s="171"/>
      <c r="I753" s="172">
        <f>ROUND(E753*H753,2)</f>
        <v>0</v>
      </c>
      <c r="J753" s="171"/>
      <c r="K753" s="172">
        <f>ROUND(E753*J753,2)</f>
        <v>0</v>
      </c>
      <c r="L753" s="172">
        <v>21</v>
      </c>
      <c r="M753" s="172">
        <f>G753*(1+L753/100)</f>
        <v>0</v>
      </c>
      <c r="N753" s="170">
        <v>4.0999999999999999E-4</v>
      </c>
      <c r="O753" s="170">
        <f>ROUND(E753*N753,2)</f>
        <v>0.06</v>
      </c>
      <c r="P753" s="170">
        <v>0</v>
      </c>
      <c r="Q753" s="170">
        <f>ROUND(E753*P753,2)</f>
        <v>0</v>
      </c>
      <c r="R753" s="172" t="s">
        <v>853</v>
      </c>
      <c r="S753" s="172" t="s">
        <v>218</v>
      </c>
      <c r="T753" s="173" t="s">
        <v>218</v>
      </c>
      <c r="U753" s="157">
        <v>0.22991</v>
      </c>
      <c r="V753" s="157">
        <f>ROUND(E753*U753,2)</f>
        <v>36.35</v>
      </c>
      <c r="W753" s="157"/>
      <c r="X753" s="157" t="s">
        <v>263</v>
      </c>
      <c r="Y753" s="157" t="s">
        <v>221</v>
      </c>
      <c r="Z753" s="146"/>
      <c r="AA753" s="146"/>
      <c r="AB753" s="146"/>
      <c r="AC753" s="146"/>
      <c r="AD753" s="146"/>
      <c r="AE753" s="146"/>
      <c r="AF753" s="146"/>
      <c r="AG753" s="146" t="s">
        <v>264</v>
      </c>
      <c r="AH753" s="146"/>
      <c r="AI753" s="146"/>
      <c r="AJ753" s="146"/>
      <c r="AK753" s="146"/>
      <c r="AL753" s="146"/>
      <c r="AM753" s="146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</row>
    <row r="754" spans="1:60" outlineLevel="2" x14ac:dyDescent="0.2">
      <c r="A754" s="153"/>
      <c r="B754" s="154"/>
      <c r="C754" s="262"/>
      <c r="D754" s="263"/>
      <c r="E754" s="263"/>
      <c r="F754" s="263"/>
      <c r="G754" s="263"/>
      <c r="H754" s="157"/>
      <c r="I754" s="157"/>
      <c r="J754" s="157"/>
      <c r="K754" s="157"/>
      <c r="L754" s="157"/>
      <c r="M754" s="157"/>
      <c r="N754" s="156"/>
      <c r="O754" s="156"/>
      <c r="P754" s="156"/>
      <c r="Q754" s="156"/>
      <c r="R754" s="157"/>
      <c r="S754" s="157"/>
      <c r="T754" s="157"/>
      <c r="U754" s="157"/>
      <c r="V754" s="157"/>
      <c r="W754" s="157"/>
      <c r="X754" s="157"/>
      <c r="Y754" s="157"/>
      <c r="Z754" s="146"/>
      <c r="AA754" s="146"/>
      <c r="AB754" s="146"/>
      <c r="AC754" s="146"/>
      <c r="AD754" s="146"/>
      <c r="AE754" s="146"/>
      <c r="AF754" s="146"/>
      <c r="AG754" s="146" t="s">
        <v>223</v>
      </c>
      <c r="AH754" s="146"/>
      <c r="AI754" s="146"/>
      <c r="AJ754" s="146"/>
      <c r="AK754" s="146"/>
      <c r="AL754" s="146"/>
      <c r="AM754" s="146"/>
      <c r="AN754" s="146"/>
      <c r="AO754" s="146"/>
      <c r="AP754" s="146"/>
      <c r="AQ754" s="146"/>
      <c r="AR754" s="146"/>
      <c r="AS754" s="146"/>
      <c r="AT754" s="146"/>
      <c r="AU754" s="146"/>
      <c r="AV754" s="146"/>
      <c r="AW754" s="146"/>
      <c r="AX754" s="146"/>
      <c r="AY754" s="146"/>
      <c r="AZ754" s="146"/>
      <c r="BA754" s="146"/>
      <c r="BB754" s="146"/>
      <c r="BC754" s="146"/>
      <c r="BD754" s="146"/>
      <c r="BE754" s="146"/>
      <c r="BF754" s="146"/>
      <c r="BG754" s="146"/>
      <c r="BH754" s="146"/>
    </row>
    <row r="755" spans="1:60" ht="22.5" outlineLevel="1" x14ac:dyDescent="0.2">
      <c r="A755" s="167">
        <v>104</v>
      </c>
      <c r="B755" s="168" t="s">
        <v>862</v>
      </c>
      <c r="C755" s="177" t="s">
        <v>863</v>
      </c>
      <c r="D755" s="169" t="s">
        <v>332</v>
      </c>
      <c r="E755" s="170">
        <v>53.82</v>
      </c>
      <c r="F755" s="171"/>
      <c r="G755" s="172">
        <f>ROUND(E755*F755,2)</f>
        <v>0</v>
      </c>
      <c r="H755" s="171"/>
      <c r="I755" s="172">
        <f>ROUND(E755*H755,2)</f>
        <v>0</v>
      </c>
      <c r="J755" s="171"/>
      <c r="K755" s="172">
        <f>ROUND(E755*J755,2)</f>
        <v>0</v>
      </c>
      <c r="L755" s="172">
        <v>21</v>
      </c>
      <c r="M755" s="172">
        <f>G755*(1+L755/100)</f>
        <v>0</v>
      </c>
      <c r="N755" s="170">
        <v>5.8E-4</v>
      </c>
      <c r="O755" s="170">
        <f>ROUND(E755*N755,2)</f>
        <v>0.03</v>
      </c>
      <c r="P755" s="170">
        <v>0</v>
      </c>
      <c r="Q755" s="170">
        <f>ROUND(E755*P755,2)</f>
        <v>0</v>
      </c>
      <c r="R755" s="172" t="s">
        <v>853</v>
      </c>
      <c r="S755" s="172" t="s">
        <v>218</v>
      </c>
      <c r="T755" s="173" t="s">
        <v>218</v>
      </c>
      <c r="U755" s="157">
        <v>0.26600000000000001</v>
      </c>
      <c r="V755" s="157">
        <f>ROUND(E755*U755,2)</f>
        <v>14.32</v>
      </c>
      <c r="W755" s="157"/>
      <c r="X755" s="157" t="s">
        <v>263</v>
      </c>
      <c r="Y755" s="157" t="s">
        <v>221</v>
      </c>
      <c r="Z755" s="146"/>
      <c r="AA755" s="146"/>
      <c r="AB755" s="146"/>
      <c r="AC755" s="146"/>
      <c r="AD755" s="146"/>
      <c r="AE755" s="146"/>
      <c r="AF755" s="146"/>
      <c r="AG755" s="146" t="s">
        <v>264</v>
      </c>
      <c r="AH755" s="146"/>
      <c r="AI755" s="146"/>
      <c r="AJ755" s="146"/>
      <c r="AK755" s="146"/>
      <c r="AL755" s="146"/>
      <c r="AM755" s="146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</row>
    <row r="756" spans="1:60" outlineLevel="2" x14ac:dyDescent="0.2">
      <c r="A756" s="153"/>
      <c r="B756" s="154"/>
      <c r="C756" s="262"/>
      <c r="D756" s="263"/>
      <c r="E756" s="263"/>
      <c r="F756" s="263"/>
      <c r="G756" s="263"/>
      <c r="H756" s="157"/>
      <c r="I756" s="157"/>
      <c r="J756" s="157"/>
      <c r="K756" s="157"/>
      <c r="L756" s="157"/>
      <c r="M756" s="157"/>
      <c r="N756" s="156"/>
      <c r="O756" s="156"/>
      <c r="P756" s="156"/>
      <c r="Q756" s="156"/>
      <c r="R756" s="157"/>
      <c r="S756" s="157"/>
      <c r="T756" s="157"/>
      <c r="U756" s="157"/>
      <c r="V756" s="157"/>
      <c r="W756" s="157"/>
      <c r="X756" s="157"/>
      <c r="Y756" s="157"/>
      <c r="Z756" s="146"/>
      <c r="AA756" s="146"/>
      <c r="AB756" s="146"/>
      <c r="AC756" s="146"/>
      <c r="AD756" s="146"/>
      <c r="AE756" s="146"/>
      <c r="AF756" s="146"/>
      <c r="AG756" s="146" t="s">
        <v>223</v>
      </c>
      <c r="AH756" s="146"/>
      <c r="AI756" s="146"/>
      <c r="AJ756" s="146"/>
      <c r="AK756" s="146"/>
      <c r="AL756" s="146"/>
      <c r="AM756" s="146"/>
      <c r="AN756" s="146"/>
      <c r="AO756" s="146"/>
      <c r="AP756" s="146"/>
      <c r="AQ756" s="146"/>
      <c r="AR756" s="146"/>
      <c r="AS756" s="146"/>
      <c r="AT756" s="146"/>
      <c r="AU756" s="146"/>
      <c r="AV756" s="146"/>
      <c r="AW756" s="146"/>
      <c r="AX756" s="146"/>
      <c r="AY756" s="146"/>
      <c r="AZ756" s="146"/>
      <c r="BA756" s="146"/>
      <c r="BB756" s="146"/>
      <c r="BC756" s="146"/>
      <c r="BD756" s="146"/>
      <c r="BE756" s="146"/>
      <c r="BF756" s="146"/>
      <c r="BG756" s="146"/>
      <c r="BH756" s="146"/>
    </row>
    <row r="757" spans="1:60" ht="22.5" outlineLevel="1" x14ac:dyDescent="0.2">
      <c r="A757" s="167">
        <v>105</v>
      </c>
      <c r="B757" s="168" t="s">
        <v>864</v>
      </c>
      <c r="C757" s="177" t="s">
        <v>865</v>
      </c>
      <c r="D757" s="169" t="s">
        <v>332</v>
      </c>
      <c r="E757" s="170">
        <v>17.0046</v>
      </c>
      <c r="F757" s="171"/>
      <c r="G757" s="172">
        <f>ROUND(E757*F757,2)</f>
        <v>0</v>
      </c>
      <c r="H757" s="171"/>
      <c r="I757" s="172">
        <f>ROUND(E757*H757,2)</f>
        <v>0</v>
      </c>
      <c r="J757" s="171"/>
      <c r="K757" s="172">
        <f>ROUND(E757*J757,2)</f>
        <v>0</v>
      </c>
      <c r="L757" s="172">
        <v>21</v>
      </c>
      <c r="M757" s="172">
        <f>G757*(1+L757/100)</f>
        <v>0</v>
      </c>
      <c r="N757" s="170">
        <v>3.2299999999999998E-3</v>
      </c>
      <c r="O757" s="170">
        <f>ROUND(E757*N757,2)</f>
        <v>0.05</v>
      </c>
      <c r="P757" s="170">
        <v>0</v>
      </c>
      <c r="Q757" s="170">
        <f>ROUND(E757*P757,2)</f>
        <v>0</v>
      </c>
      <c r="R757" s="172" t="s">
        <v>853</v>
      </c>
      <c r="S757" s="172" t="s">
        <v>218</v>
      </c>
      <c r="T757" s="173" t="s">
        <v>218</v>
      </c>
      <c r="U757" s="157">
        <v>0.48</v>
      </c>
      <c r="V757" s="157">
        <f>ROUND(E757*U757,2)</f>
        <v>8.16</v>
      </c>
      <c r="W757" s="157"/>
      <c r="X757" s="157" t="s">
        <v>263</v>
      </c>
      <c r="Y757" s="157" t="s">
        <v>221</v>
      </c>
      <c r="Z757" s="146"/>
      <c r="AA757" s="146"/>
      <c r="AB757" s="146"/>
      <c r="AC757" s="146"/>
      <c r="AD757" s="146"/>
      <c r="AE757" s="146"/>
      <c r="AF757" s="146"/>
      <c r="AG757" s="146" t="s">
        <v>264</v>
      </c>
      <c r="AH757" s="146"/>
      <c r="AI757" s="146"/>
      <c r="AJ757" s="146"/>
      <c r="AK757" s="146"/>
      <c r="AL757" s="146"/>
      <c r="AM757" s="146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</row>
    <row r="758" spans="1:60" outlineLevel="2" x14ac:dyDescent="0.2">
      <c r="A758" s="153"/>
      <c r="B758" s="154"/>
      <c r="C758" s="253" t="s">
        <v>866</v>
      </c>
      <c r="D758" s="254"/>
      <c r="E758" s="254"/>
      <c r="F758" s="254"/>
      <c r="G758" s="254"/>
      <c r="H758" s="157"/>
      <c r="I758" s="157"/>
      <c r="J758" s="157"/>
      <c r="K758" s="157"/>
      <c r="L758" s="157"/>
      <c r="M758" s="157"/>
      <c r="N758" s="156"/>
      <c r="O758" s="156"/>
      <c r="P758" s="156"/>
      <c r="Q758" s="156"/>
      <c r="R758" s="157"/>
      <c r="S758" s="157"/>
      <c r="T758" s="157"/>
      <c r="U758" s="157"/>
      <c r="V758" s="157"/>
      <c r="W758" s="157"/>
      <c r="X758" s="157"/>
      <c r="Y758" s="157"/>
      <c r="Z758" s="146"/>
      <c r="AA758" s="146"/>
      <c r="AB758" s="146"/>
      <c r="AC758" s="146"/>
      <c r="AD758" s="146"/>
      <c r="AE758" s="146"/>
      <c r="AF758" s="146"/>
      <c r="AG758" s="146" t="s">
        <v>227</v>
      </c>
      <c r="AH758" s="146"/>
      <c r="AI758" s="146"/>
      <c r="AJ758" s="146"/>
      <c r="AK758" s="146"/>
      <c r="AL758" s="146"/>
      <c r="AM758" s="146"/>
      <c r="AN758" s="146"/>
      <c r="AO758" s="146"/>
      <c r="AP758" s="146"/>
      <c r="AQ758" s="146"/>
      <c r="AR758" s="146"/>
      <c r="AS758" s="146"/>
      <c r="AT758" s="146"/>
      <c r="AU758" s="146"/>
      <c r="AV758" s="146"/>
      <c r="AW758" s="146"/>
      <c r="AX758" s="146"/>
      <c r="AY758" s="146"/>
      <c r="AZ758" s="146"/>
      <c r="BA758" s="146"/>
      <c r="BB758" s="146"/>
      <c r="BC758" s="146"/>
      <c r="BD758" s="146"/>
      <c r="BE758" s="146"/>
      <c r="BF758" s="146"/>
      <c r="BG758" s="146"/>
      <c r="BH758" s="146"/>
    </row>
    <row r="759" spans="1:60" outlineLevel="2" x14ac:dyDescent="0.2">
      <c r="A759" s="153"/>
      <c r="B759" s="154"/>
      <c r="C759" s="192" t="s">
        <v>711</v>
      </c>
      <c r="D759" s="185"/>
      <c r="E759" s="186"/>
      <c r="F759" s="157"/>
      <c r="G759" s="157"/>
      <c r="H759" s="157"/>
      <c r="I759" s="157"/>
      <c r="J759" s="157"/>
      <c r="K759" s="157"/>
      <c r="L759" s="157"/>
      <c r="M759" s="157"/>
      <c r="N759" s="156"/>
      <c r="O759" s="156"/>
      <c r="P759" s="156"/>
      <c r="Q759" s="156"/>
      <c r="R759" s="157"/>
      <c r="S759" s="157"/>
      <c r="T759" s="157"/>
      <c r="U759" s="157"/>
      <c r="V759" s="157"/>
      <c r="W759" s="157"/>
      <c r="X759" s="157"/>
      <c r="Y759" s="157"/>
      <c r="Z759" s="146"/>
      <c r="AA759" s="146"/>
      <c r="AB759" s="146"/>
      <c r="AC759" s="146"/>
      <c r="AD759" s="146"/>
      <c r="AE759" s="146"/>
      <c r="AF759" s="146"/>
      <c r="AG759" s="146" t="s">
        <v>278</v>
      </c>
      <c r="AH759" s="146">
        <v>0</v>
      </c>
      <c r="AI759" s="146"/>
      <c r="AJ759" s="146"/>
      <c r="AK759" s="146"/>
      <c r="AL759" s="146"/>
      <c r="AM759" s="146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</row>
    <row r="760" spans="1:60" outlineLevel="3" x14ac:dyDescent="0.2">
      <c r="A760" s="153"/>
      <c r="B760" s="154"/>
      <c r="C760" s="192" t="s">
        <v>556</v>
      </c>
      <c r="D760" s="185"/>
      <c r="E760" s="186"/>
      <c r="F760" s="157"/>
      <c r="G760" s="157"/>
      <c r="H760" s="157"/>
      <c r="I760" s="157"/>
      <c r="J760" s="157"/>
      <c r="K760" s="157"/>
      <c r="L760" s="157"/>
      <c r="M760" s="157"/>
      <c r="N760" s="156"/>
      <c r="O760" s="156"/>
      <c r="P760" s="156"/>
      <c r="Q760" s="156"/>
      <c r="R760" s="157"/>
      <c r="S760" s="157"/>
      <c r="T760" s="157"/>
      <c r="U760" s="157"/>
      <c r="V760" s="157"/>
      <c r="W760" s="157"/>
      <c r="X760" s="157"/>
      <c r="Y760" s="157"/>
      <c r="Z760" s="146"/>
      <c r="AA760" s="146"/>
      <c r="AB760" s="146"/>
      <c r="AC760" s="146"/>
      <c r="AD760" s="146"/>
      <c r="AE760" s="146"/>
      <c r="AF760" s="146"/>
      <c r="AG760" s="146" t="s">
        <v>278</v>
      </c>
      <c r="AH760" s="146">
        <v>0</v>
      </c>
      <c r="AI760" s="146"/>
      <c r="AJ760" s="146"/>
      <c r="AK760" s="146"/>
      <c r="AL760" s="146"/>
      <c r="AM760" s="146"/>
      <c r="AN760" s="146"/>
      <c r="AO760" s="146"/>
      <c r="AP760" s="146"/>
      <c r="AQ760" s="146"/>
      <c r="AR760" s="146"/>
      <c r="AS760" s="146"/>
      <c r="AT760" s="146"/>
      <c r="AU760" s="146"/>
      <c r="AV760" s="146"/>
      <c r="AW760" s="146"/>
      <c r="AX760" s="146"/>
      <c r="AY760" s="146"/>
      <c r="AZ760" s="146"/>
      <c r="BA760" s="146"/>
      <c r="BB760" s="146"/>
      <c r="BC760" s="146"/>
      <c r="BD760" s="146"/>
      <c r="BE760" s="146"/>
      <c r="BF760" s="146"/>
      <c r="BG760" s="146"/>
      <c r="BH760" s="146"/>
    </row>
    <row r="761" spans="1:60" outlineLevel="3" x14ac:dyDescent="0.2">
      <c r="A761" s="153"/>
      <c r="B761" s="154"/>
      <c r="C761" s="192" t="s">
        <v>867</v>
      </c>
      <c r="D761" s="185"/>
      <c r="E761" s="186">
        <v>1.946</v>
      </c>
      <c r="F761" s="157"/>
      <c r="G761" s="157"/>
      <c r="H761" s="157"/>
      <c r="I761" s="157"/>
      <c r="J761" s="157"/>
      <c r="K761" s="157"/>
      <c r="L761" s="157"/>
      <c r="M761" s="157"/>
      <c r="N761" s="156"/>
      <c r="O761" s="156"/>
      <c r="P761" s="156"/>
      <c r="Q761" s="156"/>
      <c r="R761" s="157"/>
      <c r="S761" s="157"/>
      <c r="T761" s="157"/>
      <c r="U761" s="157"/>
      <c r="V761" s="157"/>
      <c r="W761" s="157"/>
      <c r="X761" s="157"/>
      <c r="Y761" s="157"/>
      <c r="Z761" s="146"/>
      <c r="AA761" s="146"/>
      <c r="AB761" s="146"/>
      <c r="AC761" s="146"/>
      <c r="AD761" s="146"/>
      <c r="AE761" s="146"/>
      <c r="AF761" s="146"/>
      <c r="AG761" s="146" t="s">
        <v>278</v>
      </c>
      <c r="AH761" s="146">
        <v>0</v>
      </c>
      <c r="AI761" s="146"/>
      <c r="AJ761" s="146"/>
      <c r="AK761" s="146"/>
      <c r="AL761" s="146"/>
      <c r="AM761" s="146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</row>
    <row r="762" spans="1:60" outlineLevel="3" x14ac:dyDescent="0.2">
      <c r="A762" s="153"/>
      <c r="B762" s="154"/>
      <c r="C762" s="192" t="s">
        <v>532</v>
      </c>
      <c r="D762" s="185"/>
      <c r="E762" s="186"/>
      <c r="F762" s="157"/>
      <c r="G762" s="157"/>
      <c r="H762" s="157"/>
      <c r="I762" s="157"/>
      <c r="J762" s="157"/>
      <c r="K762" s="157"/>
      <c r="L762" s="157"/>
      <c r="M762" s="157"/>
      <c r="N762" s="156"/>
      <c r="O762" s="156"/>
      <c r="P762" s="156"/>
      <c r="Q762" s="156"/>
      <c r="R762" s="157"/>
      <c r="S762" s="157"/>
      <c r="T762" s="157"/>
      <c r="U762" s="157"/>
      <c r="V762" s="157"/>
      <c r="W762" s="157"/>
      <c r="X762" s="157"/>
      <c r="Y762" s="157"/>
      <c r="Z762" s="146"/>
      <c r="AA762" s="146"/>
      <c r="AB762" s="146"/>
      <c r="AC762" s="146"/>
      <c r="AD762" s="146"/>
      <c r="AE762" s="146"/>
      <c r="AF762" s="146"/>
      <c r="AG762" s="146" t="s">
        <v>278</v>
      </c>
      <c r="AH762" s="146">
        <v>0</v>
      </c>
      <c r="AI762" s="146"/>
      <c r="AJ762" s="146"/>
      <c r="AK762" s="146"/>
      <c r="AL762" s="146"/>
      <c r="AM762" s="146"/>
      <c r="AN762" s="146"/>
      <c r="AO762" s="146"/>
      <c r="AP762" s="146"/>
      <c r="AQ762" s="146"/>
      <c r="AR762" s="146"/>
      <c r="AS762" s="146"/>
      <c r="AT762" s="146"/>
      <c r="AU762" s="146"/>
      <c r="AV762" s="146"/>
      <c r="AW762" s="146"/>
      <c r="AX762" s="146"/>
      <c r="AY762" s="146"/>
      <c r="AZ762" s="146"/>
      <c r="BA762" s="146"/>
      <c r="BB762" s="146"/>
      <c r="BC762" s="146"/>
      <c r="BD762" s="146"/>
      <c r="BE762" s="146"/>
      <c r="BF762" s="146"/>
      <c r="BG762" s="146"/>
      <c r="BH762" s="146"/>
    </row>
    <row r="763" spans="1:60" outlineLevel="3" x14ac:dyDescent="0.2">
      <c r="A763" s="153"/>
      <c r="B763" s="154"/>
      <c r="C763" s="192" t="s">
        <v>868</v>
      </c>
      <c r="D763" s="185"/>
      <c r="E763" s="186">
        <v>1.6744000000000001</v>
      </c>
      <c r="F763" s="157"/>
      <c r="G763" s="157"/>
      <c r="H763" s="157"/>
      <c r="I763" s="157"/>
      <c r="J763" s="157"/>
      <c r="K763" s="157"/>
      <c r="L763" s="157"/>
      <c r="M763" s="157"/>
      <c r="N763" s="156"/>
      <c r="O763" s="156"/>
      <c r="P763" s="156"/>
      <c r="Q763" s="156"/>
      <c r="R763" s="157"/>
      <c r="S763" s="157"/>
      <c r="T763" s="157"/>
      <c r="U763" s="157"/>
      <c r="V763" s="157"/>
      <c r="W763" s="157"/>
      <c r="X763" s="157"/>
      <c r="Y763" s="157"/>
      <c r="Z763" s="146"/>
      <c r="AA763" s="146"/>
      <c r="AB763" s="146"/>
      <c r="AC763" s="146"/>
      <c r="AD763" s="146"/>
      <c r="AE763" s="146"/>
      <c r="AF763" s="146"/>
      <c r="AG763" s="146" t="s">
        <v>278</v>
      </c>
      <c r="AH763" s="146">
        <v>0</v>
      </c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6"/>
      <c r="AU763" s="146"/>
      <c r="AV763" s="146"/>
      <c r="AW763" s="146"/>
      <c r="AX763" s="146"/>
      <c r="AY763" s="146"/>
      <c r="AZ763" s="146"/>
      <c r="BA763" s="146"/>
      <c r="BB763" s="146"/>
      <c r="BC763" s="146"/>
      <c r="BD763" s="146"/>
      <c r="BE763" s="146"/>
      <c r="BF763" s="146"/>
      <c r="BG763" s="146"/>
      <c r="BH763" s="146"/>
    </row>
    <row r="764" spans="1:60" outlineLevel="3" x14ac:dyDescent="0.2">
      <c r="A764" s="153"/>
      <c r="B764" s="154"/>
      <c r="C764" s="192" t="s">
        <v>610</v>
      </c>
      <c r="D764" s="185"/>
      <c r="E764" s="186"/>
      <c r="F764" s="157"/>
      <c r="G764" s="157"/>
      <c r="H764" s="157"/>
      <c r="I764" s="157"/>
      <c r="J764" s="157"/>
      <c r="K764" s="157"/>
      <c r="L764" s="157"/>
      <c r="M764" s="157"/>
      <c r="N764" s="156"/>
      <c r="O764" s="156"/>
      <c r="P764" s="156"/>
      <c r="Q764" s="156"/>
      <c r="R764" s="157"/>
      <c r="S764" s="157"/>
      <c r="T764" s="157"/>
      <c r="U764" s="157"/>
      <c r="V764" s="157"/>
      <c r="W764" s="157"/>
      <c r="X764" s="157"/>
      <c r="Y764" s="157"/>
      <c r="Z764" s="146"/>
      <c r="AA764" s="146"/>
      <c r="AB764" s="146"/>
      <c r="AC764" s="146"/>
      <c r="AD764" s="146"/>
      <c r="AE764" s="146"/>
      <c r="AF764" s="146"/>
      <c r="AG764" s="146" t="s">
        <v>278</v>
      </c>
      <c r="AH764" s="146">
        <v>0</v>
      </c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</row>
    <row r="765" spans="1:60" outlineLevel="3" x14ac:dyDescent="0.2">
      <c r="A765" s="153"/>
      <c r="B765" s="154"/>
      <c r="C765" s="192" t="s">
        <v>869</v>
      </c>
      <c r="D765" s="185"/>
      <c r="E765" s="186">
        <v>3.6062500000000002</v>
      </c>
      <c r="F765" s="157"/>
      <c r="G765" s="157"/>
      <c r="H765" s="157"/>
      <c r="I765" s="157"/>
      <c r="J765" s="157"/>
      <c r="K765" s="157"/>
      <c r="L765" s="157"/>
      <c r="M765" s="157"/>
      <c r="N765" s="156"/>
      <c r="O765" s="156"/>
      <c r="P765" s="156"/>
      <c r="Q765" s="156"/>
      <c r="R765" s="157"/>
      <c r="S765" s="157"/>
      <c r="T765" s="157"/>
      <c r="U765" s="157"/>
      <c r="V765" s="157"/>
      <c r="W765" s="157"/>
      <c r="X765" s="157"/>
      <c r="Y765" s="157"/>
      <c r="Z765" s="146"/>
      <c r="AA765" s="146"/>
      <c r="AB765" s="146"/>
      <c r="AC765" s="146"/>
      <c r="AD765" s="146"/>
      <c r="AE765" s="146"/>
      <c r="AF765" s="146"/>
      <c r="AG765" s="146" t="s">
        <v>278</v>
      </c>
      <c r="AH765" s="146">
        <v>0</v>
      </c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</row>
    <row r="766" spans="1:60" outlineLevel="3" x14ac:dyDescent="0.2">
      <c r="A766" s="153"/>
      <c r="B766" s="154"/>
      <c r="C766" s="192" t="s">
        <v>560</v>
      </c>
      <c r="D766" s="185"/>
      <c r="E766" s="186"/>
      <c r="F766" s="157"/>
      <c r="G766" s="157"/>
      <c r="H766" s="157"/>
      <c r="I766" s="157"/>
      <c r="J766" s="157"/>
      <c r="K766" s="157"/>
      <c r="L766" s="157"/>
      <c r="M766" s="157"/>
      <c r="N766" s="156"/>
      <c r="O766" s="156"/>
      <c r="P766" s="156"/>
      <c r="Q766" s="156"/>
      <c r="R766" s="157"/>
      <c r="S766" s="157"/>
      <c r="T766" s="157"/>
      <c r="U766" s="157"/>
      <c r="V766" s="157"/>
      <c r="W766" s="157"/>
      <c r="X766" s="157"/>
      <c r="Y766" s="157"/>
      <c r="Z766" s="146"/>
      <c r="AA766" s="146"/>
      <c r="AB766" s="146"/>
      <c r="AC766" s="146"/>
      <c r="AD766" s="146"/>
      <c r="AE766" s="146"/>
      <c r="AF766" s="146"/>
      <c r="AG766" s="146" t="s">
        <v>278</v>
      </c>
      <c r="AH766" s="146">
        <v>0</v>
      </c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</row>
    <row r="767" spans="1:60" outlineLevel="3" x14ac:dyDescent="0.2">
      <c r="A767" s="153"/>
      <c r="B767" s="154"/>
      <c r="C767" s="192" t="s">
        <v>870</v>
      </c>
      <c r="D767" s="185"/>
      <c r="E767" s="186">
        <v>3.1771799999999999</v>
      </c>
      <c r="F767" s="157"/>
      <c r="G767" s="157"/>
      <c r="H767" s="157"/>
      <c r="I767" s="157"/>
      <c r="J767" s="157"/>
      <c r="K767" s="157"/>
      <c r="L767" s="157"/>
      <c r="M767" s="157"/>
      <c r="N767" s="156"/>
      <c r="O767" s="156"/>
      <c r="P767" s="156"/>
      <c r="Q767" s="156"/>
      <c r="R767" s="157"/>
      <c r="S767" s="157"/>
      <c r="T767" s="157"/>
      <c r="U767" s="157"/>
      <c r="V767" s="157"/>
      <c r="W767" s="157"/>
      <c r="X767" s="157"/>
      <c r="Y767" s="157"/>
      <c r="Z767" s="146"/>
      <c r="AA767" s="146"/>
      <c r="AB767" s="146"/>
      <c r="AC767" s="146"/>
      <c r="AD767" s="146"/>
      <c r="AE767" s="146"/>
      <c r="AF767" s="146"/>
      <c r="AG767" s="146" t="s">
        <v>278</v>
      </c>
      <c r="AH767" s="146">
        <v>0</v>
      </c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</row>
    <row r="768" spans="1:60" outlineLevel="3" x14ac:dyDescent="0.2">
      <c r="A768" s="153"/>
      <c r="B768" s="154"/>
      <c r="C768" s="192" t="s">
        <v>562</v>
      </c>
      <c r="D768" s="185"/>
      <c r="E768" s="186"/>
      <c r="F768" s="157"/>
      <c r="G768" s="157"/>
      <c r="H768" s="157"/>
      <c r="I768" s="157"/>
      <c r="J768" s="157"/>
      <c r="K768" s="157"/>
      <c r="L768" s="157"/>
      <c r="M768" s="157"/>
      <c r="N768" s="156"/>
      <c r="O768" s="156"/>
      <c r="P768" s="156"/>
      <c r="Q768" s="156"/>
      <c r="R768" s="157"/>
      <c r="S768" s="157"/>
      <c r="T768" s="157"/>
      <c r="U768" s="157"/>
      <c r="V768" s="157"/>
      <c r="W768" s="157"/>
      <c r="X768" s="157"/>
      <c r="Y768" s="157"/>
      <c r="Z768" s="146"/>
      <c r="AA768" s="146"/>
      <c r="AB768" s="146"/>
      <c r="AC768" s="146"/>
      <c r="AD768" s="146"/>
      <c r="AE768" s="146"/>
      <c r="AF768" s="146"/>
      <c r="AG768" s="146" t="s">
        <v>278</v>
      </c>
      <c r="AH768" s="146">
        <v>0</v>
      </c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</row>
    <row r="769" spans="1:60" outlineLevel="3" x14ac:dyDescent="0.2">
      <c r="A769" s="153"/>
      <c r="B769" s="154"/>
      <c r="C769" s="192" t="s">
        <v>870</v>
      </c>
      <c r="D769" s="185"/>
      <c r="E769" s="186">
        <v>3.1771799999999999</v>
      </c>
      <c r="F769" s="157"/>
      <c r="G769" s="157"/>
      <c r="H769" s="157"/>
      <c r="I769" s="157"/>
      <c r="J769" s="157"/>
      <c r="K769" s="157"/>
      <c r="L769" s="157"/>
      <c r="M769" s="157"/>
      <c r="N769" s="156"/>
      <c r="O769" s="156"/>
      <c r="P769" s="156"/>
      <c r="Q769" s="156"/>
      <c r="R769" s="157"/>
      <c r="S769" s="157"/>
      <c r="T769" s="157"/>
      <c r="U769" s="157"/>
      <c r="V769" s="157"/>
      <c r="W769" s="157"/>
      <c r="X769" s="157"/>
      <c r="Y769" s="157"/>
      <c r="Z769" s="146"/>
      <c r="AA769" s="146"/>
      <c r="AB769" s="146"/>
      <c r="AC769" s="146"/>
      <c r="AD769" s="146"/>
      <c r="AE769" s="146"/>
      <c r="AF769" s="146"/>
      <c r="AG769" s="146" t="s">
        <v>278</v>
      </c>
      <c r="AH769" s="146">
        <v>0</v>
      </c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</row>
    <row r="770" spans="1:60" outlineLevel="3" x14ac:dyDescent="0.2">
      <c r="A770" s="153"/>
      <c r="B770" s="154"/>
      <c r="C770" s="192" t="s">
        <v>563</v>
      </c>
      <c r="D770" s="185"/>
      <c r="E770" s="186"/>
      <c r="F770" s="157"/>
      <c r="G770" s="157"/>
      <c r="H770" s="157"/>
      <c r="I770" s="157"/>
      <c r="J770" s="157"/>
      <c r="K770" s="157"/>
      <c r="L770" s="157"/>
      <c r="M770" s="157"/>
      <c r="N770" s="156"/>
      <c r="O770" s="156"/>
      <c r="P770" s="156"/>
      <c r="Q770" s="156"/>
      <c r="R770" s="157"/>
      <c r="S770" s="157"/>
      <c r="T770" s="157"/>
      <c r="U770" s="157"/>
      <c r="V770" s="157"/>
      <c r="W770" s="157"/>
      <c r="X770" s="157"/>
      <c r="Y770" s="157"/>
      <c r="Z770" s="146"/>
      <c r="AA770" s="146"/>
      <c r="AB770" s="146"/>
      <c r="AC770" s="146"/>
      <c r="AD770" s="146"/>
      <c r="AE770" s="146"/>
      <c r="AF770" s="146"/>
      <c r="AG770" s="146" t="s">
        <v>278</v>
      </c>
      <c r="AH770" s="146">
        <v>0</v>
      </c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</row>
    <row r="771" spans="1:60" outlineLevel="3" x14ac:dyDescent="0.2">
      <c r="A771" s="153"/>
      <c r="B771" s="154"/>
      <c r="C771" s="192" t="s">
        <v>871</v>
      </c>
      <c r="D771" s="185"/>
      <c r="E771" s="186">
        <v>3.4236</v>
      </c>
      <c r="F771" s="157"/>
      <c r="G771" s="157"/>
      <c r="H771" s="157"/>
      <c r="I771" s="157"/>
      <c r="J771" s="157"/>
      <c r="K771" s="157"/>
      <c r="L771" s="157"/>
      <c r="M771" s="157"/>
      <c r="N771" s="156"/>
      <c r="O771" s="156"/>
      <c r="P771" s="156"/>
      <c r="Q771" s="156"/>
      <c r="R771" s="157"/>
      <c r="S771" s="157"/>
      <c r="T771" s="157"/>
      <c r="U771" s="157"/>
      <c r="V771" s="157"/>
      <c r="W771" s="157"/>
      <c r="X771" s="157"/>
      <c r="Y771" s="157"/>
      <c r="Z771" s="146"/>
      <c r="AA771" s="146"/>
      <c r="AB771" s="146"/>
      <c r="AC771" s="146"/>
      <c r="AD771" s="146"/>
      <c r="AE771" s="146"/>
      <c r="AF771" s="146"/>
      <c r="AG771" s="146" t="s">
        <v>278</v>
      </c>
      <c r="AH771" s="146">
        <v>0</v>
      </c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</row>
    <row r="772" spans="1:60" outlineLevel="3" x14ac:dyDescent="0.2">
      <c r="A772" s="153"/>
      <c r="B772" s="154"/>
      <c r="C772" s="193" t="s">
        <v>290</v>
      </c>
      <c r="D772" s="187"/>
      <c r="E772" s="188">
        <v>17.0046</v>
      </c>
      <c r="F772" s="157"/>
      <c r="G772" s="157"/>
      <c r="H772" s="157"/>
      <c r="I772" s="157"/>
      <c r="J772" s="157"/>
      <c r="K772" s="157"/>
      <c r="L772" s="157"/>
      <c r="M772" s="157"/>
      <c r="N772" s="156"/>
      <c r="O772" s="156"/>
      <c r="P772" s="156"/>
      <c r="Q772" s="156"/>
      <c r="R772" s="157"/>
      <c r="S772" s="157"/>
      <c r="T772" s="157"/>
      <c r="U772" s="157"/>
      <c r="V772" s="157"/>
      <c r="W772" s="157"/>
      <c r="X772" s="157"/>
      <c r="Y772" s="157"/>
      <c r="Z772" s="146"/>
      <c r="AA772" s="146"/>
      <c r="AB772" s="146"/>
      <c r="AC772" s="146"/>
      <c r="AD772" s="146"/>
      <c r="AE772" s="146"/>
      <c r="AF772" s="146"/>
      <c r="AG772" s="146" t="s">
        <v>278</v>
      </c>
      <c r="AH772" s="146">
        <v>1</v>
      </c>
      <c r="AI772" s="146"/>
      <c r="AJ772" s="146"/>
      <c r="AK772" s="146"/>
      <c r="AL772" s="146"/>
      <c r="AM772" s="146"/>
      <c r="AN772" s="146"/>
      <c r="AO772" s="146"/>
      <c r="AP772" s="146"/>
      <c r="AQ772" s="146"/>
      <c r="AR772" s="146"/>
      <c r="AS772" s="146"/>
      <c r="AT772" s="146"/>
      <c r="AU772" s="146"/>
      <c r="AV772" s="146"/>
      <c r="AW772" s="146"/>
      <c r="AX772" s="146"/>
      <c r="AY772" s="146"/>
      <c r="AZ772" s="146"/>
      <c r="BA772" s="146"/>
      <c r="BB772" s="146"/>
      <c r="BC772" s="146"/>
      <c r="BD772" s="146"/>
      <c r="BE772" s="146"/>
      <c r="BF772" s="146"/>
      <c r="BG772" s="146"/>
      <c r="BH772" s="146"/>
    </row>
    <row r="773" spans="1:60" outlineLevel="2" x14ac:dyDescent="0.2">
      <c r="A773" s="153"/>
      <c r="B773" s="154"/>
      <c r="C773" s="251"/>
      <c r="D773" s="252"/>
      <c r="E773" s="252"/>
      <c r="F773" s="252"/>
      <c r="G773" s="252"/>
      <c r="H773" s="157"/>
      <c r="I773" s="157"/>
      <c r="J773" s="157"/>
      <c r="K773" s="157"/>
      <c r="L773" s="157"/>
      <c r="M773" s="157"/>
      <c r="N773" s="156"/>
      <c r="O773" s="156"/>
      <c r="P773" s="156"/>
      <c r="Q773" s="156"/>
      <c r="R773" s="157"/>
      <c r="S773" s="157"/>
      <c r="T773" s="157"/>
      <c r="U773" s="157"/>
      <c r="V773" s="157"/>
      <c r="W773" s="157"/>
      <c r="X773" s="157"/>
      <c r="Y773" s="157"/>
      <c r="Z773" s="146"/>
      <c r="AA773" s="146"/>
      <c r="AB773" s="146"/>
      <c r="AC773" s="146"/>
      <c r="AD773" s="146"/>
      <c r="AE773" s="146"/>
      <c r="AF773" s="146"/>
      <c r="AG773" s="146" t="s">
        <v>223</v>
      </c>
      <c r="AH773" s="146"/>
      <c r="AI773" s="146"/>
      <c r="AJ773" s="146"/>
      <c r="AK773" s="146"/>
      <c r="AL773" s="146"/>
      <c r="AM773" s="146"/>
      <c r="AN773" s="146"/>
      <c r="AO773" s="146"/>
      <c r="AP773" s="146"/>
      <c r="AQ773" s="146"/>
      <c r="AR773" s="146"/>
      <c r="AS773" s="146"/>
      <c r="AT773" s="146"/>
      <c r="AU773" s="146"/>
      <c r="AV773" s="146"/>
      <c r="AW773" s="146"/>
      <c r="AX773" s="146"/>
      <c r="AY773" s="146"/>
      <c r="AZ773" s="146"/>
      <c r="BA773" s="146"/>
      <c r="BB773" s="146"/>
      <c r="BC773" s="146"/>
      <c r="BD773" s="146"/>
      <c r="BE773" s="146"/>
      <c r="BF773" s="146"/>
      <c r="BG773" s="146"/>
      <c r="BH773" s="146"/>
    </row>
    <row r="774" spans="1:60" ht="33.75" outlineLevel="1" x14ac:dyDescent="0.2">
      <c r="A774" s="167">
        <v>106</v>
      </c>
      <c r="B774" s="168" t="s">
        <v>872</v>
      </c>
      <c r="C774" s="177" t="s">
        <v>873</v>
      </c>
      <c r="D774" s="169" t="s">
        <v>332</v>
      </c>
      <c r="E774" s="170">
        <v>246.41395</v>
      </c>
      <c r="F774" s="171"/>
      <c r="G774" s="172">
        <f>ROUND(E774*F774,2)</f>
        <v>0</v>
      </c>
      <c r="H774" s="171"/>
      <c r="I774" s="172">
        <f>ROUND(E774*H774,2)</f>
        <v>0</v>
      </c>
      <c r="J774" s="171"/>
      <c r="K774" s="172">
        <f>ROUND(E774*J774,2)</f>
        <v>0</v>
      </c>
      <c r="L774" s="172">
        <v>21</v>
      </c>
      <c r="M774" s="172">
        <f>G774*(1+L774/100)</f>
        <v>0</v>
      </c>
      <c r="N774" s="170">
        <v>4.4999999999999997E-3</v>
      </c>
      <c r="O774" s="170">
        <f>ROUND(E774*N774,2)</f>
        <v>1.1100000000000001</v>
      </c>
      <c r="P774" s="170">
        <v>0</v>
      </c>
      <c r="Q774" s="170">
        <f>ROUND(E774*P774,2)</f>
        <v>0</v>
      </c>
      <c r="R774" s="172" t="s">
        <v>381</v>
      </c>
      <c r="S774" s="172" t="s">
        <v>218</v>
      </c>
      <c r="T774" s="173" t="s">
        <v>218</v>
      </c>
      <c r="U774" s="157">
        <v>0</v>
      </c>
      <c r="V774" s="157">
        <f>ROUND(E774*U774,2)</f>
        <v>0</v>
      </c>
      <c r="W774" s="157"/>
      <c r="X774" s="157" t="s">
        <v>382</v>
      </c>
      <c r="Y774" s="157" t="s">
        <v>221</v>
      </c>
      <c r="Z774" s="146"/>
      <c r="AA774" s="146"/>
      <c r="AB774" s="146"/>
      <c r="AC774" s="146"/>
      <c r="AD774" s="146"/>
      <c r="AE774" s="146"/>
      <c r="AF774" s="146"/>
      <c r="AG774" s="146" t="s">
        <v>383</v>
      </c>
      <c r="AH774" s="146"/>
      <c r="AI774" s="146"/>
      <c r="AJ774" s="146"/>
      <c r="AK774" s="146"/>
      <c r="AL774" s="146"/>
      <c r="AM774" s="146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</row>
    <row r="775" spans="1:60" outlineLevel="2" x14ac:dyDescent="0.2">
      <c r="A775" s="153"/>
      <c r="B775" s="154"/>
      <c r="C775" s="192" t="s">
        <v>874</v>
      </c>
      <c r="D775" s="185"/>
      <c r="E775" s="186">
        <v>181.82995</v>
      </c>
      <c r="F775" s="157"/>
      <c r="G775" s="157"/>
      <c r="H775" s="157"/>
      <c r="I775" s="157"/>
      <c r="J775" s="157"/>
      <c r="K775" s="157"/>
      <c r="L775" s="157"/>
      <c r="M775" s="157"/>
      <c r="N775" s="156"/>
      <c r="O775" s="156"/>
      <c r="P775" s="156"/>
      <c r="Q775" s="156"/>
      <c r="R775" s="157"/>
      <c r="S775" s="157"/>
      <c r="T775" s="157"/>
      <c r="U775" s="157"/>
      <c r="V775" s="157"/>
      <c r="W775" s="157"/>
      <c r="X775" s="157"/>
      <c r="Y775" s="157"/>
      <c r="Z775" s="146"/>
      <c r="AA775" s="146"/>
      <c r="AB775" s="146"/>
      <c r="AC775" s="146"/>
      <c r="AD775" s="146"/>
      <c r="AE775" s="146"/>
      <c r="AF775" s="146"/>
      <c r="AG775" s="146" t="s">
        <v>278</v>
      </c>
      <c r="AH775" s="146">
        <v>0</v>
      </c>
      <c r="AI775" s="146"/>
      <c r="AJ775" s="146"/>
      <c r="AK775" s="146"/>
      <c r="AL775" s="146"/>
      <c r="AM775" s="146"/>
      <c r="AN775" s="146"/>
      <c r="AO775" s="146"/>
      <c r="AP775" s="146"/>
      <c r="AQ775" s="146"/>
      <c r="AR775" s="146"/>
      <c r="AS775" s="146"/>
      <c r="AT775" s="146"/>
      <c r="AU775" s="146"/>
      <c r="AV775" s="146"/>
      <c r="AW775" s="146"/>
      <c r="AX775" s="146"/>
      <c r="AY775" s="146"/>
      <c r="AZ775" s="146"/>
      <c r="BA775" s="146"/>
      <c r="BB775" s="146"/>
      <c r="BC775" s="146"/>
      <c r="BD775" s="146"/>
      <c r="BE775" s="146"/>
      <c r="BF775" s="146"/>
      <c r="BG775" s="146"/>
      <c r="BH775" s="146"/>
    </row>
    <row r="776" spans="1:60" outlineLevel="3" x14ac:dyDescent="0.2">
      <c r="A776" s="153"/>
      <c r="B776" s="154"/>
      <c r="C776" s="192" t="s">
        <v>875</v>
      </c>
      <c r="D776" s="185"/>
      <c r="E776" s="186">
        <v>64.584000000000003</v>
      </c>
      <c r="F776" s="157"/>
      <c r="G776" s="157"/>
      <c r="H776" s="157"/>
      <c r="I776" s="157"/>
      <c r="J776" s="157"/>
      <c r="K776" s="157"/>
      <c r="L776" s="157"/>
      <c r="M776" s="157"/>
      <c r="N776" s="156"/>
      <c r="O776" s="156"/>
      <c r="P776" s="156"/>
      <c r="Q776" s="156"/>
      <c r="R776" s="157"/>
      <c r="S776" s="157"/>
      <c r="T776" s="157"/>
      <c r="U776" s="157"/>
      <c r="V776" s="157"/>
      <c r="W776" s="157"/>
      <c r="X776" s="157"/>
      <c r="Y776" s="157"/>
      <c r="Z776" s="146"/>
      <c r="AA776" s="146"/>
      <c r="AB776" s="146"/>
      <c r="AC776" s="146"/>
      <c r="AD776" s="146"/>
      <c r="AE776" s="146"/>
      <c r="AF776" s="146"/>
      <c r="AG776" s="146" t="s">
        <v>278</v>
      </c>
      <c r="AH776" s="146">
        <v>0</v>
      </c>
      <c r="AI776" s="146"/>
      <c r="AJ776" s="146"/>
      <c r="AK776" s="146"/>
      <c r="AL776" s="146"/>
      <c r="AM776" s="146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</row>
    <row r="777" spans="1:60" outlineLevel="2" x14ac:dyDescent="0.2">
      <c r="A777" s="153"/>
      <c r="B777" s="154"/>
      <c r="C777" s="251"/>
      <c r="D777" s="252"/>
      <c r="E777" s="252"/>
      <c r="F777" s="252"/>
      <c r="G777" s="252"/>
      <c r="H777" s="157"/>
      <c r="I777" s="157"/>
      <c r="J777" s="157"/>
      <c r="K777" s="157"/>
      <c r="L777" s="157"/>
      <c r="M777" s="157"/>
      <c r="N777" s="156"/>
      <c r="O777" s="156"/>
      <c r="P777" s="156"/>
      <c r="Q777" s="156"/>
      <c r="R777" s="157"/>
      <c r="S777" s="157"/>
      <c r="T777" s="157"/>
      <c r="U777" s="157"/>
      <c r="V777" s="157"/>
      <c r="W777" s="157"/>
      <c r="X777" s="157"/>
      <c r="Y777" s="157"/>
      <c r="Z777" s="146"/>
      <c r="AA777" s="146"/>
      <c r="AB777" s="146"/>
      <c r="AC777" s="146"/>
      <c r="AD777" s="146"/>
      <c r="AE777" s="146"/>
      <c r="AF777" s="146"/>
      <c r="AG777" s="146" t="s">
        <v>223</v>
      </c>
      <c r="AH777" s="146"/>
      <c r="AI777" s="146"/>
      <c r="AJ777" s="146"/>
      <c r="AK777" s="146"/>
      <c r="AL777" s="146"/>
      <c r="AM777" s="146"/>
      <c r="AN777" s="146"/>
      <c r="AO777" s="146"/>
      <c r="AP777" s="146"/>
      <c r="AQ777" s="146"/>
      <c r="AR777" s="146"/>
      <c r="AS777" s="146"/>
      <c r="AT777" s="146"/>
      <c r="AU777" s="146"/>
      <c r="AV777" s="146"/>
      <c r="AW777" s="146"/>
      <c r="AX777" s="146"/>
      <c r="AY777" s="146"/>
      <c r="AZ777" s="146"/>
      <c r="BA777" s="146"/>
      <c r="BB777" s="146"/>
      <c r="BC777" s="146"/>
      <c r="BD777" s="146"/>
      <c r="BE777" s="146"/>
      <c r="BF777" s="146"/>
      <c r="BG777" s="146"/>
      <c r="BH777" s="146"/>
    </row>
    <row r="778" spans="1:60" outlineLevel="1" x14ac:dyDescent="0.2">
      <c r="A778" s="153">
        <v>107</v>
      </c>
      <c r="B778" s="154" t="s">
        <v>876</v>
      </c>
      <c r="C778" s="194" t="s">
        <v>877</v>
      </c>
      <c r="D778" s="155" t="s">
        <v>0</v>
      </c>
      <c r="E778" s="174"/>
      <c r="F778" s="158"/>
      <c r="G778" s="157">
        <f>ROUND(E778*F778,2)</f>
        <v>0</v>
      </c>
      <c r="H778" s="158"/>
      <c r="I778" s="157">
        <f>ROUND(E778*H778,2)</f>
        <v>0</v>
      </c>
      <c r="J778" s="158"/>
      <c r="K778" s="157">
        <f>ROUND(E778*J778,2)</f>
        <v>0</v>
      </c>
      <c r="L778" s="157">
        <v>21</v>
      </c>
      <c r="M778" s="157">
        <f>G778*(1+L778/100)</f>
        <v>0</v>
      </c>
      <c r="N778" s="156">
        <v>0</v>
      </c>
      <c r="O778" s="156">
        <f>ROUND(E778*N778,2)</f>
        <v>0</v>
      </c>
      <c r="P778" s="156">
        <v>0</v>
      </c>
      <c r="Q778" s="156">
        <f>ROUND(E778*P778,2)</f>
        <v>0</v>
      </c>
      <c r="R778" s="157" t="s">
        <v>853</v>
      </c>
      <c r="S778" s="157" t="s">
        <v>218</v>
      </c>
      <c r="T778" s="157" t="s">
        <v>218</v>
      </c>
      <c r="U778" s="157">
        <v>0</v>
      </c>
      <c r="V778" s="157">
        <f>ROUND(E778*U778,2)</f>
        <v>0</v>
      </c>
      <c r="W778" s="157"/>
      <c r="X778" s="157" t="s">
        <v>843</v>
      </c>
      <c r="Y778" s="157" t="s">
        <v>221</v>
      </c>
      <c r="Z778" s="146"/>
      <c r="AA778" s="146"/>
      <c r="AB778" s="146"/>
      <c r="AC778" s="146"/>
      <c r="AD778" s="146"/>
      <c r="AE778" s="146"/>
      <c r="AF778" s="146"/>
      <c r="AG778" s="146" t="s">
        <v>844</v>
      </c>
      <c r="AH778" s="146"/>
      <c r="AI778" s="146"/>
      <c r="AJ778" s="146"/>
      <c r="AK778" s="146"/>
      <c r="AL778" s="146"/>
      <c r="AM778" s="146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</row>
    <row r="779" spans="1:60" outlineLevel="2" x14ac:dyDescent="0.2">
      <c r="A779" s="153"/>
      <c r="B779" s="154"/>
      <c r="C779" s="264" t="s">
        <v>878</v>
      </c>
      <c r="D779" s="265"/>
      <c r="E779" s="265"/>
      <c r="F779" s="265"/>
      <c r="G779" s="265"/>
      <c r="H779" s="157"/>
      <c r="I779" s="157"/>
      <c r="J779" s="157"/>
      <c r="K779" s="157"/>
      <c r="L779" s="157"/>
      <c r="M779" s="157"/>
      <c r="N779" s="156"/>
      <c r="O779" s="156"/>
      <c r="P779" s="156"/>
      <c r="Q779" s="156"/>
      <c r="R779" s="157"/>
      <c r="S779" s="157"/>
      <c r="T779" s="157"/>
      <c r="U779" s="157"/>
      <c r="V779" s="157"/>
      <c r="W779" s="157"/>
      <c r="X779" s="157"/>
      <c r="Y779" s="157"/>
      <c r="Z779" s="146"/>
      <c r="AA779" s="146"/>
      <c r="AB779" s="146"/>
      <c r="AC779" s="146"/>
      <c r="AD779" s="146"/>
      <c r="AE779" s="146"/>
      <c r="AF779" s="146"/>
      <c r="AG779" s="146" t="s">
        <v>276</v>
      </c>
      <c r="AH779" s="146"/>
      <c r="AI779" s="146"/>
      <c r="AJ779" s="146"/>
      <c r="AK779" s="146"/>
      <c r="AL779" s="146"/>
      <c r="AM779" s="146"/>
      <c r="AN779" s="146"/>
      <c r="AO779" s="146"/>
      <c r="AP779" s="146"/>
      <c r="AQ779" s="146"/>
      <c r="AR779" s="146"/>
      <c r="AS779" s="146"/>
      <c r="AT779" s="146"/>
      <c r="AU779" s="146"/>
      <c r="AV779" s="146"/>
      <c r="AW779" s="146"/>
      <c r="AX779" s="146"/>
      <c r="AY779" s="146"/>
      <c r="AZ779" s="146"/>
      <c r="BA779" s="146"/>
      <c r="BB779" s="146"/>
      <c r="BC779" s="146"/>
      <c r="BD779" s="146"/>
      <c r="BE779" s="146"/>
      <c r="BF779" s="146"/>
      <c r="BG779" s="146"/>
      <c r="BH779" s="146"/>
    </row>
    <row r="780" spans="1:60" outlineLevel="2" x14ac:dyDescent="0.2">
      <c r="A780" s="153"/>
      <c r="B780" s="154"/>
      <c r="C780" s="251"/>
      <c r="D780" s="252"/>
      <c r="E780" s="252"/>
      <c r="F780" s="252"/>
      <c r="G780" s="252"/>
      <c r="H780" s="157"/>
      <c r="I780" s="157"/>
      <c r="J780" s="157"/>
      <c r="K780" s="157"/>
      <c r="L780" s="157"/>
      <c r="M780" s="157"/>
      <c r="N780" s="156"/>
      <c r="O780" s="156"/>
      <c r="P780" s="156"/>
      <c r="Q780" s="156"/>
      <c r="R780" s="157"/>
      <c r="S780" s="157"/>
      <c r="T780" s="157"/>
      <c r="U780" s="157"/>
      <c r="V780" s="157"/>
      <c r="W780" s="157"/>
      <c r="X780" s="157"/>
      <c r="Y780" s="157"/>
      <c r="Z780" s="146"/>
      <c r="AA780" s="146"/>
      <c r="AB780" s="146"/>
      <c r="AC780" s="146"/>
      <c r="AD780" s="146"/>
      <c r="AE780" s="146"/>
      <c r="AF780" s="146"/>
      <c r="AG780" s="146" t="s">
        <v>223</v>
      </c>
      <c r="AH780" s="146"/>
      <c r="AI780" s="146"/>
      <c r="AJ780" s="146"/>
      <c r="AK780" s="146"/>
      <c r="AL780" s="146"/>
      <c r="AM780" s="146"/>
      <c r="AN780" s="146"/>
      <c r="AO780" s="146"/>
      <c r="AP780" s="146"/>
      <c r="AQ780" s="146"/>
      <c r="AR780" s="146"/>
      <c r="AS780" s="146"/>
      <c r="AT780" s="146"/>
      <c r="AU780" s="146"/>
      <c r="AV780" s="146"/>
      <c r="AW780" s="146"/>
      <c r="AX780" s="146"/>
      <c r="AY780" s="146"/>
      <c r="AZ780" s="146"/>
      <c r="BA780" s="146"/>
      <c r="BB780" s="146"/>
      <c r="BC780" s="146"/>
      <c r="BD780" s="146"/>
      <c r="BE780" s="146"/>
      <c r="BF780" s="146"/>
      <c r="BG780" s="146"/>
      <c r="BH780" s="146"/>
    </row>
    <row r="781" spans="1:60" x14ac:dyDescent="0.2">
      <c r="A781" s="160" t="s">
        <v>213</v>
      </c>
      <c r="B781" s="161" t="s">
        <v>127</v>
      </c>
      <c r="C781" s="176" t="s">
        <v>128</v>
      </c>
      <c r="D781" s="162"/>
      <c r="E781" s="163"/>
      <c r="F781" s="164"/>
      <c r="G781" s="164">
        <f>SUMIF(AG782:AG873,"&lt;&gt;NOR",G782:G873)</f>
        <v>0</v>
      </c>
      <c r="H781" s="164"/>
      <c r="I781" s="164">
        <f>SUM(I782:I873)</f>
        <v>0</v>
      </c>
      <c r="J781" s="164"/>
      <c r="K781" s="164">
        <f>SUM(K782:K873)</f>
        <v>0</v>
      </c>
      <c r="L781" s="164"/>
      <c r="M781" s="164">
        <f>SUM(M782:M873)</f>
        <v>0</v>
      </c>
      <c r="N781" s="163"/>
      <c r="O781" s="163">
        <f>SUM(O782:O873)</f>
        <v>1.87</v>
      </c>
      <c r="P781" s="163"/>
      <c r="Q781" s="163">
        <f>SUM(Q782:Q873)</f>
        <v>0</v>
      </c>
      <c r="R781" s="164"/>
      <c r="S781" s="164"/>
      <c r="T781" s="165"/>
      <c r="U781" s="159"/>
      <c r="V781" s="159">
        <f>SUM(V782:V873)</f>
        <v>104.00999999999999</v>
      </c>
      <c r="W781" s="159"/>
      <c r="X781" s="159"/>
      <c r="Y781" s="159"/>
      <c r="AG781" t="s">
        <v>214</v>
      </c>
    </row>
    <row r="782" spans="1:60" outlineLevel="1" x14ac:dyDescent="0.2">
      <c r="A782" s="167">
        <v>108</v>
      </c>
      <c r="B782" s="168" t="s">
        <v>879</v>
      </c>
      <c r="C782" s="177" t="s">
        <v>880</v>
      </c>
      <c r="D782" s="169" t="s">
        <v>332</v>
      </c>
      <c r="E782" s="170">
        <v>112.04885</v>
      </c>
      <c r="F782" s="171"/>
      <c r="G782" s="172">
        <f>ROUND(E782*F782,2)</f>
        <v>0</v>
      </c>
      <c r="H782" s="171"/>
      <c r="I782" s="172">
        <f>ROUND(E782*H782,2)</f>
        <v>0</v>
      </c>
      <c r="J782" s="171"/>
      <c r="K782" s="172">
        <f>ROUND(E782*J782,2)</f>
        <v>0</v>
      </c>
      <c r="L782" s="172">
        <v>21</v>
      </c>
      <c r="M782" s="172">
        <f>G782*(1+L782/100)</f>
        <v>0</v>
      </c>
      <c r="N782" s="170">
        <v>0</v>
      </c>
      <c r="O782" s="170">
        <f>ROUND(E782*N782,2)</f>
        <v>0</v>
      </c>
      <c r="P782" s="170">
        <v>0</v>
      </c>
      <c r="Q782" s="170">
        <f>ROUND(E782*P782,2)</f>
        <v>0</v>
      </c>
      <c r="R782" s="172" t="s">
        <v>881</v>
      </c>
      <c r="S782" s="172" t="s">
        <v>218</v>
      </c>
      <c r="T782" s="173" t="s">
        <v>218</v>
      </c>
      <c r="U782" s="157">
        <v>0.15</v>
      </c>
      <c r="V782" s="157">
        <f>ROUND(E782*U782,2)</f>
        <v>16.809999999999999</v>
      </c>
      <c r="W782" s="157"/>
      <c r="X782" s="157" t="s">
        <v>263</v>
      </c>
      <c r="Y782" s="157" t="s">
        <v>221</v>
      </c>
      <c r="Z782" s="146"/>
      <c r="AA782" s="146"/>
      <c r="AB782" s="146"/>
      <c r="AC782" s="146"/>
      <c r="AD782" s="146"/>
      <c r="AE782" s="146"/>
      <c r="AF782" s="146"/>
      <c r="AG782" s="146" t="s">
        <v>264</v>
      </c>
      <c r="AH782" s="146"/>
      <c r="AI782" s="146"/>
      <c r="AJ782" s="146"/>
      <c r="AK782" s="146"/>
      <c r="AL782" s="146"/>
      <c r="AM782" s="146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</row>
    <row r="783" spans="1:60" outlineLevel="2" x14ac:dyDescent="0.2">
      <c r="A783" s="153"/>
      <c r="B783" s="154"/>
      <c r="C783" s="253" t="s">
        <v>882</v>
      </c>
      <c r="D783" s="254"/>
      <c r="E783" s="254"/>
      <c r="F783" s="254"/>
      <c r="G783" s="254"/>
      <c r="H783" s="157"/>
      <c r="I783" s="157"/>
      <c r="J783" s="157"/>
      <c r="K783" s="157"/>
      <c r="L783" s="157"/>
      <c r="M783" s="157"/>
      <c r="N783" s="156"/>
      <c r="O783" s="156"/>
      <c r="P783" s="156"/>
      <c r="Q783" s="156"/>
      <c r="R783" s="157"/>
      <c r="S783" s="157"/>
      <c r="T783" s="157"/>
      <c r="U783" s="157"/>
      <c r="V783" s="157"/>
      <c r="W783" s="157"/>
      <c r="X783" s="157"/>
      <c r="Y783" s="157"/>
      <c r="Z783" s="146"/>
      <c r="AA783" s="146"/>
      <c r="AB783" s="146"/>
      <c r="AC783" s="146"/>
      <c r="AD783" s="146"/>
      <c r="AE783" s="146"/>
      <c r="AF783" s="146"/>
      <c r="AG783" s="146" t="s">
        <v>227</v>
      </c>
      <c r="AH783" s="146"/>
      <c r="AI783" s="146"/>
      <c r="AJ783" s="146"/>
      <c r="AK783" s="146"/>
      <c r="AL783" s="146"/>
      <c r="AM783" s="146"/>
      <c r="AN783" s="146"/>
      <c r="AO783" s="146"/>
      <c r="AP783" s="146"/>
      <c r="AQ783" s="146"/>
      <c r="AR783" s="146"/>
      <c r="AS783" s="146"/>
      <c r="AT783" s="146"/>
      <c r="AU783" s="146"/>
      <c r="AV783" s="146"/>
      <c r="AW783" s="146"/>
      <c r="AX783" s="146"/>
      <c r="AY783" s="146"/>
      <c r="AZ783" s="146"/>
      <c r="BA783" s="146"/>
      <c r="BB783" s="146"/>
      <c r="BC783" s="146"/>
      <c r="BD783" s="146"/>
      <c r="BE783" s="146"/>
      <c r="BF783" s="146"/>
      <c r="BG783" s="146"/>
      <c r="BH783" s="146"/>
    </row>
    <row r="784" spans="1:60" outlineLevel="2" x14ac:dyDescent="0.2">
      <c r="A784" s="153"/>
      <c r="B784" s="154"/>
      <c r="C784" s="192" t="s">
        <v>709</v>
      </c>
      <c r="D784" s="185"/>
      <c r="E784" s="186"/>
      <c r="F784" s="157"/>
      <c r="G784" s="157"/>
      <c r="H784" s="157"/>
      <c r="I784" s="157"/>
      <c r="J784" s="157"/>
      <c r="K784" s="157"/>
      <c r="L784" s="157"/>
      <c r="M784" s="157"/>
      <c r="N784" s="156"/>
      <c r="O784" s="156"/>
      <c r="P784" s="156"/>
      <c r="Q784" s="156"/>
      <c r="R784" s="157"/>
      <c r="S784" s="157"/>
      <c r="T784" s="157"/>
      <c r="U784" s="157"/>
      <c r="V784" s="157"/>
      <c r="W784" s="157"/>
      <c r="X784" s="157"/>
      <c r="Y784" s="157"/>
      <c r="Z784" s="146"/>
      <c r="AA784" s="146"/>
      <c r="AB784" s="146"/>
      <c r="AC784" s="146"/>
      <c r="AD784" s="146"/>
      <c r="AE784" s="146"/>
      <c r="AF784" s="146"/>
      <c r="AG784" s="146" t="s">
        <v>278</v>
      </c>
      <c r="AH784" s="146">
        <v>0</v>
      </c>
      <c r="AI784" s="146"/>
      <c r="AJ784" s="146"/>
      <c r="AK784" s="146"/>
      <c r="AL784" s="146"/>
      <c r="AM784" s="146"/>
      <c r="AN784" s="146"/>
      <c r="AO784" s="146"/>
      <c r="AP784" s="146"/>
      <c r="AQ784" s="146"/>
      <c r="AR784" s="146"/>
      <c r="AS784" s="146"/>
      <c r="AT784" s="146"/>
      <c r="AU784" s="146"/>
      <c r="AV784" s="146"/>
      <c r="AW784" s="146"/>
      <c r="AX784" s="146"/>
      <c r="AY784" s="146"/>
      <c r="AZ784" s="146"/>
      <c r="BA784" s="146"/>
      <c r="BB784" s="146"/>
      <c r="BC784" s="146"/>
      <c r="BD784" s="146"/>
      <c r="BE784" s="146"/>
      <c r="BF784" s="146"/>
      <c r="BG784" s="146"/>
      <c r="BH784" s="146"/>
    </row>
    <row r="785" spans="1:60" outlineLevel="3" x14ac:dyDescent="0.2">
      <c r="A785" s="153"/>
      <c r="B785" s="154"/>
      <c r="C785" s="192" t="s">
        <v>526</v>
      </c>
      <c r="D785" s="185"/>
      <c r="E785" s="186"/>
      <c r="F785" s="157"/>
      <c r="G785" s="157"/>
      <c r="H785" s="157"/>
      <c r="I785" s="157"/>
      <c r="J785" s="157"/>
      <c r="K785" s="157"/>
      <c r="L785" s="157"/>
      <c r="M785" s="157"/>
      <c r="N785" s="156"/>
      <c r="O785" s="156"/>
      <c r="P785" s="156"/>
      <c r="Q785" s="156"/>
      <c r="R785" s="157"/>
      <c r="S785" s="157"/>
      <c r="T785" s="157"/>
      <c r="U785" s="157"/>
      <c r="V785" s="157"/>
      <c r="W785" s="157"/>
      <c r="X785" s="157"/>
      <c r="Y785" s="157"/>
      <c r="Z785" s="146"/>
      <c r="AA785" s="146"/>
      <c r="AB785" s="146"/>
      <c r="AC785" s="146"/>
      <c r="AD785" s="146"/>
      <c r="AE785" s="146"/>
      <c r="AF785" s="146"/>
      <c r="AG785" s="146" t="s">
        <v>278</v>
      </c>
      <c r="AH785" s="146">
        <v>0</v>
      </c>
      <c r="AI785" s="146"/>
      <c r="AJ785" s="146"/>
      <c r="AK785" s="146"/>
      <c r="AL785" s="146"/>
      <c r="AM785" s="146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</row>
    <row r="786" spans="1:60" outlineLevel="3" x14ac:dyDescent="0.2">
      <c r="A786" s="153"/>
      <c r="B786" s="154"/>
      <c r="C786" s="192" t="s">
        <v>883</v>
      </c>
      <c r="D786" s="185"/>
      <c r="E786" s="186">
        <v>1.8376999999999999</v>
      </c>
      <c r="F786" s="157"/>
      <c r="G786" s="157"/>
      <c r="H786" s="157"/>
      <c r="I786" s="157"/>
      <c r="J786" s="157"/>
      <c r="K786" s="157"/>
      <c r="L786" s="157"/>
      <c r="M786" s="157"/>
      <c r="N786" s="156"/>
      <c r="O786" s="156"/>
      <c r="P786" s="156"/>
      <c r="Q786" s="156"/>
      <c r="R786" s="157"/>
      <c r="S786" s="157"/>
      <c r="T786" s="157"/>
      <c r="U786" s="157"/>
      <c r="V786" s="157"/>
      <c r="W786" s="157"/>
      <c r="X786" s="157"/>
      <c r="Y786" s="157"/>
      <c r="Z786" s="146"/>
      <c r="AA786" s="146"/>
      <c r="AB786" s="146"/>
      <c r="AC786" s="146"/>
      <c r="AD786" s="146"/>
      <c r="AE786" s="146"/>
      <c r="AF786" s="146"/>
      <c r="AG786" s="146" t="s">
        <v>278</v>
      </c>
      <c r="AH786" s="146">
        <v>0</v>
      </c>
      <c r="AI786" s="146"/>
      <c r="AJ786" s="146"/>
      <c r="AK786" s="146"/>
      <c r="AL786" s="146"/>
      <c r="AM786" s="146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</row>
    <row r="787" spans="1:60" outlineLevel="3" x14ac:dyDescent="0.2">
      <c r="A787" s="153"/>
      <c r="B787" s="154"/>
      <c r="C787" s="192" t="s">
        <v>528</v>
      </c>
      <c r="D787" s="185"/>
      <c r="E787" s="186"/>
      <c r="F787" s="157"/>
      <c r="G787" s="157"/>
      <c r="H787" s="157"/>
      <c r="I787" s="157"/>
      <c r="J787" s="157"/>
      <c r="K787" s="157"/>
      <c r="L787" s="157"/>
      <c r="M787" s="157"/>
      <c r="N787" s="156"/>
      <c r="O787" s="156"/>
      <c r="P787" s="156"/>
      <c r="Q787" s="156"/>
      <c r="R787" s="157"/>
      <c r="S787" s="157"/>
      <c r="T787" s="157"/>
      <c r="U787" s="157"/>
      <c r="V787" s="157"/>
      <c r="W787" s="157"/>
      <c r="X787" s="157"/>
      <c r="Y787" s="157"/>
      <c r="Z787" s="146"/>
      <c r="AA787" s="146"/>
      <c r="AB787" s="146"/>
      <c r="AC787" s="146"/>
      <c r="AD787" s="146"/>
      <c r="AE787" s="146"/>
      <c r="AF787" s="146"/>
      <c r="AG787" s="146" t="s">
        <v>278</v>
      </c>
      <c r="AH787" s="146">
        <v>0</v>
      </c>
      <c r="AI787" s="146"/>
      <c r="AJ787" s="146"/>
      <c r="AK787" s="146"/>
      <c r="AL787" s="146"/>
      <c r="AM787" s="146"/>
      <c r="AN787" s="146"/>
      <c r="AO787" s="146"/>
      <c r="AP787" s="146"/>
      <c r="AQ787" s="146"/>
      <c r="AR787" s="146"/>
      <c r="AS787" s="146"/>
      <c r="AT787" s="146"/>
      <c r="AU787" s="146"/>
      <c r="AV787" s="146"/>
      <c r="AW787" s="146"/>
      <c r="AX787" s="146"/>
      <c r="AY787" s="146"/>
      <c r="AZ787" s="146"/>
      <c r="BA787" s="146"/>
      <c r="BB787" s="146"/>
      <c r="BC787" s="146"/>
      <c r="BD787" s="146"/>
      <c r="BE787" s="146"/>
      <c r="BF787" s="146"/>
      <c r="BG787" s="146"/>
      <c r="BH787" s="146"/>
    </row>
    <row r="788" spans="1:60" outlineLevel="3" x14ac:dyDescent="0.2">
      <c r="A788" s="153"/>
      <c r="B788" s="154"/>
      <c r="C788" s="192" t="s">
        <v>884</v>
      </c>
      <c r="D788" s="185"/>
      <c r="E788" s="186">
        <v>5.6459999999999999</v>
      </c>
      <c r="F788" s="157"/>
      <c r="G788" s="157"/>
      <c r="H788" s="157"/>
      <c r="I788" s="157"/>
      <c r="J788" s="157"/>
      <c r="K788" s="157"/>
      <c r="L788" s="157"/>
      <c r="M788" s="157"/>
      <c r="N788" s="156"/>
      <c r="O788" s="156"/>
      <c r="P788" s="156"/>
      <c r="Q788" s="156"/>
      <c r="R788" s="157"/>
      <c r="S788" s="157"/>
      <c r="T788" s="157"/>
      <c r="U788" s="157"/>
      <c r="V788" s="157"/>
      <c r="W788" s="157"/>
      <c r="X788" s="157"/>
      <c r="Y788" s="157"/>
      <c r="Z788" s="146"/>
      <c r="AA788" s="146"/>
      <c r="AB788" s="146"/>
      <c r="AC788" s="146"/>
      <c r="AD788" s="146"/>
      <c r="AE788" s="146"/>
      <c r="AF788" s="146"/>
      <c r="AG788" s="146" t="s">
        <v>278</v>
      </c>
      <c r="AH788" s="146">
        <v>0</v>
      </c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6"/>
      <c r="AU788" s="146"/>
      <c r="AV788" s="146"/>
      <c r="AW788" s="146"/>
      <c r="AX788" s="146"/>
      <c r="AY788" s="146"/>
      <c r="AZ788" s="146"/>
      <c r="BA788" s="146"/>
      <c r="BB788" s="146"/>
      <c r="BC788" s="146"/>
      <c r="BD788" s="146"/>
      <c r="BE788" s="146"/>
      <c r="BF788" s="146"/>
      <c r="BG788" s="146"/>
      <c r="BH788" s="146"/>
    </row>
    <row r="789" spans="1:60" outlineLevel="3" x14ac:dyDescent="0.2">
      <c r="A789" s="153"/>
      <c r="B789" s="154"/>
      <c r="C789" s="192" t="s">
        <v>530</v>
      </c>
      <c r="D789" s="185"/>
      <c r="E789" s="186"/>
      <c r="F789" s="157"/>
      <c r="G789" s="157"/>
      <c r="H789" s="157"/>
      <c r="I789" s="157"/>
      <c r="J789" s="157"/>
      <c r="K789" s="157"/>
      <c r="L789" s="157"/>
      <c r="M789" s="157"/>
      <c r="N789" s="156"/>
      <c r="O789" s="156"/>
      <c r="P789" s="156"/>
      <c r="Q789" s="156"/>
      <c r="R789" s="157"/>
      <c r="S789" s="157"/>
      <c r="T789" s="157"/>
      <c r="U789" s="157"/>
      <c r="V789" s="157"/>
      <c r="W789" s="157"/>
      <c r="X789" s="157"/>
      <c r="Y789" s="157"/>
      <c r="Z789" s="146"/>
      <c r="AA789" s="146"/>
      <c r="AB789" s="146"/>
      <c r="AC789" s="146"/>
      <c r="AD789" s="146"/>
      <c r="AE789" s="146"/>
      <c r="AF789" s="146"/>
      <c r="AG789" s="146" t="s">
        <v>278</v>
      </c>
      <c r="AH789" s="146">
        <v>0</v>
      </c>
      <c r="AI789" s="146"/>
      <c r="AJ789" s="146"/>
      <c r="AK789" s="146"/>
      <c r="AL789" s="146"/>
      <c r="AM789" s="146"/>
      <c r="AN789" s="146"/>
      <c r="AO789" s="146"/>
      <c r="AP789" s="146"/>
      <c r="AQ789" s="146"/>
      <c r="AR789" s="146"/>
      <c r="AS789" s="146"/>
      <c r="AT789" s="146"/>
      <c r="AU789" s="146"/>
      <c r="AV789" s="146"/>
      <c r="AW789" s="146"/>
      <c r="AX789" s="146"/>
      <c r="AY789" s="146"/>
      <c r="AZ789" s="146"/>
      <c r="BA789" s="146"/>
      <c r="BB789" s="146"/>
      <c r="BC789" s="146"/>
      <c r="BD789" s="146"/>
      <c r="BE789" s="146"/>
      <c r="BF789" s="146"/>
      <c r="BG789" s="146"/>
      <c r="BH789" s="146"/>
    </row>
    <row r="790" spans="1:60" outlineLevel="3" x14ac:dyDescent="0.2">
      <c r="A790" s="153"/>
      <c r="B790" s="154"/>
      <c r="C790" s="192" t="s">
        <v>885</v>
      </c>
      <c r="D790" s="185"/>
      <c r="E790" s="186">
        <v>14.0945</v>
      </c>
      <c r="F790" s="157"/>
      <c r="G790" s="157"/>
      <c r="H790" s="157"/>
      <c r="I790" s="157"/>
      <c r="J790" s="157"/>
      <c r="K790" s="157"/>
      <c r="L790" s="157"/>
      <c r="M790" s="157"/>
      <c r="N790" s="156"/>
      <c r="O790" s="156"/>
      <c r="P790" s="156"/>
      <c r="Q790" s="156"/>
      <c r="R790" s="157"/>
      <c r="S790" s="157"/>
      <c r="T790" s="157"/>
      <c r="U790" s="157"/>
      <c r="V790" s="157"/>
      <c r="W790" s="157"/>
      <c r="X790" s="157"/>
      <c r="Y790" s="157"/>
      <c r="Z790" s="146"/>
      <c r="AA790" s="146"/>
      <c r="AB790" s="146"/>
      <c r="AC790" s="146"/>
      <c r="AD790" s="146"/>
      <c r="AE790" s="146"/>
      <c r="AF790" s="146"/>
      <c r="AG790" s="146" t="s">
        <v>278</v>
      </c>
      <c r="AH790" s="146">
        <v>0</v>
      </c>
      <c r="AI790" s="146"/>
      <c r="AJ790" s="146"/>
      <c r="AK790" s="146"/>
      <c r="AL790" s="146"/>
      <c r="AM790" s="146"/>
      <c r="AN790" s="146"/>
      <c r="AO790" s="146"/>
      <c r="AP790" s="146"/>
      <c r="AQ790" s="146"/>
      <c r="AR790" s="146"/>
      <c r="AS790" s="146"/>
      <c r="AT790" s="146"/>
      <c r="AU790" s="146"/>
      <c r="AV790" s="146"/>
      <c r="AW790" s="146"/>
      <c r="AX790" s="146"/>
      <c r="AY790" s="146"/>
      <c r="AZ790" s="146"/>
      <c r="BA790" s="146"/>
      <c r="BB790" s="146"/>
      <c r="BC790" s="146"/>
      <c r="BD790" s="146"/>
      <c r="BE790" s="146"/>
      <c r="BF790" s="146"/>
      <c r="BG790" s="146"/>
      <c r="BH790" s="146"/>
    </row>
    <row r="791" spans="1:60" outlineLevel="3" x14ac:dyDescent="0.2">
      <c r="A791" s="153"/>
      <c r="B791" s="154"/>
      <c r="C791" s="192" t="s">
        <v>629</v>
      </c>
      <c r="D791" s="185"/>
      <c r="E791" s="186"/>
      <c r="F791" s="157"/>
      <c r="G791" s="157"/>
      <c r="H791" s="157"/>
      <c r="I791" s="157"/>
      <c r="J791" s="157"/>
      <c r="K791" s="157"/>
      <c r="L791" s="157"/>
      <c r="M791" s="157"/>
      <c r="N791" s="156"/>
      <c r="O791" s="156"/>
      <c r="P791" s="156"/>
      <c r="Q791" s="156"/>
      <c r="R791" s="157"/>
      <c r="S791" s="157"/>
      <c r="T791" s="157"/>
      <c r="U791" s="157"/>
      <c r="V791" s="157"/>
      <c r="W791" s="157"/>
      <c r="X791" s="157"/>
      <c r="Y791" s="157"/>
      <c r="Z791" s="146"/>
      <c r="AA791" s="146"/>
      <c r="AB791" s="146"/>
      <c r="AC791" s="146"/>
      <c r="AD791" s="146"/>
      <c r="AE791" s="146"/>
      <c r="AF791" s="146"/>
      <c r="AG791" s="146" t="s">
        <v>278</v>
      </c>
      <c r="AH791" s="146">
        <v>0</v>
      </c>
      <c r="AI791" s="146"/>
      <c r="AJ791" s="146"/>
      <c r="AK791" s="146"/>
      <c r="AL791" s="146"/>
      <c r="AM791" s="146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</row>
    <row r="792" spans="1:60" outlineLevel="3" x14ac:dyDescent="0.2">
      <c r="A792" s="153"/>
      <c r="B792" s="154"/>
      <c r="C792" s="192" t="s">
        <v>535</v>
      </c>
      <c r="D792" s="185"/>
      <c r="E792" s="186">
        <v>3.6248</v>
      </c>
      <c r="F792" s="157"/>
      <c r="G792" s="157"/>
      <c r="H792" s="157"/>
      <c r="I792" s="157"/>
      <c r="J792" s="157"/>
      <c r="K792" s="157"/>
      <c r="L792" s="157"/>
      <c r="M792" s="157"/>
      <c r="N792" s="156"/>
      <c r="O792" s="156"/>
      <c r="P792" s="156"/>
      <c r="Q792" s="156"/>
      <c r="R792" s="157"/>
      <c r="S792" s="157"/>
      <c r="T792" s="157"/>
      <c r="U792" s="157"/>
      <c r="V792" s="157"/>
      <c r="W792" s="157"/>
      <c r="X792" s="157"/>
      <c r="Y792" s="157"/>
      <c r="Z792" s="146"/>
      <c r="AA792" s="146"/>
      <c r="AB792" s="146"/>
      <c r="AC792" s="146"/>
      <c r="AD792" s="146"/>
      <c r="AE792" s="146"/>
      <c r="AF792" s="146"/>
      <c r="AG792" s="146" t="s">
        <v>278</v>
      </c>
      <c r="AH792" s="146">
        <v>0</v>
      </c>
      <c r="AI792" s="146"/>
      <c r="AJ792" s="146"/>
      <c r="AK792" s="146"/>
      <c r="AL792" s="146"/>
      <c r="AM792" s="146"/>
      <c r="AN792" s="146"/>
      <c r="AO792" s="146"/>
      <c r="AP792" s="146"/>
      <c r="AQ792" s="146"/>
      <c r="AR792" s="146"/>
      <c r="AS792" s="146"/>
      <c r="AT792" s="146"/>
      <c r="AU792" s="146"/>
      <c r="AV792" s="146"/>
      <c r="AW792" s="146"/>
      <c r="AX792" s="146"/>
      <c r="AY792" s="146"/>
      <c r="AZ792" s="146"/>
      <c r="BA792" s="146"/>
      <c r="BB792" s="146"/>
      <c r="BC792" s="146"/>
      <c r="BD792" s="146"/>
      <c r="BE792" s="146"/>
      <c r="BF792" s="146"/>
      <c r="BG792" s="146"/>
      <c r="BH792" s="146"/>
    </row>
    <row r="793" spans="1:60" outlineLevel="3" x14ac:dyDescent="0.2">
      <c r="A793" s="153"/>
      <c r="B793" s="154"/>
      <c r="C793" s="192" t="s">
        <v>538</v>
      </c>
      <c r="D793" s="185"/>
      <c r="E793" s="186"/>
      <c r="F793" s="157"/>
      <c r="G793" s="157"/>
      <c r="H793" s="157"/>
      <c r="I793" s="157"/>
      <c r="J793" s="157"/>
      <c r="K793" s="157"/>
      <c r="L793" s="157"/>
      <c r="M793" s="157"/>
      <c r="N793" s="156"/>
      <c r="O793" s="156"/>
      <c r="P793" s="156"/>
      <c r="Q793" s="156"/>
      <c r="R793" s="157"/>
      <c r="S793" s="157"/>
      <c r="T793" s="157"/>
      <c r="U793" s="157"/>
      <c r="V793" s="157"/>
      <c r="W793" s="157"/>
      <c r="X793" s="157"/>
      <c r="Y793" s="157"/>
      <c r="Z793" s="146"/>
      <c r="AA793" s="146"/>
      <c r="AB793" s="146"/>
      <c r="AC793" s="146"/>
      <c r="AD793" s="146"/>
      <c r="AE793" s="146"/>
      <c r="AF793" s="146"/>
      <c r="AG793" s="146" t="s">
        <v>278</v>
      </c>
      <c r="AH793" s="146">
        <v>0</v>
      </c>
      <c r="AI793" s="146"/>
      <c r="AJ793" s="146"/>
      <c r="AK793" s="146"/>
      <c r="AL793" s="146"/>
      <c r="AM793" s="146"/>
      <c r="AN793" s="146"/>
      <c r="AO793" s="146"/>
      <c r="AP793" s="146"/>
      <c r="AQ793" s="146"/>
      <c r="AR793" s="146"/>
      <c r="AS793" s="146"/>
      <c r="AT793" s="146"/>
      <c r="AU793" s="146"/>
      <c r="AV793" s="146"/>
      <c r="AW793" s="146"/>
      <c r="AX793" s="146"/>
      <c r="AY793" s="146"/>
      <c r="AZ793" s="146"/>
      <c r="BA793" s="146"/>
      <c r="BB793" s="146"/>
      <c r="BC793" s="146"/>
      <c r="BD793" s="146"/>
      <c r="BE793" s="146"/>
      <c r="BF793" s="146"/>
      <c r="BG793" s="146"/>
      <c r="BH793" s="146"/>
    </row>
    <row r="794" spans="1:60" outlineLevel="3" x14ac:dyDescent="0.2">
      <c r="A794" s="153"/>
      <c r="B794" s="154"/>
      <c r="C794" s="192" t="s">
        <v>886</v>
      </c>
      <c r="D794" s="185"/>
      <c r="E794" s="186">
        <v>2.1615000000000002</v>
      </c>
      <c r="F794" s="157"/>
      <c r="G794" s="157"/>
      <c r="H794" s="157"/>
      <c r="I794" s="157"/>
      <c r="J794" s="157"/>
      <c r="K794" s="157"/>
      <c r="L794" s="157"/>
      <c r="M794" s="157"/>
      <c r="N794" s="156"/>
      <c r="O794" s="156"/>
      <c r="P794" s="156"/>
      <c r="Q794" s="156"/>
      <c r="R794" s="157"/>
      <c r="S794" s="157"/>
      <c r="T794" s="157"/>
      <c r="U794" s="157"/>
      <c r="V794" s="157"/>
      <c r="W794" s="157"/>
      <c r="X794" s="157"/>
      <c r="Y794" s="157"/>
      <c r="Z794" s="146"/>
      <c r="AA794" s="146"/>
      <c r="AB794" s="146"/>
      <c r="AC794" s="146"/>
      <c r="AD794" s="146"/>
      <c r="AE794" s="146"/>
      <c r="AF794" s="146"/>
      <c r="AG794" s="146" t="s">
        <v>278</v>
      </c>
      <c r="AH794" s="146">
        <v>0</v>
      </c>
      <c r="AI794" s="146"/>
      <c r="AJ794" s="146"/>
      <c r="AK794" s="146"/>
      <c r="AL794" s="146"/>
      <c r="AM794" s="146"/>
      <c r="AN794" s="146"/>
      <c r="AO794" s="146"/>
      <c r="AP794" s="146"/>
      <c r="AQ794" s="146"/>
      <c r="AR794" s="146"/>
      <c r="AS794" s="146"/>
      <c r="AT794" s="146"/>
      <c r="AU794" s="146"/>
      <c r="AV794" s="146"/>
      <c r="AW794" s="146"/>
      <c r="AX794" s="146"/>
      <c r="AY794" s="146"/>
      <c r="AZ794" s="146"/>
      <c r="BA794" s="146"/>
      <c r="BB794" s="146"/>
      <c r="BC794" s="146"/>
      <c r="BD794" s="146"/>
      <c r="BE794" s="146"/>
      <c r="BF794" s="146"/>
      <c r="BG794" s="146"/>
      <c r="BH794" s="146"/>
    </row>
    <row r="795" spans="1:60" outlineLevel="3" x14ac:dyDescent="0.2">
      <c r="A795" s="153"/>
      <c r="B795" s="154"/>
      <c r="C795" s="192" t="s">
        <v>540</v>
      </c>
      <c r="D795" s="185"/>
      <c r="E795" s="186"/>
      <c r="F795" s="157"/>
      <c r="G795" s="157"/>
      <c r="H795" s="157"/>
      <c r="I795" s="157"/>
      <c r="J795" s="157"/>
      <c r="K795" s="157"/>
      <c r="L795" s="157"/>
      <c r="M795" s="157"/>
      <c r="N795" s="156"/>
      <c r="O795" s="156"/>
      <c r="P795" s="156"/>
      <c r="Q795" s="156"/>
      <c r="R795" s="157"/>
      <c r="S795" s="157"/>
      <c r="T795" s="157"/>
      <c r="U795" s="157"/>
      <c r="V795" s="157"/>
      <c r="W795" s="157"/>
      <c r="X795" s="157"/>
      <c r="Y795" s="157"/>
      <c r="Z795" s="146"/>
      <c r="AA795" s="146"/>
      <c r="AB795" s="146"/>
      <c r="AC795" s="146"/>
      <c r="AD795" s="146"/>
      <c r="AE795" s="146"/>
      <c r="AF795" s="146"/>
      <c r="AG795" s="146" t="s">
        <v>278</v>
      </c>
      <c r="AH795" s="146">
        <v>0</v>
      </c>
      <c r="AI795" s="146"/>
      <c r="AJ795" s="146"/>
      <c r="AK795" s="146"/>
      <c r="AL795" s="146"/>
      <c r="AM795" s="146"/>
      <c r="AN795" s="146"/>
      <c r="AO795" s="146"/>
      <c r="AP795" s="146"/>
      <c r="AQ795" s="146"/>
      <c r="AR795" s="146"/>
      <c r="AS795" s="146"/>
      <c r="AT795" s="146"/>
      <c r="AU795" s="146"/>
      <c r="AV795" s="146"/>
      <c r="AW795" s="146"/>
      <c r="AX795" s="146"/>
      <c r="AY795" s="146"/>
      <c r="AZ795" s="146"/>
      <c r="BA795" s="146"/>
      <c r="BB795" s="146"/>
      <c r="BC795" s="146"/>
      <c r="BD795" s="146"/>
      <c r="BE795" s="146"/>
      <c r="BF795" s="146"/>
      <c r="BG795" s="146"/>
      <c r="BH795" s="146"/>
    </row>
    <row r="796" spans="1:60" outlineLevel="3" x14ac:dyDescent="0.2">
      <c r="A796" s="153"/>
      <c r="B796" s="154"/>
      <c r="C796" s="192" t="s">
        <v>887</v>
      </c>
      <c r="D796" s="185"/>
      <c r="E796" s="186">
        <v>20.75525</v>
      </c>
      <c r="F796" s="157"/>
      <c r="G796" s="157"/>
      <c r="H796" s="157"/>
      <c r="I796" s="157"/>
      <c r="J796" s="157"/>
      <c r="K796" s="157"/>
      <c r="L796" s="157"/>
      <c r="M796" s="157"/>
      <c r="N796" s="156"/>
      <c r="O796" s="156"/>
      <c r="P796" s="156"/>
      <c r="Q796" s="156"/>
      <c r="R796" s="157"/>
      <c r="S796" s="157"/>
      <c r="T796" s="157"/>
      <c r="U796" s="157"/>
      <c r="V796" s="157"/>
      <c r="W796" s="157"/>
      <c r="X796" s="157"/>
      <c r="Y796" s="157"/>
      <c r="Z796" s="146"/>
      <c r="AA796" s="146"/>
      <c r="AB796" s="146"/>
      <c r="AC796" s="146"/>
      <c r="AD796" s="146"/>
      <c r="AE796" s="146"/>
      <c r="AF796" s="146"/>
      <c r="AG796" s="146" t="s">
        <v>278</v>
      </c>
      <c r="AH796" s="146">
        <v>0</v>
      </c>
      <c r="AI796" s="146"/>
      <c r="AJ796" s="146"/>
      <c r="AK796" s="146"/>
      <c r="AL796" s="146"/>
      <c r="AM796" s="146"/>
      <c r="AN796" s="146"/>
      <c r="AO796" s="146"/>
      <c r="AP796" s="146"/>
      <c r="AQ796" s="146"/>
      <c r="AR796" s="146"/>
      <c r="AS796" s="146"/>
      <c r="AT796" s="146"/>
      <c r="AU796" s="146"/>
      <c r="AV796" s="146"/>
      <c r="AW796" s="146"/>
      <c r="AX796" s="146"/>
      <c r="AY796" s="146"/>
      <c r="AZ796" s="146"/>
      <c r="BA796" s="146"/>
      <c r="BB796" s="146"/>
      <c r="BC796" s="146"/>
      <c r="BD796" s="146"/>
      <c r="BE796" s="146"/>
      <c r="BF796" s="146"/>
      <c r="BG796" s="146"/>
      <c r="BH796" s="146"/>
    </row>
    <row r="797" spans="1:60" outlineLevel="3" x14ac:dyDescent="0.2">
      <c r="A797" s="153"/>
      <c r="B797" s="154"/>
      <c r="C797" s="192" t="s">
        <v>542</v>
      </c>
      <c r="D797" s="185"/>
      <c r="E797" s="186"/>
      <c r="F797" s="157"/>
      <c r="G797" s="157"/>
      <c r="H797" s="157"/>
      <c r="I797" s="157"/>
      <c r="J797" s="157"/>
      <c r="K797" s="157"/>
      <c r="L797" s="157"/>
      <c r="M797" s="157"/>
      <c r="N797" s="156"/>
      <c r="O797" s="156"/>
      <c r="P797" s="156"/>
      <c r="Q797" s="156"/>
      <c r="R797" s="157"/>
      <c r="S797" s="157"/>
      <c r="T797" s="157"/>
      <c r="U797" s="157"/>
      <c r="V797" s="157"/>
      <c r="W797" s="157"/>
      <c r="X797" s="157"/>
      <c r="Y797" s="157"/>
      <c r="Z797" s="146"/>
      <c r="AA797" s="146"/>
      <c r="AB797" s="146"/>
      <c r="AC797" s="146"/>
      <c r="AD797" s="146"/>
      <c r="AE797" s="146"/>
      <c r="AF797" s="146"/>
      <c r="AG797" s="146" t="s">
        <v>278</v>
      </c>
      <c r="AH797" s="146">
        <v>0</v>
      </c>
      <c r="AI797" s="146"/>
      <c r="AJ797" s="146"/>
      <c r="AK797" s="146"/>
      <c r="AL797" s="146"/>
      <c r="AM797" s="146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</row>
    <row r="798" spans="1:60" outlineLevel="3" x14ac:dyDescent="0.2">
      <c r="A798" s="153"/>
      <c r="B798" s="154"/>
      <c r="C798" s="192" t="s">
        <v>888</v>
      </c>
      <c r="D798" s="185"/>
      <c r="E798" s="186">
        <v>2.0569999999999999</v>
      </c>
      <c r="F798" s="157"/>
      <c r="G798" s="157"/>
      <c r="H798" s="157"/>
      <c r="I798" s="157"/>
      <c r="J798" s="157"/>
      <c r="K798" s="157"/>
      <c r="L798" s="157"/>
      <c r="M798" s="157"/>
      <c r="N798" s="156"/>
      <c r="O798" s="156"/>
      <c r="P798" s="156"/>
      <c r="Q798" s="156"/>
      <c r="R798" s="157"/>
      <c r="S798" s="157"/>
      <c r="T798" s="157"/>
      <c r="U798" s="157"/>
      <c r="V798" s="157"/>
      <c r="W798" s="157"/>
      <c r="X798" s="157"/>
      <c r="Y798" s="157"/>
      <c r="Z798" s="146"/>
      <c r="AA798" s="146"/>
      <c r="AB798" s="146"/>
      <c r="AC798" s="146"/>
      <c r="AD798" s="146"/>
      <c r="AE798" s="146"/>
      <c r="AF798" s="146"/>
      <c r="AG798" s="146" t="s">
        <v>278</v>
      </c>
      <c r="AH798" s="146">
        <v>0</v>
      </c>
      <c r="AI798" s="146"/>
      <c r="AJ798" s="146"/>
      <c r="AK798" s="146"/>
      <c r="AL798" s="146"/>
      <c r="AM798" s="146"/>
      <c r="AN798" s="146"/>
      <c r="AO798" s="146"/>
      <c r="AP798" s="146"/>
      <c r="AQ798" s="146"/>
      <c r="AR798" s="146"/>
      <c r="AS798" s="146"/>
      <c r="AT798" s="146"/>
      <c r="AU798" s="146"/>
      <c r="AV798" s="146"/>
      <c r="AW798" s="146"/>
      <c r="AX798" s="146"/>
      <c r="AY798" s="146"/>
      <c r="AZ798" s="146"/>
      <c r="BA798" s="146"/>
      <c r="BB798" s="146"/>
      <c r="BC798" s="146"/>
      <c r="BD798" s="146"/>
      <c r="BE798" s="146"/>
      <c r="BF798" s="146"/>
      <c r="BG798" s="146"/>
      <c r="BH798" s="146"/>
    </row>
    <row r="799" spans="1:60" outlineLevel="3" x14ac:dyDescent="0.2">
      <c r="A799" s="153"/>
      <c r="B799" s="154"/>
      <c r="C799" s="192" t="s">
        <v>544</v>
      </c>
      <c r="D799" s="185"/>
      <c r="E799" s="186"/>
      <c r="F799" s="157"/>
      <c r="G799" s="157"/>
      <c r="H799" s="157"/>
      <c r="I799" s="157"/>
      <c r="J799" s="157"/>
      <c r="K799" s="157"/>
      <c r="L799" s="157"/>
      <c r="M799" s="157"/>
      <c r="N799" s="156"/>
      <c r="O799" s="156"/>
      <c r="P799" s="156"/>
      <c r="Q799" s="156"/>
      <c r="R799" s="157"/>
      <c r="S799" s="157"/>
      <c r="T799" s="157"/>
      <c r="U799" s="157"/>
      <c r="V799" s="157"/>
      <c r="W799" s="157"/>
      <c r="X799" s="157"/>
      <c r="Y799" s="157"/>
      <c r="Z799" s="146"/>
      <c r="AA799" s="146"/>
      <c r="AB799" s="146"/>
      <c r="AC799" s="146"/>
      <c r="AD799" s="146"/>
      <c r="AE799" s="146"/>
      <c r="AF799" s="146"/>
      <c r="AG799" s="146" t="s">
        <v>278</v>
      </c>
      <c r="AH799" s="146">
        <v>0</v>
      </c>
      <c r="AI799" s="146"/>
      <c r="AJ799" s="146"/>
      <c r="AK799" s="146"/>
      <c r="AL799" s="146"/>
      <c r="AM799" s="146"/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</row>
    <row r="800" spans="1:60" outlineLevel="3" x14ac:dyDescent="0.2">
      <c r="A800" s="153"/>
      <c r="B800" s="154"/>
      <c r="C800" s="192" t="s">
        <v>889</v>
      </c>
      <c r="D800" s="185"/>
      <c r="E800" s="186">
        <v>12.187749999999999</v>
      </c>
      <c r="F800" s="157"/>
      <c r="G800" s="157"/>
      <c r="H800" s="157"/>
      <c r="I800" s="157"/>
      <c r="J800" s="157"/>
      <c r="K800" s="157"/>
      <c r="L800" s="157"/>
      <c r="M800" s="157"/>
      <c r="N800" s="156"/>
      <c r="O800" s="156"/>
      <c r="P800" s="156"/>
      <c r="Q800" s="156"/>
      <c r="R800" s="157"/>
      <c r="S800" s="157"/>
      <c r="T800" s="157"/>
      <c r="U800" s="157"/>
      <c r="V800" s="157"/>
      <c r="W800" s="157"/>
      <c r="X800" s="157"/>
      <c r="Y800" s="157"/>
      <c r="Z800" s="146"/>
      <c r="AA800" s="146"/>
      <c r="AB800" s="146"/>
      <c r="AC800" s="146"/>
      <c r="AD800" s="146"/>
      <c r="AE800" s="146"/>
      <c r="AF800" s="146"/>
      <c r="AG800" s="146" t="s">
        <v>278</v>
      </c>
      <c r="AH800" s="146">
        <v>0</v>
      </c>
      <c r="AI800" s="146"/>
      <c r="AJ800" s="146"/>
      <c r="AK800" s="146"/>
      <c r="AL800" s="146"/>
      <c r="AM800" s="146"/>
      <c r="AN800" s="146"/>
      <c r="AO800" s="146"/>
      <c r="AP800" s="146"/>
      <c r="AQ800" s="146"/>
      <c r="AR800" s="146"/>
      <c r="AS800" s="146"/>
      <c r="AT800" s="146"/>
      <c r="AU800" s="146"/>
      <c r="AV800" s="146"/>
      <c r="AW800" s="146"/>
      <c r="AX800" s="146"/>
      <c r="AY800" s="146"/>
      <c r="AZ800" s="146"/>
      <c r="BA800" s="146"/>
      <c r="BB800" s="146"/>
      <c r="BC800" s="146"/>
      <c r="BD800" s="146"/>
      <c r="BE800" s="146"/>
      <c r="BF800" s="146"/>
      <c r="BG800" s="146"/>
      <c r="BH800" s="146"/>
    </row>
    <row r="801" spans="1:60" outlineLevel="3" x14ac:dyDescent="0.2">
      <c r="A801" s="153"/>
      <c r="B801" s="154"/>
      <c r="C801" s="192" t="s">
        <v>546</v>
      </c>
      <c r="D801" s="185"/>
      <c r="E801" s="186"/>
      <c r="F801" s="157"/>
      <c r="G801" s="157"/>
      <c r="H801" s="157"/>
      <c r="I801" s="157"/>
      <c r="J801" s="157"/>
      <c r="K801" s="157"/>
      <c r="L801" s="157"/>
      <c r="M801" s="157"/>
      <c r="N801" s="156"/>
      <c r="O801" s="156"/>
      <c r="P801" s="156"/>
      <c r="Q801" s="156"/>
      <c r="R801" s="157"/>
      <c r="S801" s="157"/>
      <c r="T801" s="157"/>
      <c r="U801" s="157"/>
      <c r="V801" s="157"/>
      <c r="W801" s="157"/>
      <c r="X801" s="157"/>
      <c r="Y801" s="157"/>
      <c r="Z801" s="146"/>
      <c r="AA801" s="146"/>
      <c r="AB801" s="146"/>
      <c r="AC801" s="146"/>
      <c r="AD801" s="146"/>
      <c r="AE801" s="146"/>
      <c r="AF801" s="146"/>
      <c r="AG801" s="146" t="s">
        <v>278</v>
      </c>
      <c r="AH801" s="146">
        <v>0</v>
      </c>
      <c r="AI801" s="146"/>
      <c r="AJ801" s="146"/>
      <c r="AK801" s="146"/>
      <c r="AL801" s="146"/>
      <c r="AM801" s="146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</row>
    <row r="802" spans="1:60" outlineLevel="3" x14ac:dyDescent="0.2">
      <c r="A802" s="153"/>
      <c r="B802" s="154"/>
      <c r="C802" s="192" t="s">
        <v>890</v>
      </c>
      <c r="D802" s="185"/>
      <c r="E802" s="186">
        <v>2.0661299999999998</v>
      </c>
      <c r="F802" s="157"/>
      <c r="G802" s="157"/>
      <c r="H802" s="157"/>
      <c r="I802" s="157"/>
      <c r="J802" s="157"/>
      <c r="K802" s="157"/>
      <c r="L802" s="157"/>
      <c r="M802" s="157"/>
      <c r="N802" s="156"/>
      <c r="O802" s="156"/>
      <c r="P802" s="156"/>
      <c r="Q802" s="156"/>
      <c r="R802" s="157"/>
      <c r="S802" s="157"/>
      <c r="T802" s="157"/>
      <c r="U802" s="157"/>
      <c r="V802" s="157"/>
      <c r="W802" s="157"/>
      <c r="X802" s="157"/>
      <c r="Y802" s="157"/>
      <c r="Z802" s="146"/>
      <c r="AA802" s="146"/>
      <c r="AB802" s="146"/>
      <c r="AC802" s="146"/>
      <c r="AD802" s="146"/>
      <c r="AE802" s="146"/>
      <c r="AF802" s="146"/>
      <c r="AG802" s="146" t="s">
        <v>278</v>
      </c>
      <c r="AH802" s="146">
        <v>0</v>
      </c>
      <c r="AI802" s="146"/>
      <c r="AJ802" s="146"/>
      <c r="AK802" s="146"/>
      <c r="AL802" s="146"/>
      <c r="AM802" s="146"/>
      <c r="AN802" s="146"/>
      <c r="AO802" s="146"/>
      <c r="AP802" s="146"/>
      <c r="AQ802" s="146"/>
      <c r="AR802" s="146"/>
      <c r="AS802" s="146"/>
      <c r="AT802" s="146"/>
      <c r="AU802" s="146"/>
      <c r="AV802" s="146"/>
      <c r="AW802" s="146"/>
      <c r="AX802" s="146"/>
      <c r="AY802" s="146"/>
      <c r="AZ802" s="146"/>
      <c r="BA802" s="146"/>
      <c r="BB802" s="146"/>
      <c r="BC802" s="146"/>
      <c r="BD802" s="146"/>
      <c r="BE802" s="146"/>
      <c r="BF802" s="146"/>
      <c r="BG802" s="146"/>
      <c r="BH802" s="146"/>
    </row>
    <row r="803" spans="1:60" outlineLevel="3" x14ac:dyDescent="0.2">
      <c r="A803" s="153"/>
      <c r="B803" s="154"/>
      <c r="C803" s="192" t="s">
        <v>548</v>
      </c>
      <c r="D803" s="185"/>
      <c r="E803" s="186"/>
      <c r="F803" s="157"/>
      <c r="G803" s="157"/>
      <c r="H803" s="157"/>
      <c r="I803" s="157"/>
      <c r="J803" s="157"/>
      <c r="K803" s="157"/>
      <c r="L803" s="157"/>
      <c r="M803" s="157"/>
      <c r="N803" s="156"/>
      <c r="O803" s="156"/>
      <c r="P803" s="156"/>
      <c r="Q803" s="156"/>
      <c r="R803" s="157"/>
      <c r="S803" s="157"/>
      <c r="T803" s="157"/>
      <c r="U803" s="157"/>
      <c r="V803" s="157"/>
      <c r="W803" s="157"/>
      <c r="X803" s="157"/>
      <c r="Y803" s="157"/>
      <c r="Z803" s="146"/>
      <c r="AA803" s="146"/>
      <c r="AB803" s="146"/>
      <c r="AC803" s="146"/>
      <c r="AD803" s="146"/>
      <c r="AE803" s="146"/>
      <c r="AF803" s="146"/>
      <c r="AG803" s="146" t="s">
        <v>278</v>
      </c>
      <c r="AH803" s="146">
        <v>0</v>
      </c>
      <c r="AI803" s="146"/>
      <c r="AJ803" s="146"/>
      <c r="AK803" s="146"/>
      <c r="AL803" s="146"/>
      <c r="AM803" s="146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</row>
    <row r="804" spans="1:60" outlineLevel="3" x14ac:dyDescent="0.2">
      <c r="A804" s="153"/>
      <c r="B804" s="154"/>
      <c r="C804" s="192" t="s">
        <v>891</v>
      </c>
      <c r="D804" s="185"/>
      <c r="E804" s="186">
        <v>12.208500000000001</v>
      </c>
      <c r="F804" s="157"/>
      <c r="G804" s="157"/>
      <c r="H804" s="157"/>
      <c r="I804" s="157"/>
      <c r="J804" s="157"/>
      <c r="K804" s="157"/>
      <c r="L804" s="157"/>
      <c r="M804" s="157"/>
      <c r="N804" s="156"/>
      <c r="O804" s="156"/>
      <c r="P804" s="156"/>
      <c r="Q804" s="156"/>
      <c r="R804" s="157"/>
      <c r="S804" s="157"/>
      <c r="T804" s="157"/>
      <c r="U804" s="157"/>
      <c r="V804" s="157"/>
      <c r="W804" s="157"/>
      <c r="X804" s="157"/>
      <c r="Y804" s="157"/>
      <c r="Z804" s="146"/>
      <c r="AA804" s="146"/>
      <c r="AB804" s="146"/>
      <c r="AC804" s="146"/>
      <c r="AD804" s="146"/>
      <c r="AE804" s="146"/>
      <c r="AF804" s="146"/>
      <c r="AG804" s="146" t="s">
        <v>278</v>
      </c>
      <c r="AH804" s="146">
        <v>0</v>
      </c>
      <c r="AI804" s="146"/>
      <c r="AJ804" s="146"/>
      <c r="AK804" s="146"/>
      <c r="AL804" s="146"/>
      <c r="AM804" s="146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</row>
    <row r="805" spans="1:60" outlineLevel="3" x14ac:dyDescent="0.2">
      <c r="A805" s="153"/>
      <c r="B805" s="154"/>
      <c r="C805" s="192" t="s">
        <v>550</v>
      </c>
      <c r="D805" s="185"/>
      <c r="E805" s="186"/>
      <c r="F805" s="157"/>
      <c r="G805" s="157"/>
      <c r="H805" s="157"/>
      <c r="I805" s="157"/>
      <c r="J805" s="157"/>
      <c r="K805" s="157"/>
      <c r="L805" s="157"/>
      <c r="M805" s="157"/>
      <c r="N805" s="156"/>
      <c r="O805" s="156"/>
      <c r="P805" s="156"/>
      <c r="Q805" s="156"/>
      <c r="R805" s="157"/>
      <c r="S805" s="157"/>
      <c r="T805" s="157"/>
      <c r="U805" s="157"/>
      <c r="V805" s="157"/>
      <c r="W805" s="157"/>
      <c r="X805" s="157"/>
      <c r="Y805" s="157"/>
      <c r="Z805" s="146"/>
      <c r="AA805" s="146"/>
      <c r="AB805" s="146"/>
      <c r="AC805" s="146"/>
      <c r="AD805" s="146"/>
      <c r="AE805" s="146"/>
      <c r="AF805" s="146"/>
      <c r="AG805" s="146" t="s">
        <v>278</v>
      </c>
      <c r="AH805" s="146">
        <v>0</v>
      </c>
      <c r="AI805" s="146"/>
      <c r="AJ805" s="146"/>
      <c r="AK805" s="146"/>
      <c r="AL805" s="146"/>
      <c r="AM805" s="146"/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</row>
    <row r="806" spans="1:60" outlineLevel="3" x14ac:dyDescent="0.2">
      <c r="A806" s="153"/>
      <c r="B806" s="154"/>
      <c r="C806" s="192" t="s">
        <v>892</v>
      </c>
      <c r="D806" s="185"/>
      <c r="E806" s="186">
        <v>2.0588299999999999</v>
      </c>
      <c r="F806" s="157"/>
      <c r="G806" s="157"/>
      <c r="H806" s="157"/>
      <c r="I806" s="157"/>
      <c r="J806" s="157"/>
      <c r="K806" s="157"/>
      <c r="L806" s="157"/>
      <c r="M806" s="157"/>
      <c r="N806" s="156"/>
      <c r="O806" s="156"/>
      <c r="P806" s="156"/>
      <c r="Q806" s="156"/>
      <c r="R806" s="157"/>
      <c r="S806" s="157"/>
      <c r="T806" s="157"/>
      <c r="U806" s="157"/>
      <c r="V806" s="157"/>
      <c r="W806" s="157"/>
      <c r="X806" s="157"/>
      <c r="Y806" s="157"/>
      <c r="Z806" s="146"/>
      <c r="AA806" s="146"/>
      <c r="AB806" s="146"/>
      <c r="AC806" s="146"/>
      <c r="AD806" s="146"/>
      <c r="AE806" s="146"/>
      <c r="AF806" s="146"/>
      <c r="AG806" s="146" t="s">
        <v>278</v>
      </c>
      <c r="AH806" s="146">
        <v>0</v>
      </c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6"/>
      <c r="AU806" s="146"/>
      <c r="AV806" s="146"/>
      <c r="AW806" s="146"/>
      <c r="AX806" s="146"/>
      <c r="AY806" s="146"/>
      <c r="AZ806" s="146"/>
      <c r="BA806" s="146"/>
      <c r="BB806" s="146"/>
      <c r="BC806" s="146"/>
      <c r="BD806" s="146"/>
      <c r="BE806" s="146"/>
      <c r="BF806" s="146"/>
      <c r="BG806" s="146"/>
      <c r="BH806" s="146"/>
    </row>
    <row r="807" spans="1:60" outlineLevel="3" x14ac:dyDescent="0.2">
      <c r="A807" s="153"/>
      <c r="B807" s="154"/>
      <c r="C807" s="192" t="s">
        <v>551</v>
      </c>
      <c r="D807" s="185"/>
      <c r="E807" s="186"/>
      <c r="F807" s="157"/>
      <c r="G807" s="157"/>
      <c r="H807" s="157"/>
      <c r="I807" s="157"/>
      <c r="J807" s="157"/>
      <c r="K807" s="157"/>
      <c r="L807" s="157"/>
      <c r="M807" s="157"/>
      <c r="N807" s="156"/>
      <c r="O807" s="156"/>
      <c r="P807" s="156"/>
      <c r="Q807" s="156"/>
      <c r="R807" s="157"/>
      <c r="S807" s="157"/>
      <c r="T807" s="157"/>
      <c r="U807" s="157"/>
      <c r="V807" s="157"/>
      <c r="W807" s="157"/>
      <c r="X807" s="157"/>
      <c r="Y807" s="157"/>
      <c r="Z807" s="146"/>
      <c r="AA807" s="146"/>
      <c r="AB807" s="146"/>
      <c r="AC807" s="146"/>
      <c r="AD807" s="146"/>
      <c r="AE807" s="146"/>
      <c r="AF807" s="146"/>
      <c r="AG807" s="146" t="s">
        <v>278</v>
      </c>
      <c r="AH807" s="146">
        <v>0</v>
      </c>
      <c r="AI807" s="146"/>
      <c r="AJ807" s="146"/>
      <c r="AK807" s="146"/>
      <c r="AL807" s="146"/>
      <c r="AM807" s="146"/>
      <c r="AN807" s="146"/>
      <c r="AO807" s="146"/>
      <c r="AP807" s="146"/>
      <c r="AQ807" s="146"/>
      <c r="AR807" s="146"/>
      <c r="AS807" s="146"/>
      <c r="AT807" s="146"/>
      <c r="AU807" s="146"/>
      <c r="AV807" s="146"/>
      <c r="AW807" s="146"/>
      <c r="AX807" s="146"/>
      <c r="AY807" s="146"/>
      <c r="AZ807" s="146"/>
      <c r="BA807" s="146"/>
      <c r="BB807" s="146"/>
      <c r="BC807" s="146"/>
      <c r="BD807" s="146"/>
      <c r="BE807" s="146"/>
      <c r="BF807" s="146"/>
      <c r="BG807" s="146"/>
      <c r="BH807" s="146"/>
    </row>
    <row r="808" spans="1:60" outlineLevel="3" x14ac:dyDescent="0.2">
      <c r="A808" s="153"/>
      <c r="B808" s="154"/>
      <c r="C808" s="192" t="s">
        <v>893</v>
      </c>
      <c r="D808" s="185"/>
      <c r="E808" s="186">
        <v>12.5383</v>
      </c>
      <c r="F808" s="157"/>
      <c r="G808" s="157"/>
      <c r="H808" s="157"/>
      <c r="I808" s="157"/>
      <c r="J808" s="157"/>
      <c r="K808" s="157"/>
      <c r="L808" s="157"/>
      <c r="M808" s="157"/>
      <c r="N808" s="156"/>
      <c r="O808" s="156"/>
      <c r="P808" s="156"/>
      <c r="Q808" s="156"/>
      <c r="R808" s="157"/>
      <c r="S808" s="157"/>
      <c r="T808" s="157"/>
      <c r="U808" s="157"/>
      <c r="V808" s="157"/>
      <c r="W808" s="157"/>
      <c r="X808" s="157"/>
      <c r="Y808" s="157"/>
      <c r="Z808" s="146"/>
      <c r="AA808" s="146"/>
      <c r="AB808" s="146"/>
      <c r="AC808" s="146"/>
      <c r="AD808" s="146"/>
      <c r="AE808" s="146"/>
      <c r="AF808" s="146"/>
      <c r="AG808" s="146" t="s">
        <v>278</v>
      </c>
      <c r="AH808" s="146">
        <v>0</v>
      </c>
      <c r="AI808" s="146"/>
      <c r="AJ808" s="146"/>
      <c r="AK808" s="146"/>
      <c r="AL808" s="146"/>
      <c r="AM808" s="146"/>
      <c r="AN808" s="146"/>
      <c r="AO808" s="146"/>
      <c r="AP808" s="146"/>
      <c r="AQ808" s="146"/>
      <c r="AR808" s="146"/>
      <c r="AS808" s="146"/>
      <c r="AT808" s="146"/>
      <c r="AU808" s="146"/>
      <c r="AV808" s="146"/>
      <c r="AW808" s="146"/>
      <c r="AX808" s="146"/>
      <c r="AY808" s="146"/>
      <c r="AZ808" s="146"/>
      <c r="BA808" s="146"/>
      <c r="BB808" s="146"/>
      <c r="BC808" s="146"/>
      <c r="BD808" s="146"/>
      <c r="BE808" s="146"/>
      <c r="BF808" s="146"/>
      <c r="BG808" s="146"/>
      <c r="BH808" s="146"/>
    </row>
    <row r="809" spans="1:60" outlineLevel="3" x14ac:dyDescent="0.2">
      <c r="A809" s="153"/>
      <c r="B809" s="154"/>
      <c r="C809" s="193" t="s">
        <v>290</v>
      </c>
      <c r="D809" s="187"/>
      <c r="E809" s="188">
        <v>91.236249999999998</v>
      </c>
      <c r="F809" s="157"/>
      <c r="G809" s="157"/>
      <c r="H809" s="157"/>
      <c r="I809" s="157"/>
      <c r="J809" s="157"/>
      <c r="K809" s="157"/>
      <c r="L809" s="157"/>
      <c r="M809" s="157"/>
      <c r="N809" s="156"/>
      <c r="O809" s="156"/>
      <c r="P809" s="156"/>
      <c r="Q809" s="156"/>
      <c r="R809" s="157"/>
      <c r="S809" s="157"/>
      <c r="T809" s="157"/>
      <c r="U809" s="157"/>
      <c r="V809" s="157"/>
      <c r="W809" s="157"/>
      <c r="X809" s="157"/>
      <c r="Y809" s="157"/>
      <c r="Z809" s="146"/>
      <c r="AA809" s="146"/>
      <c r="AB809" s="146"/>
      <c r="AC809" s="146"/>
      <c r="AD809" s="146"/>
      <c r="AE809" s="146"/>
      <c r="AF809" s="146"/>
      <c r="AG809" s="146" t="s">
        <v>278</v>
      </c>
      <c r="AH809" s="146">
        <v>1</v>
      </c>
      <c r="AI809" s="146"/>
      <c r="AJ809" s="146"/>
      <c r="AK809" s="146"/>
      <c r="AL809" s="146"/>
      <c r="AM809" s="146"/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</row>
    <row r="810" spans="1:60" outlineLevel="3" x14ac:dyDescent="0.2">
      <c r="A810" s="153"/>
      <c r="B810" s="154"/>
      <c r="C810" s="192" t="s">
        <v>711</v>
      </c>
      <c r="D810" s="185"/>
      <c r="E810" s="186"/>
      <c r="F810" s="157"/>
      <c r="G810" s="157"/>
      <c r="H810" s="157"/>
      <c r="I810" s="157"/>
      <c r="J810" s="157"/>
      <c r="K810" s="157"/>
      <c r="L810" s="157"/>
      <c r="M810" s="157"/>
      <c r="N810" s="156"/>
      <c r="O810" s="156"/>
      <c r="P810" s="156"/>
      <c r="Q810" s="156"/>
      <c r="R810" s="157"/>
      <c r="S810" s="157"/>
      <c r="T810" s="157"/>
      <c r="U810" s="157"/>
      <c r="V810" s="157"/>
      <c r="W810" s="157"/>
      <c r="X810" s="157"/>
      <c r="Y810" s="157"/>
      <c r="Z810" s="146"/>
      <c r="AA810" s="146"/>
      <c r="AB810" s="146"/>
      <c r="AC810" s="146"/>
      <c r="AD810" s="146"/>
      <c r="AE810" s="146"/>
      <c r="AF810" s="146"/>
      <c r="AG810" s="146" t="s">
        <v>278</v>
      </c>
      <c r="AH810" s="146">
        <v>0</v>
      </c>
      <c r="AI810" s="146"/>
      <c r="AJ810" s="146"/>
      <c r="AK810" s="146"/>
      <c r="AL810" s="146"/>
      <c r="AM810" s="146"/>
      <c r="AN810" s="146"/>
      <c r="AO810" s="146"/>
      <c r="AP810" s="146"/>
      <c r="AQ810" s="146"/>
      <c r="AR810" s="146"/>
      <c r="AS810" s="146"/>
      <c r="AT810" s="146"/>
      <c r="AU810" s="146"/>
      <c r="AV810" s="146"/>
      <c r="AW810" s="146"/>
      <c r="AX810" s="146"/>
      <c r="AY810" s="146"/>
      <c r="AZ810" s="146"/>
      <c r="BA810" s="146"/>
      <c r="BB810" s="146"/>
      <c r="BC810" s="146"/>
      <c r="BD810" s="146"/>
      <c r="BE810" s="146"/>
      <c r="BF810" s="146"/>
      <c r="BG810" s="146"/>
      <c r="BH810" s="146"/>
    </row>
    <row r="811" spans="1:60" outlineLevel="3" x14ac:dyDescent="0.2">
      <c r="A811" s="153"/>
      <c r="B811" s="154"/>
      <c r="C811" s="192" t="s">
        <v>556</v>
      </c>
      <c r="D811" s="185"/>
      <c r="E811" s="186"/>
      <c r="F811" s="157"/>
      <c r="G811" s="157"/>
      <c r="H811" s="157"/>
      <c r="I811" s="157"/>
      <c r="J811" s="157"/>
      <c r="K811" s="157"/>
      <c r="L811" s="157"/>
      <c r="M811" s="157"/>
      <c r="N811" s="156"/>
      <c r="O811" s="156"/>
      <c r="P811" s="156"/>
      <c r="Q811" s="156"/>
      <c r="R811" s="157"/>
      <c r="S811" s="157"/>
      <c r="T811" s="157"/>
      <c r="U811" s="157"/>
      <c r="V811" s="157"/>
      <c r="W811" s="157"/>
      <c r="X811" s="157"/>
      <c r="Y811" s="157"/>
      <c r="Z811" s="146"/>
      <c r="AA811" s="146"/>
      <c r="AB811" s="146"/>
      <c r="AC811" s="146"/>
      <c r="AD811" s="146"/>
      <c r="AE811" s="146"/>
      <c r="AF811" s="146"/>
      <c r="AG811" s="146" t="s">
        <v>278</v>
      </c>
      <c r="AH811" s="146">
        <v>0</v>
      </c>
      <c r="AI811" s="146"/>
      <c r="AJ811" s="146"/>
      <c r="AK811" s="146"/>
      <c r="AL811" s="146"/>
      <c r="AM811" s="146"/>
      <c r="AN811" s="146"/>
      <c r="AO811" s="146"/>
      <c r="AP811" s="146"/>
      <c r="AQ811" s="146"/>
      <c r="AR811" s="146"/>
      <c r="AS811" s="146"/>
      <c r="AT811" s="146"/>
      <c r="AU811" s="146"/>
      <c r="AV811" s="146"/>
      <c r="AW811" s="146"/>
      <c r="AX811" s="146"/>
      <c r="AY811" s="146"/>
      <c r="AZ811" s="146"/>
      <c r="BA811" s="146"/>
      <c r="BB811" s="146"/>
      <c r="BC811" s="146"/>
      <c r="BD811" s="146"/>
      <c r="BE811" s="146"/>
      <c r="BF811" s="146"/>
      <c r="BG811" s="146"/>
      <c r="BH811" s="146"/>
    </row>
    <row r="812" spans="1:60" outlineLevel="3" x14ac:dyDescent="0.2">
      <c r="A812" s="153"/>
      <c r="B812" s="154"/>
      <c r="C812" s="192" t="s">
        <v>867</v>
      </c>
      <c r="D812" s="185"/>
      <c r="E812" s="186">
        <v>1.946</v>
      </c>
      <c r="F812" s="157"/>
      <c r="G812" s="157"/>
      <c r="H812" s="157"/>
      <c r="I812" s="157"/>
      <c r="J812" s="157"/>
      <c r="K812" s="157"/>
      <c r="L812" s="157"/>
      <c r="M812" s="157"/>
      <c r="N812" s="156"/>
      <c r="O812" s="156"/>
      <c r="P812" s="156"/>
      <c r="Q812" s="156"/>
      <c r="R812" s="157"/>
      <c r="S812" s="157"/>
      <c r="T812" s="157"/>
      <c r="U812" s="157"/>
      <c r="V812" s="157"/>
      <c r="W812" s="157"/>
      <c r="X812" s="157"/>
      <c r="Y812" s="157"/>
      <c r="Z812" s="146"/>
      <c r="AA812" s="146"/>
      <c r="AB812" s="146"/>
      <c r="AC812" s="146"/>
      <c r="AD812" s="146"/>
      <c r="AE812" s="146"/>
      <c r="AF812" s="146"/>
      <c r="AG812" s="146" t="s">
        <v>278</v>
      </c>
      <c r="AH812" s="146">
        <v>0</v>
      </c>
      <c r="AI812" s="146"/>
      <c r="AJ812" s="146"/>
      <c r="AK812" s="146"/>
      <c r="AL812" s="146"/>
      <c r="AM812" s="146"/>
      <c r="AN812" s="146"/>
      <c r="AO812" s="146"/>
      <c r="AP812" s="146"/>
      <c r="AQ812" s="146"/>
      <c r="AR812" s="146"/>
      <c r="AS812" s="146"/>
      <c r="AT812" s="146"/>
      <c r="AU812" s="146"/>
      <c r="AV812" s="146"/>
      <c r="AW812" s="146"/>
      <c r="AX812" s="146"/>
      <c r="AY812" s="146"/>
      <c r="AZ812" s="146"/>
      <c r="BA812" s="146"/>
      <c r="BB812" s="146"/>
      <c r="BC812" s="146"/>
      <c r="BD812" s="146"/>
      <c r="BE812" s="146"/>
      <c r="BF812" s="146"/>
      <c r="BG812" s="146"/>
      <c r="BH812" s="146"/>
    </row>
    <row r="813" spans="1:60" outlineLevel="3" x14ac:dyDescent="0.2">
      <c r="A813" s="153"/>
      <c r="B813" s="154"/>
      <c r="C813" s="192" t="s">
        <v>532</v>
      </c>
      <c r="D813" s="185"/>
      <c r="E813" s="186"/>
      <c r="F813" s="157"/>
      <c r="G813" s="157"/>
      <c r="H813" s="157"/>
      <c r="I813" s="157"/>
      <c r="J813" s="157"/>
      <c r="K813" s="157"/>
      <c r="L813" s="157"/>
      <c r="M813" s="157"/>
      <c r="N813" s="156"/>
      <c r="O813" s="156"/>
      <c r="P813" s="156"/>
      <c r="Q813" s="156"/>
      <c r="R813" s="157"/>
      <c r="S813" s="157"/>
      <c r="T813" s="157"/>
      <c r="U813" s="157"/>
      <c r="V813" s="157"/>
      <c r="W813" s="157"/>
      <c r="X813" s="157"/>
      <c r="Y813" s="157"/>
      <c r="Z813" s="146"/>
      <c r="AA813" s="146"/>
      <c r="AB813" s="146"/>
      <c r="AC813" s="146"/>
      <c r="AD813" s="146"/>
      <c r="AE813" s="146"/>
      <c r="AF813" s="146"/>
      <c r="AG813" s="146" t="s">
        <v>278</v>
      </c>
      <c r="AH813" s="146">
        <v>0</v>
      </c>
      <c r="AI813" s="146"/>
      <c r="AJ813" s="146"/>
      <c r="AK813" s="146"/>
      <c r="AL813" s="146"/>
      <c r="AM813" s="146"/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</row>
    <row r="814" spans="1:60" outlineLevel="3" x14ac:dyDescent="0.2">
      <c r="A814" s="153"/>
      <c r="B814" s="154"/>
      <c r="C814" s="192" t="s">
        <v>533</v>
      </c>
      <c r="D814" s="185"/>
      <c r="E814" s="186">
        <v>1.8124</v>
      </c>
      <c r="F814" s="157"/>
      <c r="G814" s="157"/>
      <c r="H814" s="157"/>
      <c r="I814" s="157"/>
      <c r="J814" s="157"/>
      <c r="K814" s="157"/>
      <c r="L814" s="157"/>
      <c r="M814" s="157"/>
      <c r="N814" s="156"/>
      <c r="O814" s="156"/>
      <c r="P814" s="156"/>
      <c r="Q814" s="156"/>
      <c r="R814" s="157"/>
      <c r="S814" s="157"/>
      <c r="T814" s="157"/>
      <c r="U814" s="157"/>
      <c r="V814" s="157"/>
      <c r="W814" s="157"/>
      <c r="X814" s="157"/>
      <c r="Y814" s="157"/>
      <c r="Z814" s="146"/>
      <c r="AA814" s="146"/>
      <c r="AB814" s="146"/>
      <c r="AC814" s="146"/>
      <c r="AD814" s="146"/>
      <c r="AE814" s="146"/>
      <c r="AF814" s="146"/>
      <c r="AG814" s="146" t="s">
        <v>278</v>
      </c>
      <c r="AH814" s="146">
        <v>0</v>
      </c>
      <c r="AI814" s="146"/>
      <c r="AJ814" s="146"/>
      <c r="AK814" s="146"/>
      <c r="AL814" s="146"/>
      <c r="AM814" s="146"/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</row>
    <row r="815" spans="1:60" outlineLevel="3" x14ac:dyDescent="0.2">
      <c r="A815" s="153"/>
      <c r="B815" s="154"/>
      <c r="C815" s="192" t="s">
        <v>610</v>
      </c>
      <c r="D815" s="185"/>
      <c r="E815" s="186"/>
      <c r="F815" s="157"/>
      <c r="G815" s="157"/>
      <c r="H815" s="157"/>
      <c r="I815" s="157"/>
      <c r="J815" s="157"/>
      <c r="K815" s="157"/>
      <c r="L815" s="157"/>
      <c r="M815" s="157"/>
      <c r="N815" s="156"/>
      <c r="O815" s="156"/>
      <c r="P815" s="156"/>
      <c r="Q815" s="156"/>
      <c r="R815" s="157"/>
      <c r="S815" s="157"/>
      <c r="T815" s="157"/>
      <c r="U815" s="157"/>
      <c r="V815" s="157"/>
      <c r="W815" s="157"/>
      <c r="X815" s="157"/>
      <c r="Y815" s="157"/>
      <c r="Z815" s="146"/>
      <c r="AA815" s="146"/>
      <c r="AB815" s="146"/>
      <c r="AC815" s="146"/>
      <c r="AD815" s="146"/>
      <c r="AE815" s="146"/>
      <c r="AF815" s="146"/>
      <c r="AG815" s="146" t="s">
        <v>278</v>
      </c>
      <c r="AH815" s="146">
        <v>0</v>
      </c>
      <c r="AI815" s="146"/>
      <c r="AJ815" s="146"/>
      <c r="AK815" s="146"/>
      <c r="AL815" s="146"/>
      <c r="AM815" s="146"/>
      <c r="AN815" s="146"/>
      <c r="AO815" s="146"/>
      <c r="AP815" s="146"/>
      <c r="AQ815" s="146"/>
      <c r="AR815" s="146"/>
      <c r="AS815" s="146"/>
      <c r="AT815" s="146"/>
      <c r="AU815" s="146"/>
      <c r="AV815" s="146"/>
      <c r="AW815" s="146"/>
      <c r="AX815" s="146"/>
      <c r="AY815" s="146"/>
      <c r="AZ815" s="146"/>
      <c r="BA815" s="146"/>
      <c r="BB815" s="146"/>
      <c r="BC815" s="146"/>
      <c r="BD815" s="146"/>
      <c r="BE815" s="146"/>
      <c r="BF815" s="146"/>
      <c r="BG815" s="146"/>
      <c r="BH815" s="146"/>
    </row>
    <row r="816" spans="1:60" outlineLevel="3" x14ac:dyDescent="0.2">
      <c r="A816" s="153"/>
      <c r="B816" s="154"/>
      <c r="C816" s="192" t="s">
        <v>559</v>
      </c>
      <c r="D816" s="185"/>
      <c r="E816" s="186">
        <v>3.74125</v>
      </c>
      <c r="F816" s="157"/>
      <c r="G816" s="157"/>
      <c r="H816" s="157"/>
      <c r="I816" s="157"/>
      <c r="J816" s="157"/>
      <c r="K816" s="157"/>
      <c r="L816" s="157"/>
      <c r="M816" s="157"/>
      <c r="N816" s="156"/>
      <c r="O816" s="156"/>
      <c r="P816" s="156"/>
      <c r="Q816" s="156"/>
      <c r="R816" s="157"/>
      <c r="S816" s="157"/>
      <c r="T816" s="157"/>
      <c r="U816" s="157"/>
      <c r="V816" s="157"/>
      <c r="W816" s="157"/>
      <c r="X816" s="157"/>
      <c r="Y816" s="157"/>
      <c r="Z816" s="146"/>
      <c r="AA816" s="146"/>
      <c r="AB816" s="146"/>
      <c r="AC816" s="146"/>
      <c r="AD816" s="146"/>
      <c r="AE816" s="146"/>
      <c r="AF816" s="146"/>
      <c r="AG816" s="146" t="s">
        <v>278</v>
      </c>
      <c r="AH816" s="146">
        <v>0</v>
      </c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</row>
    <row r="817" spans="1:60" outlineLevel="3" x14ac:dyDescent="0.2">
      <c r="A817" s="153"/>
      <c r="B817" s="154"/>
      <c r="C817" s="192" t="s">
        <v>560</v>
      </c>
      <c r="D817" s="185"/>
      <c r="E817" s="186"/>
      <c r="F817" s="157"/>
      <c r="G817" s="157"/>
      <c r="H817" s="157"/>
      <c r="I817" s="157"/>
      <c r="J817" s="157"/>
      <c r="K817" s="157"/>
      <c r="L817" s="157"/>
      <c r="M817" s="157"/>
      <c r="N817" s="156"/>
      <c r="O817" s="156"/>
      <c r="P817" s="156"/>
      <c r="Q817" s="156"/>
      <c r="R817" s="157"/>
      <c r="S817" s="157"/>
      <c r="T817" s="157"/>
      <c r="U817" s="157"/>
      <c r="V817" s="157"/>
      <c r="W817" s="157"/>
      <c r="X817" s="157"/>
      <c r="Y817" s="157"/>
      <c r="Z817" s="146"/>
      <c r="AA817" s="146"/>
      <c r="AB817" s="146"/>
      <c r="AC817" s="146"/>
      <c r="AD817" s="146"/>
      <c r="AE817" s="146"/>
      <c r="AF817" s="146"/>
      <c r="AG817" s="146" t="s">
        <v>278</v>
      </c>
      <c r="AH817" s="146">
        <v>0</v>
      </c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</row>
    <row r="818" spans="1:60" outlineLevel="3" x14ac:dyDescent="0.2">
      <c r="A818" s="153"/>
      <c r="B818" s="154"/>
      <c r="C818" s="192" t="s">
        <v>561</v>
      </c>
      <c r="D818" s="185"/>
      <c r="E818" s="186">
        <v>3.3121800000000001</v>
      </c>
      <c r="F818" s="157"/>
      <c r="G818" s="157"/>
      <c r="H818" s="157"/>
      <c r="I818" s="157"/>
      <c r="J818" s="157"/>
      <c r="K818" s="157"/>
      <c r="L818" s="157"/>
      <c r="M818" s="157"/>
      <c r="N818" s="156"/>
      <c r="O818" s="156"/>
      <c r="P818" s="156"/>
      <c r="Q818" s="156"/>
      <c r="R818" s="157"/>
      <c r="S818" s="157"/>
      <c r="T818" s="157"/>
      <c r="U818" s="157"/>
      <c r="V818" s="157"/>
      <c r="W818" s="157"/>
      <c r="X818" s="157"/>
      <c r="Y818" s="157"/>
      <c r="Z818" s="146"/>
      <c r="AA818" s="146"/>
      <c r="AB818" s="146"/>
      <c r="AC818" s="146"/>
      <c r="AD818" s="146"/>
      <c r="AE818" s="146"/>
      <c r="AF818" s="146"/>
      <c r="AG818" s="146" t="s">
        <v>278</v>
      </c>
      <c r="AH818" s="146">
        <v>0</v>
      </c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</row>
    <row r="819" spans="1:60" outlineLevel="3" x14ac:dyDescent="0.2">
      <c r="A819" s="153"/>
      <c r="B819" s="154"/>
      <c r="C819" s="192" t="s">
        <v>562</v>
      </c>
      <c r="D819" s="185"/>
      <c r="E819" s="186"/>
      <c r="F819" s="157"/>
      <c r="G819" s="157"/>
      <c r="H819" s="157"/>
      <c r="I819" s="157"/>
      <c r="J819" s="157"/>
      <c r="K819" s="157"/>
      <c r="L819" s="157"/>
      <c r="M819" s="157"/>
      <c r="N819" s="156"/>
      <c r="O819" s="156"/>
      <c r="P819" s="156"/>
      <c r="Q819" s="156"/>
      <c r="R819" s="157"/>
      <c r="S819" s="157"/>
      <c r="T819" s="157"/>
      <c r="U819" s="157"/>
      <c r="V819" s="157"/>
      <c r="W819" s="157"/>
      <c r="X819" s="157"/>
      <c r="Y819" s="157"/>
      <c r="Z819" s="146"/>
      <c r="AA819" s="146"/>
      <c r="AB819" s="146"/>
      <c r="AC819" s="146"/>
      <c r="AD819" s="146"/>
      <c r="AE819" s="146"/>
      <c r="AF819" s="146"/>
      <c r="AG819" s="146" t="s">
        <v>278</v>
      </c>
      <c r="AH819" s="146">
        <v>0</v>
      </c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</row>
    <row r="820" spans="1:60" outlineLevel="3" x14ac:dyDescent="0.2">
      <c r="A820" s="153"/>
      <c r="B820" s="154"/>
      <c r="C820" s="192" t="s">
        <v>561</v>
      </c>
      <c r="D820" s="185"/>
      <c r="E820" s="186">
        <v>3.3121800000000001</v>
      </c>
      <c r="F820" s="157"/>
      <c r="G820" s="157"/>
      <c r="H820" s="157"/>
      <c r="I820" s="157"/>
      <c r="J820" s="157"/>
      <c r="K820" s="157"/>
      <c r="L820" s="157"/>
      <c r="M820" s="157"/>
      <c r="N820" s="156"/>
      <c r="O820" s="156"/>
      <c r="P820" s="156"/>
      <c r="Q820" s="156"/>
      <c r="R820" s="157"/>
      <c r="S820" s="157"/>
      <c r="T820" s="157"/>
      <c r="U820" s="157"/>
      <c r="V820" s="157"/>
      <c r="W820" s="157"/>
      <c r="X820" s="157"/>
      <c r="Y820" s="157"/>
      <c r="Z820" s="146"/>
      <c r="AA820" s="146"/>
      <c r="AB820" s="146"/>
      <c r="AC820" s="146"/>
      <c r="AD820" s="146"/>
      <c r="AE820" s="146"/>
      <c r="AF820" s="146"/>
      <c r="AG820" s="146" t="s">
        <v>278</v>
      </c>
      <c r="AH820" s="146">
        <v>0</v>
      </c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</row>
    <row r="821" spans="1:60" outlineLevel="3" x14ac:dyDescent="0.2">
      <c r="A821" s="153"/>
      <c r="B821" s="154"/>
      <c r="C821" s="192" t="s">
        <v>563</v>
      </c>
      <c r="D821" s="185"/>
      <c r="E821" s="186"/>
      <c r="F821" s="157"/>
      <c r="G821" s="157"/>
      <c r="H821" s="157"/>
      <c r="I821" s="157"/>
      <c r="J821" s="157"/>
      <c r="K821" s="157"/>
      <c r="L821" s="157"/>
      <c r="M821" s="157"/>
      <c r="N821" s="156"/>
      <c r="O821" s="156"/>
      <c r="P821" s="156"/>
      <c r="Q821" s="156"/>
      <c r="R821" s="157"/>
      <c r="S821" s="157"/>
      <c r="T821" s="157"/>
      <c r="U821" s="157"/>
      <c r="V821" s="157"/>
      <c r="W821" s="157"/>
      <c r="X821" s="157"/>
      <c r="Y821" s="157"/>
      <c r="Z821" s="146"/>
      <c r="AA821" s="146"/>
      <c r="AB821" s="146"/>
      <c r="AC821" s="146"/>
      <c r="AD821" s="146"/>
      <c r="AE821" s="146"/>
      <c r="AF821" s="146"/>
      <c r="AG821" s="146" t="s">
        <v>278</v>
      </c>
      <c r="AH821" s="146">
        <v>0</v>
      </c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</row>
    <row r="822" spans="1:60" outlineLevel="3" x14ac:dyDescent="0.2">
      <c r="A822" s="153"/>
      <c r="B822" s="154"/>
      <c r="C822" s="192" t="s">
        <v>894</v>
      </c>
      <c r="D822" s="185"/>
      <c r="E822" s="186">
        <v>3.6185999999999998</v>
      </c>
      <c r="F822" s="157"/>
      <c r="G822" s="157"/>
      <c r="H822" s="157"/>
      <c r="I822" s="157"/>
      <c r="J822" s="157"/>
      <c r="K822" s="157"/>
      <c r="L822" s="157"/>
      <c r="M822" s="157"/>
      <c r="N822" s="156"/>
      <c r="O822" s="156"/>
      <c r="P822" s="156"/>
      <c r="Q822" s="156"/>
      <c r="R822" s="157"/>
      <c r="S822" s="157"/>
      <c r="T822" s="157"/>
      <c r="U822" s="157"/>
      <c r="V822" s="157"/>
      <c r="W822" s="157"/>
      <c r="X822" s="157"/>
      <c r="Y822" s="157"/>
      <c r="Z822" s="146"/>
      <c r="AA822" s="146"/>
      <c r="AB822" s="146"/>
      <c r="AC822" s="146"/>
      <c r="AD822" s="146"/>
      <c r="AE822" s="146"/>
      <c r="AF822" s="146"/>
      <c r="AG822" s="146" t="s">
        <v>278</v>
      </c>
      <c r="AH822" s="146">
        <v>0</v>
      </c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</row>
    <row r="823" spans="1:60" outlineLevel="3" x14ac:dyDescent="0.2">
      <c r="A823" s="153"/>
      <c r="B823" s="154"/>
      <c r="C823" s="193" t="s">
        <v>290</v>
      </c>
      <c r="D823" s="187"/>
      <c r="E823" s="188">
        <v>17.742599999999999</v>
      </c>
      <c r="F823" s="157"/>
      <c r="G823" s="157"/>
      <c r="H823" s="157"/>
      <c r="I823" s="157"/>
      <c r="J823" s="157"/>
      <c r="K823" s="157"/>
      <c r="L823" s="157"/>
      <c r="M823" s="157"/>
      <c r="N823" s="156"/>
      <c r="O823" s="156"/>
      <c r="P823" s="156"/>
      <c r="Q823" s="156"/>
      <c r="R823" s="157"/>
      <c r="S823" s="157"/>
      <c r="T823" s="157"/>
      <c r="U823" s="157"/>
      <c r="V823" s="157"/>
      <c r="W823" s="157"/>
      <c r="X823" s="157"/>
      <c r="Y823" s="157"/>
      <c r="Z823" s="146"/>
      <c r="AA823" s="146"/>
      <c r="AB823" s="146"/>
      <c r="AC823" s="146"/>
      <c r="AD823" s="146"/>
      <c r="AE823" s="146"/>
      <c r="AF823" s="146"/>
      <c r="AG823" s="146" t="s">
        <v>278</v>
      </c>
      <c r="AH823" s="146">
        <v>1</v>
      </c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</row>
    <row r="824" spans="1:60" outlineLevel="3" x14ac:dyDescent="0.2">
      <c r="A824" s="153"/>
      <c r="B824" s="154"/>
      <c r="C824" s="192" t="s">
        <v>713</v>
      </c>
      <c r="D824" s="185"/>
      <c r="E824" s="186"/>
      <c r="F824" s="157"/>
      <c r="G824" s="157"/>
      <c r="H824" s="157"/>
      <c r="I824" s="157"/>
      <c r="J824" s="157"/>
      <c r="K824" s="157"/>
      <c r="L824" s="157"/>
      <c r="M824" s="157"/>
      <c r="N824" s="156"/>
      <c r="O824" s="156"/>
      <c r="P824" s="156"/>
      <c r="Q824" s="156"/>
      <c r="R824" s="157"/>
      <c r="S824" s="157"/>
      <c r="T824" s="157"/>
      <c r="U824" s="157"/>
      <c r="V824" s="157"/>
      <c r="W824" s="157"/>
      <c r="X824" s="157"/>
      <c r="Y824" s="157"/>
      <c r="Z824" s="146"/>
      <c r="AA824" s="146"/>
      <c r="AB824" s="146"/>
      <c r="AC824" s="146"/>
      <c r="AD824" s="146"/>
      <c r="AE824" s="146"/>
      <c r="AF824" s="146"/>
      <c r="AG824" s="146" t="s">
        <v>278</v>
      </c>
      <c r="AH824" s="146">
        <v>0</v>
      </c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</row>
    <row r="825" spans="1:60" outlineLevel="3" x14ac:dyDescent="0.2">
      <c r="A825" s="153"/>
      <c r="B825" s="154"/>
      <c r="C825" s="192" t="s">
        <v>637</v>
      </c>
      <c r="D825" s="185"/>
      <c r="E825" s="186"/>
      <c r="F825" s="157"/>
      <c r="G825" s="157"/>
      <c r="H825" s="157"/>
      <c r="I825" s="157"/>
      <c r="J825" s="157"/>
      <c r="K825" s="157"/>
      <c r="L825" s="157"/>
      <c r="M825" s="157"/>
      <c r="N825" s="156"/>
      <c r="O825" s="156"/>
      <c r="P825" s="156"/>
      <c r="Q825" s="156"/>
      <c r="R825" s="157"/>
      <c r="S825" s="157"/>
      <c r="T825" s="157"/>
      <c r="U825" s="157"/>
      <c r="V825" s="157"/>
      <c r="W825" s="157"/>
      <c r="X825" s="157"/>
      <c r="Y825" s="157"/>
      <c r="Z825" s="146"/>
      <c r="AA825" s="146"/>
      <c r="AB825" s="146"/>
      <c r="AC825" s="146"/>
      <c r="AD825" s="146"/>
      <c r="AE825" s="146"/>
      <c r="AF825" s="146"/>
      <c r="AG825" s="146" t="s">
        <v>278</v>
      </c>
      <c r="AH825" s="146">
        <v>0</v>
      </c>
      <c r="AI825" s="146"/>
      <c r="AJ825" s="146"/>
      <c r="AK825" s="146"/>
      <c r="AL825" s="146"/>
      <c r="AM825" s="146"/>
      <c r="AN825" s="146"/>
      <c r="AO825" s="146"/>
      <c r="AP825" s="146"/>
      <c r="AQ825" s="146"/>
      <c r="AR825" s="146"/>
      <c r="AS825" s="146"/>
      <c r="AT825" s="146"/>
      <c r="AU825" s="146"/>
      <c r="AV825" s="146"/>
      <c r="AW825" s="146"/>
      <c r="AX825" s="146"/>
      <c r="AY825" s="146"/>
      <c r="AZ825" s="146"/>
      <c r="BA825" s="146"/>
      <c r="BB825" s="146"/>
      <c r="BC825" s="146"/>
      <c r="BD825" s="146"/>
      <c r="BE825" s="146"/>
      <c r="BF825" s="146"/>
      <c r="BG825" s="146"/>
      <c r="BH825" s="146"/>
    </row>
    <row r="826" spans="1:60" outlineLevel="3" x14ac:dyDescent="0.2">
      <c r="A826" s="153"/>
      <c r="B826" s="154"/>
      <c r="C826" s="192" t="s">
        <v>895</v>
      </c>
      <c r="D826" s="185"/>
      <c r="E826" s="186">
        <v>3.07</v>
      </c>
      <c r="F826" s="157"/>
      <c r="G826" s="157"/>
      <c r="H826" s="157"/>
      <c r="I826" s="157"/>
      <c r="J826" s="157"/>
      <c r="K826" s="157"/>
      <c r="L826" s="157"/>
      <c r="M826" s="157"/>
      <c r="N826" s="156"/>
      <c r="O826" s="156"/>
      <c r="P826" s="156"/>
      <c r="Q826" s="156"/>
      <c r="R826" s="157"/>
      <c r="S826" s="157"/>
      <c r="T826" s="157"/>
      <c r="U826" s="157"/>
      <c r="V826" s="157"/>
      <c r="W826" s="157"/>
      <c r="X826" s="157"/>
      <c r="Y826" s="157"/>
      <c r="Z826" s="146"/>
      <c r="AA826" s="146"/>
      <c r="AB826" s="146"/>
      <c r="AC826" s="146"/>
      <c r="AD826" s="146"/>
      <c r="AE826" s="146"/>
      <c r="AF826" s="146"/>
      <c r="AG826" s="146" t="s">
        <v>278</v>
      </c>
      <c r="AH826" s="146">
        <v>0</v>
      </c>
      <c r="AI826" s="146"/>
      <c r="AJ826" s="146"/>
      <c r="AK826" s="146"/>
      <c r="AL826" s="146"/>
      <c r="AM826" s="146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</row>
    <row r="827" spans="1:60" outlineLevel="3" x14ac:dyDescent="0.2">
      <c r="A827" s="153"/>
      <c r="B827" s="154"/>
      <c r="C827" s="193" t="s">
        <v>290</v>
      </c>
      <c r="D827" s="187"/>
      <c r="E827" s="188">
        <v>3.07</v>
      </c>
      <c r="F827" s="157"/>
      <c r="G827" s="157"/>
      <c r="H827" s="157"/>
      <c r="I827" s="157"/>
      <c r="J827" s="157"/>
      <c r="K827" s="157"/>
      <c r="L827" s="157"/>
      <c r="M827" s="157"/>
      <c r="N827" s="156"/>
      <c r="O827" s="156"/>
      <c r="P827" s="156"/>
      <c r="Q827" s="156"/>
      <c r="R827" s="157"/>
      <c r="S827" s="157"/>
      <c r="T827" s="157"/>
      <c r="U827" s="157"/>
      <c r="V827" s="157"/>
      <c r="W827" s="157"/>
      <c r="X827" s="157"/>
      <c r="Y827" s="157"/>
      <c r="Z827" s="146"/>
      <c r="AA827" s="146"/>
      <c r="AB827" s="146"/>
      <c r="AC827" s="146"/>
      <c r="AD827" s="146"/>
      <c r="AE827" s="146"/>
      <c r="AF827" s="146"/>
      <c r="AG827" s="146" t="s">
        <v>278</v>
      </c>
      <c r="AH827" s="146">
        <v>1</v>
      </c>
      <c r="AI827" s="146"/>
      <c r="AJ827" s="146"/>
      <c r="AK827" s="146"/>
      <c r="AL827" s="146"/>
      <c r="AM827" s="146"/>
      <c r="AN827" s="146"/>
      <c r="AO827" s="146"/>
      <c r="AP827" s="146"/>
      <c r="AQ827" s="146"/>
      <c r="AR827" s="146"/>
      <c r="AS827" s="146"/>
      <c r="AT827" s="146"/>
      <c r="AU827" s="146"/>
      <c r="AV827" s="146"/>
      <c r="AW827" s="146"/>
      <c r="AX827" s="146"/>
      <c r="AY827" s="146"/>
      <c r="AZ827" s="146"/>
      <c r="BA827" s="146"/>
      <c r="BB827" s="146"/>
      <c r="BC827" s="146"/>
      <c r="BD827" s="146"/>
      <c r="BE827" s="146"/>
      <c r="BF827" s="146"/>
      <c r="BG827" s="146"/>
      <c r="BH827" s="146"/>
    </row>
    <row r="828" spans="1:60" outlineLevel="2" x14ac:dyDescent="0.2">
      <c r="A828" s="153"/>
      <c r="B828" s="154"/>
      <c r="C828" s="251"/>
      <c r="D828" s="252"/>
      <c r="E828" s="252"/>
      <c r="F828" s="252"/>
      <c r="G828" s="252"/>
      <c r="H828" s="157"/>
      <c r="I828" s="157"/>
      <c r="J828" s="157"/>
      <c r="K828" s="157"/>
      <c r="L828" s="157"/>
      <c r="M828" s="157"/>
      <c r="N828" s="156"/>
      <c r="O828" s="156"/>
      <c r="P828" s="156"/>
      <c r="Q828" s="156"/>
      <c r="R828" s="157"/>
      <c r="S828" s="157"/>
      <c r="T828" s="157"/>
      <c r="U828" s="157"/>
      <c r="V828" s="157"/>
      <c r="W828" s="157"/>
      <c r="X828" s="157"/>
      <c r="Y828" s="157"/>
      <c r="Z828" s="146"/>
      <c r="AA828" s="146"/>
      <c r="AB828" s="146"/>
      <c r="AC828" s="146"/>
      <c r="AD828" s="146"/>
      <c r="AE828" s="146"/>
      <c r="AF828" s="146"/>
      <c r="AG828" s="146" t="s">
        <v>223</v>
      </c>
      <c r="AH828" s="146"/>
      <c r="AI828" s="146"/>
      <c r="AJ828" s="146"/>
      <c r="AK828" s="146"/>
      <c r="AL828" s="146"/>
      <c r="AM828" s="146"/>
      <c r="AN828" s="146"/>
      <c r="AO828" s="146"/>
      <c r="AP828" s="146"/>
      <c r="AQ828" s="146"/>
      <c r="AR828" s="146"/>
      <c r="AS828" s="146"/>
      <c r="AT828" s="146"/>
      <c r="AU828" s="146"/>
      <c r="AV828" s="146"/>
      <c r="AW828" s="146"/>
      <c r="AX828" s="146"/>
      <c r="AY828" s="146"/>
      <c r="AZ828" s="146"/>
      <c r="BA828" s="146"/>
      <c r="BB828" s="146"/>
      <c r="BC828" s="146"/>
      <c r="BD828" s="146"/>
      <c r="BE828" s="146"/>
      <c r="BF828" s="146"/>
      <c r="BG828" s="146"/>
      <c r="BH828" s="146"/>
    </row>
    <row r="829" spans="1:60" outlineLevel="1" x14ac:dyDescent="0.2">
      <c r="A829" s="167">
        <v>109</v>
      </c>
      <c r="B829" s="168" t="s">
        <v>896</v>
      </c>
      <c r="C829" s="177" t="s">
        <v>897</v>
      </c>
      <c r="D829" s="169" t="s">
        <v>332</v>
      </c>
      <c r="E829" s="170">
        <v>95.440799999999996</v>
      </c>
      <c r="F829" s="171"/>
      <c r="G829" s="172">
        <f>ROUND(E829*F829,2)</f>
        <v>0</v>
      </c>
      <c r="H829" s="171"/>
      <c r="I829" s="172">
        <f>ROUND(E829*H829,2)</f>
        <v>0</v>
      </c>
      <c r="J829" s="171"/>
      <c r="K829" s="172">
        <f>ROUND(E829*J829,2)</f>
        <v>0</v>
      </c>
      <c r="L829" s="172">
        <v>21</v>
      </c>
      <c r="M829" s="172">
        <f>G829*(1+L829/100)</f>
        <v>0</v>
      </c>
      <c r="N829" s="170">
        <v>3.0000000000000001E-3</v>
      </c>
      <c r="O829" s="170">
        <f>ROUND(E829*N829,2)</f>
        <v>0.28999999999999998</v>
      </c>
      <c r="P829" s="170">
        <v>0</v>
      </c>
      <c r="Q829" s="170">
        <f>ROUND(E829*P829,2)</f>
        <v>0</v>
      </c>
      <c r="R829" s="172" t="s">
        <v>881</v>
      </c>
      <c r="S829" s="172" t="s">
        <v>218</v>
      </c>
      <c r="T829" s="173" t="s">
        <v>218</v>
      </c>
      <c r="U829" s="157">
        <v>0.28000000000000003</v>
      </c>
      <c r="V829" s="157">
        <f>ROUND(E829*U829,2)</f>
        <v>26.72</v>
      </c>
      <c r="W829" s="157"/>
      <c r="X829" s="157" t="s">
        <v>263</v>
      </c>
      <c r="Y829" s="157" t="s">
        <v>221</v>
      </c>
      <c r="Z829" s="146"/>
      <c r="AA829" s="146"/>
      <c r="AB829" s="146"/>
      <c r="AC829" s="146"/>
      <c r="AD829" s="146"/>
      <c r="AE829" s="146"/>
      <c r="AF829" s="146"/>
      <c r="AG829" s="146" t="s">
        <v>264</v>
      </c>
      <c r="AH829" s="146"/>
      <c r="AI829" s="146"/>
      <c r="AJ829" s="146"/>
      <c r="AK829" s="146"/>
      <c r="AL829" s="146"/>
      <c r="AM829" s="146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</row>
    <row r="830" spans="1:60" outlineLevel="2" x14ac:dyDescent="0.2">
      <c r="A830" s="153"/>
      <c r="B830" s="154"/>
      <c r="C830" s="253" t="s">
        <v>898</v>
      </c>
      <c r="D830" s="254"/>
      <c r="E830" s="254"/>
      <c r="F830" s="254"/>
      <c r="G830" s="254"/>
      <c r="H830" s="157"/>
      <c r="I830" s="157"/>
      <c r="J830" s="157"/>
      <c r="K830" s="157"/>
      <c r="L830" s="157"/>
      <c r="M830" s="157"/>
      <c r="N830" s="156"/>
      <c r="O830" s="156"/>
      <c r="P830" s="156"/>
      <c r="Q830" s="156"/>
      <c r="R830" s="157"/>
      <c r="S830" s="157"/>
      <c r="T830" s="157"/>
      <c r="U830" s="157"/>
      <c r="V830" s="157"/>
      <c r="W830" s="157"/>
      <c r="X830" s="157"/>
      <c r="Y830" s="157"/>
      <c r="Z830" s="146"/>
      <c r="AA830" s="146"/>
      <c r="AB830" s="146"/>
      <c r="AC830" s="146"/>
      <c r="AD830" s="146"/>
      <c r="AE830" s="146"/>
      <c r="AF830" s="146"/>
      <c r="AG830" s="146" t="s">
        <v>227</v>
      </c>
      <c r="AH830" s="146"/>
      <c r="AI830" s="146"/>
      <c r="AJ830" s="146"/>
      <c r="AK830" s="146"/>
      <c r="AL830" s="146"/>
      <c r="AM830" s="146"/>
      <c r="AN830" s="146"/>
      <c r="AO830" s="146"/>
      <c r="AP830" s="146"/>
      <c r="AQ830" s="146"/>
      <c r="AR830" s="146"/>
      <c r="AS830" s="146"/>
      <c r="AT830" s="146"/>
      <c r="AU830" s="146"/>
      <c r="AV830" s="146"/>
      <c r="AW830" s="146"/>
      <c r="AX830" s="146"/>
      <c r="AY830" s="146"/>
      <c r="AZ830" s="146"/>
      <c r="BA830" s="175" t="str">
        <f>C830</f>
        <v>Očištění povrchu stěny od prachu, nařezání izolačních desek na požadovaný rozměr, nanesení lepicího tmelu, osazení desek.</v>
      </c>
      <c r="BB830" s="146"/>
      <c r="BC830" s="146"/>
      <c r="BD830" s="146"/>
      <c r="BE830" s="146"/>
      <c r="BF830" s="146"/>
      <c r="BG830" s="146"/>
      <c r="BH830" s="146"/>
    </row>
    <row r="831" spans="1:60" outlineLevel="2" x14ac:dyDescent="0.2">
      <c r="A831" s="153"/>
      <c r="B831" s="154"/>
      <c r="C831" s="192" t="s">
        <v>899</v>
      </c>
      <c r="D831" s="185"/>
      <c r="E831" s="186">
        <v>95.440799999999996</v>
      </c>
      <c r="F831" s="157"/>
      <c r="G831" s="157"/>
      <c r="H831" s="157"/>
      <c r="I831" s="157"/>
      <c r="J831" s="157"/>
      <c r="K831" s="157"/>
      <c r="L831" s="157"/>
      <c r="M831" s="157"/>
      <c r="N831" s="156"/>
      <c r="O831" s="156"/>
      <c r="P831" s="156"/>
      <c r="Q831" s="156"/>
      <c r="R831" s="157"/>
      <c r="S831" s="157"/>
      <c r="T831" s="157"/>
      <c r="U831" s="157"/>
      <c r="V831" s="157"/>
      <c r="W831" s="157"/>
      <c r="X831" s="157"/>
      <c r="Y831" s="157"/>
      <c r="Z831" s="146"/>
      <c r="AA831" s="146"/>
      <c r="AB831" s="146"/>
      <c r="AC831" s="146"/>
      <c r="AD831" s="146"/>
      <c r="AE831" s="146"/>
      <c r="AF831" s="146"/>
      <c r="AG831" s="146" t="s">
        <v>278</v>
      </c>
      <c r="AH831" s="146">
        <v>0</v>
      </c>
      <c r="AI831" s="146"/>
      <c r="AJ831" s="146"/>
      <c r="AK831" s="146"/>
      <c r="AL831" s="146"/>
      <c r="AM831" s="146"/>
      <c r="AN831" s="146"/>
      <c r="AO831" s="146"/>
      <c r="AP831" s="146"/>
      <c r="AQ831" s="146"/>
      <c r="AR831" s="146"/>
      <c r="AS831" s="146"/>
      <c r="AT831" s="146"/>
      <c r="AU831" s="146"/>
      <c r="AV831" s="146"/>
      <c r="AW831" s="146"/>
      <c r="AX831" s="146"/>
      <c r="AY831" s="146"/>
      <c r="AZ831" s="146"/>
      <c r="BA831" s="146"/>
      <c r="BB831" s="146"/>
      <c r="BC831" s="146"/>
      <c r="BD831" s="146"/>
      <c r="BE831" s="146"/>
      <c r="BF831" s="146"/>
      <c r="BG831" s="146"/>
      <c r="BH831" s="146"/>
    </row>
    <row r="832" spans="1:60" outlineLevel="2" x14ac:dyDescent="0.2">
      <c r="A832" s="153"/>
      <c r="B832" s="154"/>
      <c r="C832" s="251"/>
      <c r="D832" s="252"/>
      <c r="E832" s="252"/>
      <c r="F832" s="252"/>
      <c r="G832" s="252"/>
      <c r="H832" s="157"/>
      <c r="I832" s="157"/>
      <c r="J832" s="157"/>
      <c r="K832" s="157"/>
      <c r="L832" s="157"/>
      <c r="M832" s="157"/>
      <c r="N832" s="156"/>
      <c r="O832" s="156"/>
      <c r="P832" s="156"/>
      <c r="Q832" s="156"/>
      <c r="R832" s="157"/>
      <c r="S832" s="157"/>
      <c r="T832" s="157"/>
      <c r="U832" s="157"/>
      <c r="V832" s="157"/>
      <c r="W832" s="157"/>
      <c r="X832" s="157"/>
      <c r="Y832" s="157"/>
      <c r="Z832" s="146"/>
      <c r="AA832" s="146"/>
      <c r="AB832" s="146"/>
      <c r="AC832" s="146"/>
      <c r="AD832" s="146"/>
      <c r="AE832" s="146"/>
      <c r="AF832" s="146"/>
      <c r="AG832" s="146" t="s">
        <v>223</v>
      </c>
      <c r="AH832" s="146"/>
      <c r="AI832" s="146"/>
      <c r="AJ832" s="146"/>
      <c r="AK832" s="146"/>
      <c r="AL832" s="146"/>
      <c r="AM832" s="146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</row>
    <row r="833" spans="1:60" outlineLevel="1" x14ac:dyDescent="0.2">
      <c r="A833" s="167">
        <v>110</v>
      </c>
      <c r="B833" s="168" t="s">
        <v>900</v>
      </c>
      <c r="C833" s="177" t="s">
        <v>901</v>
      </c>
      <c r="D833" s="169" t="s">
        <v>332</v>
      </c>
      <c r="E833" s="170">
        <v>150.67499000000001</v>
      </c>
      <c r="F833" s="171"/>
      <c r="G833" s="172">
        <f>ROUND(E833*F833,2)</f>
        <v>0</v>
      </c>
      <c r="H833" s="171"/>
      <c r="I833" s="172">
        <f>ROUND(E833*H833,2)</f>
        <v>0</v>
      </c>
      <c r="J833" s="171"/>
      <c r="K833" s="172">
        <f>ROUND(E833*J833,2)</f>
        <v>0</v>
      </c>
      <c r="L833" s="172">
        <v>21</v>
      </c>
      <c r="M833" s="172">
        <f>G833*(1+L833/100)</f>
        <v>0</v>
      </c>
      <c r="N833" s="170">
        <v>0</v>
      </c>
      <c r="O833" s="170">
        <f>ROUND(E833*N833,2)</f>
        <v>0</v>
      </c>
      <c r="P833" s="170">
        <v>0</v>
      </c>
      <c r="Q833" s="170">
        <f>ROUND(E833*P833,2)</f>
        <v>0</v>
      </c>
      <c r="R833" s="172" t="s">
        <v>881</v>
      </c>
      <c r="S833" s="172" t="s">
        <v>218</v>
      </c>
      <c r="T833" s="173" t="s">
        <v>218</v>
      </c>
      <c r="U833" s="157">
        <v>0.28000000000000003</v>
      </c>
      <c r="V833" s="157">
        <f>ROUND(E833*U833,2)</f>
        <v>42.19</v>
      </c>
      <c r="W833" s="157"/>
      <c r="X833" s="157" t="s">
        <v>263</v>
      </c>
      <c r="Y833" s="157" t="s">
        <v>221</v>
      </c>
      <c r="Z833" s="146"/>
      <c r="AA833" s="146"/>
      <c r="AB833" s="146"/>
      <c r="AC833" s="146"/>
      <c r="AD833" s="146"/>
      <c r="AE833" s="146"/>
      <c r="AF833" s="146"/>
      <c r="AG833" s="146" t="s">
        <v>264</v>
      </c>
      <c r="AH833" s="146"/>
      <c r="AI833" s="146"/>
      <c r="AJ833" s="146"/>
      <c r="AK833" s="146"/>
      <c r="AL833" s="146"/>
      <c r="AM833" s="146"/>
      <c r="AN833" s="146"/>
      <c r="AO833" s="146"/>
      <c r="AP833" s="146"/>
      <c r="AQ833" s="146"/>
      <c r="AR833" s="146"/>
      <c r="AS833" s="146"/>
      <c r="AT833" s="146"/>
      <c r="AU833" s="146"/>
      <c r="AV833" s="146"/>
      <c r="AW833" s="146"/>
      <c r="AX833" s="146"/>
      <c r="AY833" s="146"/>
      <c r="AZ833" s="146"/>
      <c r="BA833" s="146"/>
      <c r="BB833" s="146"/>
      <c r="BC833" s="146"/>
      <c r="BD833" s="146"/>
      <c r="BE833" s="146"/>
      <c r="BF833" s="146"/>
      <c r="BG833" s="146"/>
      <c r="BH833" s="146"/>
    </row>
    <row r="834" spans="1:60" outlineLevel="2" x14ac:dyDescent="0.2">
      <c r="A834" s="153"/>
      <c r="B834" s="154"/>
      <c r="C834" s="192" t="s">
        <v>902</v>
      </c>
      <c r="D834" s="185"/>
      <c r="E834" s="186">
        <v>34.588740000000001</v>
      </c>
      <c r="F834" s="157"/>
      <c r="G834" s="157"/>
      <c r="H834" s="157"/>
      <c r="I834" s="157"/>
      <c r="J834" s="157"/>
      <c r="K834" s="157"/>
      <c r="L834" s="157"/>
      <c r="M834" s="157"/>
      <c r="N834" s="156"/>
      <c r="O834" s="156"/>
      <c r="P834" s="156"/>
      <c r="Q834" s="156"/>
      <c r="R834" s="157"/>
      <c r="S834" s="157"/>
      <c r="T834" s="157"/>
      <c r="U834" s="157"/>
      <c r="V834" s="157"/>
      <c r="W834" s="157"/>
      <c r="X834" s="157"/>
      <c r="Y834" s="157"/>
      <c r="Z834" s="146"/>
      <c r="AA834" s="146"/>
      <c r="AB834" s="146"/>
      <c r="AC834" s="146"/>
      <c r="AD834" s="146"/>
      <c r="AE834" s="146"/>
      <c r="AF834" s="146"/>
      <c r="AG834" s="146" t="s">
        <v>278</v>
      </c>
      <c r="AH834" s="146">
        <v>0</v>
      </c>
      <c r="AI834" s="146"/>
      <c r="AJ834" s="146"/>
      <c r="AK834" s="146"/>
      <c r="AL834" s="146"/>
      <c r="AM834" s="146"/>
      <c r="AN834" s="146"/>
      <c r="AO834" s="146"/>
      <c r="AP834" s="146"/>
      <c r="AQ834" s="146"/>
      <c r="AR834" s="146"/>
      <c r="AS834" s="146"/>
      <c r="AT834" s="146"/>
      <c r="AU834" s="146"/>
      <c r="AV834" s="146"/>
      <c r="AW834" s="146"/>
      <c r="AX834" s="146"/>
      <c r="AY834" s="146"/>
      <c r="AZ834" s="146"/>
      <c r="BA834" s="146"/>
      <c r="BB834" s="146"/>
      <c r="BC834" s="146"/>
      <c r="BD834" s="146"/>
      <c r="BE834" s="146"/>
      <c r="BF834" s="146"/>
      <c r="BG834" s="146"/>
      <c r="BH834" s="146"/>
    </row>
    <row r="835" spans="1:60" outlineLevel="3" x14ac:dyDescent="0.2">
      <c r="A835" s="153"/>
      <c r="B835" s="154"/>
      <c r="C835" s="192" t="s">
        <v>903</v>
      </c>
      <c r="D835" s="185"/>
      <c r="E835" s="186">
        <v>12.45195</v>
      </c>
      <c r="F835" s="157"/>
      <c r="G835" s="157"/>
      <c r="H835" s="157"/>
      <c r="I835" s="157"/>
      <c r="J835" s="157"/>
      <c r="K835" s="157"/>
      <c r="L835" s="157"/>
      <c r="M835" s="157"/>
      <c r="N835" s="156"/>
      <c r="O835" s="156"/>
      <c r="P835" s="156"/>
      <c r="Q835" s="156"/>
      <c r="R835" s="157"/>
      <c r="S835" s="157"/>
      <c r="T835" s="157"/>
      <c r="U835" s="157"/>
      <c r="V835" s="157"/>
      <c r="W835" s="157"/>
      <c r="X835" s="157"/>
      <c r="Y835" s="157"/>
      <c r="Z835" s="146"/>
      <c r="AA835" s="146"/>
      <c r="AB835" s="146"/>
      <c r="AC835" s="146"/>
      <c r="AD835" s="146"/>
      <c r="AE835" s="146"/>
      <c r="AF835" s="146"/>
      <c r="AG835" s="146" t="s">
        <v>278</v>
      </c>
      <c r="AH835" s="146">
        <v>0</v>
      </c>
      <c r="AI835" s="146"/>
      <c r="AJ835" s="146"/>
      <c r="AK835" s="146"/>
      <c r="AL835" s="146"/>
      <c r="AM835" s="146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</row>
    <row r="836" spans="1:60" outlineLevel="3" x14ac:dyDescent="0.2">
      <c r="A836" s="153"/>
      <c r="B836" s="154"/>
      <c r="C836" s="192" t="s">
        <v>904</v>
      </c>
      <c r="D836" s="185"/>
      <c r="E836" s="186">
        <v>11.884130000000001</v>
      </c>
      <c r="F836" s="157"/>
      <c r="G836" s="157"/>
      <c r="H836" s="157"/>
      <c r="I836" s="157"/>
      <c r="J836" s="157"/>
      <c r="K836" s="157"/>
      <c r="L836" s="157"/>
      <c r="M836" s="157"/>
      <c r="N836" s="156"/>
      <c r="O836" s="156"/>
      <c r="P836" s="156"/>
      <c r="Q836" s="156"/>
      <c r="R836" s="157"/>
      <c r="S836" s="157"/>
      <c r="T836" s="157"/>
      <c r="U836" s="157"/>
      <c r="V836" s="157"/>
      <c r="W836" s="157"/>
      <c r="X836" s="157"/>
      <c r="Y836" s="157"/>
      <c r="Z836" s="146"/>
      <c r="AA836" s="146"/>
      <c r="AB836" s="146"/>
      <c r="AC836" s="146"/>
      <c r="AD836" s="146"/>
      <c r="AE836" s="146"/>
      <c r="AF836" s="146"/>
      <c r="AG836" s="146" t="s">
        <v>278</v>
      </c>
      <c r="AH836" s="146">
        <v>0</v>
      </c>
      <c r="AI836" s="146"/>
      <c r="AJ836" s="146"/>
      <c r="AK836" s="146"/>
      <c r="AL836" s="146"/>
      <c r="AM836" s="146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</row>
    <row r="837" spans="1:60" outlineLevel="3" x14ac:dyDescent="0.2">
      <c r="A837" s="153"/>
      <c r="B837" s="154"/>
      <c r="C837" s="192" t="s">
        <v>905</v>
      </c>
      <c r="D837" s="185"/>
      <c r="E837" s="186">
        <v>91.750169999999997</v>
      </c>
      <c r="F837" s="157"/>
      <c r="G837" s="157"/>
      <c r="H837" s="157"/>
      <c r="I837" s="157"/>
      <c r="J837" s="157"/>
      <c r="K837" s="157"/>
      <c r="L837" s="157"/>
      <c r="M837" s="157"/>
      <c r="N837" s="156"/>
      <c r="O837" s="156"/>
      <c r="P837" s="156"/>
      <c r="Q837" s="156"/>
      <c r="R837" s="157"/>
      <c r="S837" s="157"/>
      <c r="T837" s="157"/>
      <c r="U837" s="157"/>
      <c r="V837" s="157"/>
      <c r="W837" s="157"/>
      <c r="X837" s="157"/>
      <c r="Y837" s="157"/>
      <c r="Z837" s="146"/>
      <c r="AA837" s="146"/>
      <c r="AB837" s="146"/>
      <c r="AC837" s="146"/>
      <c r="AD837" s="146"/>
      <c r="AE837" s="146"/>
      <c r="AF837" s="146"/>
      <c r="AG837" s="146" t="s">
        <v>278</v>
      </c>
      <c r="AH837" s="146">
        <v>0</v>
      </c>
      <c r="AI837" s="146"/>
      <c r="AJ837" s="146"/>
      <c r="AK837" s="146"/>
      <c r="AL837" s="146"/>
      <c r="AM837" s="146"/>
      <c r="AN837" s="146"/>
      <c r="AO837" s="146"/>
      <c r="AP837" s="146"/>
      <c r="AQ837" s="146"/>
      <c r="AR837" s="146"/>
      <c r="AS837" s="146"/>
      <c r="AT837" s="146"/>
      <c r="AU837" s="146"/>
      <c r="AV837" s="146"/>
      <c r="AW837" s="146"/>
      <c r="AX837" s="146"/>
      <c r="AY837" s="146"/>
      <c r="AZ837" s="146"/>
      <c r="BA837" s="146"/>
      <c r="BB837" s="146"/>
      <c r="BC837" s="146"/>
      <c r="BD837" s="146"/>
      <c r="BE837" s="146"/>
      <c r="BF837" s="146"/>
      <c r="BG837" s="146"/>
      <c r="BH837" s="146"/>
    </row>
    <row r="838" spans="1:60" outlineLevel="2" x14ac:dyDescent="0.2">
      <c r="A838" s="153"/>
      <c r="B838" s="154"/>
      <c r="C838" s="251"/>
      <c r="D838" s="252"/>
      <c r="E838" s="252"/>
      <c r="F838" s="252"/>
      <c r="G838" s="252"/>
      <c r="H838" s="157"/>
      <c r="I838" s="157"/>
      <c r="J838" s="157"/>
      <c r="K838" s="157"/>
      <c r="L838" s="157"/>
      <c r="M838" s="157"/>
      <c r="N838" s="156"/>
      <c r="O838" s="156"/>
      <c r="P838" s="156"/>
      <c r="Q838" s="156"/>
      <c r="R838" s="157"/>
      <c r="S838" s="157"/>
      <c r="T838" s="157"/>
      <c r="U838" s="157"/>
      <c r="V838" s="157"/>
      <c r="W838" s="157"/>
      <c r="X838" s="157"/>
      <c r="Y838" s="157"/>
      <c r="Z838" s="146"/>
      <c r="AA838" s="146"/>
      <c r="AB838" s="146"/>
      <c r="AC838" s="146"/>
      <c r="AD838" s="146"/>
      <c r="AE838" s="146"/>
      <c r="AF838" s="146"/>
      <c r="AG838" s="146" t="s">
        <v>223</v>
      </c>
      <c r="AH838" s="146"/>
      <c r="AI838" s="146"/>
      <c r="AJ838" s="146"/>
      <c r="AK838" s="146"/>
      <c r="AL838" s="146"/>
      <c r="AM838" s="146"/>
      <c r="AN838" s="146"/>
      <c r="AO838" s="146"/>
      <c r="AP838" s="146"/>
      <c r="AQ838" s="146"/>
      <c r="AR838" s="146"/>
      <c r="AS838" s="146"/>
      <c r="AT838" s="146"/>
      <c r="AU838" s="146"/>
      <c r="AV838" s="146"/>
      <c r="AW838" s="146"/>
      <c r="AX838" s="146"/>
      <c r="AY838" s="146"/>
      <c r="AZ838" s="146"/>
      <c r="BA838" s="146"/>
      <c r="BB838" s="146"/>
      <c r="BC838" s="146"/>
      <c r="BD838" s="146"/>
      <c r="BE838" s="146"/>
      <c r="BF838" s="146"/>
      <c r="BG838" s="146"/>
      <c r="BH838" s="146"/>
    </row>
    <row r="839" spans="1:60" ht="22.5" outlineLevel="1" x14ac:dyDescent="0.2">
      <c r="A839" s="167">
        <v>111</v>
      </c>
      <c r="B839" s="168" t="s">
        <v>906</v>
      </c>
      <c r="C839" s="177" t="s">
        <v>907</v>
      </c>
      <c r="D839" s="169" t="s">
        <v>332</v>
      </c>
      <c r="E839" s="170">
        <v>150.67499000000001</v>
      </c>
      <c r="F839" s="171"/>
      <c r="G839" s="172">
        <f>ROUND(E839*F839,2)</f>
        <v>0</v>
      </c>
      <c r="H839" s="171"/>
      <c r="I839" s="172">
        <f>ROUND(E839*H839,2)</f>
        <v>0</v>
      </c>
      <c r="J839" s="171"/>
      <c r="K839" s="172">
        <f>ROUND(E839*J839,2)</f>
        <v>0</v>
      </c>
      <c r="L839" s="172">
        <v>21</v>
      </c>
      <c r="M839" s="172">
        <f>G839*(1+L839/100)</f>
        <v>0</v>
      </c>
      <c r="N839" s="170">
        <v>1.9000000000000001E-4</v>
      </c>
      <c r="O839" s="170">
        <f>ROUND(E839*N839,2)</f>
        <v>0.03</v>
      </c>
      <c r="P839" s="170">
        <v>0</v>
      </c>
      <c r="Q839" s="170">
        <f>ROUND(E839*P839,2)</f>
        <v>0</v>
      </c>
      <c r="R839" s="172" t="s">
        <v>881</v>
      </c>
      <c r="S839" s="172" t="s">
        <v>218</v>
      </c>
      <c r="T839" s="173" t="s">
        <v>218</v>
      </c>
      <c r="U839" s="157">
        <v>0.12</v>
      </c>
      <c r="V839" s="157">
        <f>ROUND(E839*U839,2)</f>
        <v>18.079999999999998</v>
      </c>
      <c r="W839" s="157"/>
      <c r="X839" s="157" t="s">
        <v>263</v>
      </c>
      <c r="Y839" s="157" t="s">
        <v>221</v>
      </c>
      <c r="Z839" s="146"/>
      <c r="AA839" s="146"/>
      <c r="AB839" s="146"/>
      <c r="AC839" s="146"/>
      <c r="AD839" s="146"/>
      <c r="AE839" s="146"/>
      <c r="AF839" s="146"/>
      <c r="AG839" s="146" t="s">
        <v>264</v>
      </c>
      <c r="AH839" s="146"/>
      <c r="AI839" s="146"/>
      <c r="AJ839" s="146"/>
      <c r="AK839" s="146"/>
      <c r="AL839" s="146"/>
      <c r="AM839" s="146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</row>
    <row r="840" spans="1:60" outlineLevel="2" x14ac:dyDescent="0.2">
      <c r="A840" s="153"/>
      <c r="B840" s="154"/>
      <c r="C840" s="262"/>
      <c r="D840" s="263"/>
      <c r="E840" s="263"/>
      <c r="F840" s="263"/>
      <c r="G840" s="263"/>
      <c r="H840" s="157"/>
      <c r="I840" s="157"/>
      <c r="J840" s="157"/>
      <c r="K840" s="157"/>
      <c r="L840" s="157"/>
      <c r="M840" s="157"/>
      <c r="N840" s="156"/>
      <c r="O840" s="156"/>
      <c r="P840" s="156"/>
      <c r="Q840" s="156"/>
      <c r="R840" s="157"/>
      <c r="S840" s="157"/>
      <c r="T840" s="157"/>
      <c r="U840" s="157"/>
      <c r="V840" s="157"/>
      <c r="W840" s="157"/>
      <c r="X840" s="157"/>
      <c r="Y840" s="157"/>
      <c r="Z840" s="146"/>
      <c r="AA840" s="146"/>
      <c r="AB840" s="146"/>
      <c r="AC840" s="146"/>
      <c r="AD840" s="146"/>
      <c r="AE840" s="146"/>
      <c r="AF840" s="146"/>
      <c r="AG840" s="146" t="s">
        <v>223</v>
      </c>
      <c r="AH840" s="146"/>
      <c r="AI840" s="146"/>
      <c r="AJ840" s="146"/>
      <c r="AK840" s="146"/>
      <c r="AL840" s="146"/>
      <c r="AM840" s="146"/>
      <c r="AN840" s="146"/>
      <c r="AO840" s="146"/>
      <c r="AP840" s="146"/>
      <c r="AQ840" s="146"/>
      <c r="AR840" s="146"/>
      <c r="AS840" s="146"/>
      <c r="AT840" s="146"/>
      <c r="AU840" s="146"/>
      <c r="AV840" s="146"/>
      <c r="AW840" s="146"/>
      <c r="AX840" s="146"/>
      <c r="AY840" s="146"/>
      <c r="AZ840" s="146"/>
      <c r="BA840" s="146"/>
      <c r="BB840" s="146"/>
      <c r="BC840" s="146"/>
      <c r="BD840" s="146"/>
      <c r="BE840" s="146"/>
      <c r="BF840" s="146"/>
      <c r="BG840" s="146"/>
      <c r="BH840" s="146"/>
    </row>
    <row r="841" spans="1:60" ht="22.5" outlineLevel="1" x14ac:dyDescent="0.2">
      <c r="A841" s="167">
        <v>112</v>
      </c>
      <c r="B841" s="168" t="s">
        <v>908</v>
      </c>
      <c r="C841" s="177" t="s">
        <v>909</v>
      </c>
      <c r="D841" s="169" t="s">
        <v>332</v>
      </c>
      <c r="E841" s="170">
        <v>3.07</v>
      </c>
      <c r="F841" s="171"/>
      <c r="G841" s="172">
        <f>ROUND(E841*F841,2)</f>
        <v>0</v>
      </c>
      <c r="H841" s="171"/>
      <c r="I841" s="172">
        <f>ROUND(E841*H841,2)</f>
        <v>0</v>
      </c>
      <c r="J841" s="171"/>
      <c r="K841" s="172">
        <f>ROUND(E841*J841,2)</f>
        <v>0</v>
      </c>
      <c r="L841" s="172">
        <v>21</v>
      </c>
      <c r="M841" s="172">
        <f>G841*(1+L841/100)</f>
        <v>0</v>
      </c>
      <c r="N841" s="170">
        <v>3.0000000000000001E-5</v>
      </c>
      <c r="O841" s="170">
        <f>ROUND(E841*N841,2)</f>
        <v>0</v>
      </c>
      <c r="P841" s="170">
        <v>0</v>
      </c>
      <c r="Q841" s="170">
        <f>ROUND(E841*P841,2)</f>
        <v>0</v>
      </c>
      <c r="R841" s="172" t="s">
        <v>881</v>
      </c>
      <c r="S841" s="172" t="s">
        <v>218</v>
      </c>
      <c r="T841" s="173" t="s">
        <v>218</v>
      </c>
      <c r="U841" s="157">
        <v>7.0000000000000007E-2</v>
      </c>
      <c r="V841" s="157">
        <f>ROUND(E841*U841,2)</f>
        <v>0.21</v>
      </c>
      <c r="W841" s="157"/>
      <c r="X841" s="157" t="s">
        <v>263</v>
      </c>
      <c r="Y841" s="157" t="s">
        <v>221</v>
      </c>
      <c r="Z841" s="146"/>
      <c r="AA841" s="146"/>
      <c r="AB841" s="146"/>
      <c r="AC841" s="146"/>
      <c r="AD841" s="146"/>
      <c r="AE841" s="146"/>
      <c r="AF841" s="146"/>
      <c r="AG841" s="146" t="s">
        <v>264</v>
      </c>
      <c r="AH841" s="146"/>
      <c r="AI841" s="146"/>
      <c r="AJ841" s="146"/>
      <c r="AK841" s="146"/>
      <c r="AL841" s="146"/>
      <c r="AM841" s="146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</row>
    <row r="842" spans="1:60" outlineLevel="2" x14ac:dyDescent="0.2">
      <c r="A842" s="153"/>
      <c r="B842" s="154"/>
      <c r="C842" s="192" t="s">
        <v>713</v>
      </c>
      <c r="D842" s="185"/>
      <c r="E842" s="186"/>
      <c r="F842" s="157"/>
      <c r="G842" s="157"/>
      <c r="H842" s="157"/>
      <c r="I842" s="157"/>
      <c r="J842" s="157"/>
      <c r="K842" s="157"/>
      <c r="L842" s="157"/>
      <c r="M842" s="157"/>
      <c r="N842" s="156"/>
      <c r="O842" s="156"/>
      <c r="P842" s="156"/>
      <c r="Q842" s="156"/>
      <c r="R842" s="157"/>
      <c r="S842" s="157"/>
      <c r="T842" s="157"/>
      <c r="U842" s="157"/>
      <c r="V842" s="157"/>
      <c r="W842" s="157"/>
      <c r="X842" s="157"/>
      <c r="Y842" s="157"/>
      <c r="Z842" s="146"/>
      <c r="AA842" s="146"/>
      <c r="AB842" s="146"/>
      <c r="AC842" s="146"/>
      <c r="AD842" s="146"/>
      <c r="AE842" s="146"/>
      <c r="AF842" s="146"/>
      <c r="AG842" s="146" t="s">
        <v>278</v>
      </c>
      <c r="AH842" s="146">
        <v>0</v>
      </c>
      <c r="AI842" s="146"/>
      <c r="AJ842" s="146"/>
      <c r="AK842" s="146"/>
      <c r="AL842" s="146"/>
      <c r="AM842" s="146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</row>
    <row r="843" spans="1:60" outlineLevel="3" x14ac:dyDescent="0.2">
      <c r="A843" s="153"/>
      <c r="B843" s="154"/>
      <c r="C843" s="192" t="s">
        <v>637</v>
      </c>
      <c r="D843" s="185"/>
      <c r="E843" s="186"/>
      <c r="F843" s="157"/>
      <c r="G843" s="157"/>
      <c r="H843" s="157"/>
      <c r="I843" s="157"/>
      <c r="J843" s="157"/>
      <c r="K843" s="157"/>
      <c r="L843" s="157"/>
      <c r="M843" s="157"/>
      <c r="N843" s="156"/>
      <c r="O843" s="156"/>
      <c r="P843" s="156"/>
      <c r="Q843" s="156"/>
      <c r="R843" s="157"/>
      <c r="S843" s="157"/>
      <c r="T843" s="157"/>
      <c r="U843" s="157"/>
      <c r="V843" s="157"/>
      <c r="W843" s="157"/>
      <c r="X843" s="157"/>
      <c r="Y843" s="157"/>
      <c r="Z843" s="146"/>
      <c r="AA843" s="146"/>
      <c r="AB843" s="146"/>
      <c r="AC843" s="146"/>
      <c r="AD843" s="146"/>
      <c r="AE843" s="146"/>
      <c r="AF843" s="146"/>
      <c r="AG843" s="146" t="s">
        <v>278</v>
      </c>
      <c r="AH843" s="146">
        <v>0</v>
      </c>
      <c r="AI843" s="146"/>
      <c r="AJ843" s="146"/>
      <c r="AK843" s="146"/>
      <c r="AL843" s="146"/>
      <c r="AM843" s="146"/>
      <c r="AN843" s="146"/>
      <c r="AO843" s="146"/>
      <c r="AP843" s="146"/>
      <c r="AQ843" s="146"/>
      <c r="AR843" s="146"/>
      <c r="AS843" s="146"/>
      <c r="AT843" s="146"/>
      <c r="AU843" s="146"/>
      <c r="AV843" s="146"/>
      <c r="AW843" s="146"/>
      <c r="AX843" s="146"/>
      <c r="AY843" s="146"/>
      <c r="AZ843" s="146"/>
      <c r="BA843" s="146"/>
      <c r="BB843" s="146"/>
      <c r="BC843" s="146"/>
      <c r="BD843" s="146"/>
      <c r="BE843" s="146"/>
      <c r="BF843" s="146"/>
      <c r="BG843" s="146"/>
      <c r="BH843" s="146"/>
    </row>
    <row r="844" spans="1:60" outlineLevel="3" x14ac:dyDescent="0.2">
      <c r="A844" s="153"/>
      <c r="B844" s="154"/>
      <c r="C844" s="192" t="s">
        <v>895</v>
      </c>
      <c r="D844" s="185"/>
      <c r="E844" s="186">
        <v>3.07</v>
      </c>
      <c r="F844" s="157"/>
      <c r="G844" s="157"/>
      <c r="H844" s="157"/>
      <c r="I844" s="157"/>
      <c r="J844" s="157"/>
      <c r="K844" s="157"/>
      <c r="L844" s="157"/>
      <c r="M844" s="157"/>
      <c r="N844" s="156"/>
      <c r="O844" s="156"/>
      <c r="P844" s="156"/>
      <c r="Q844" s="156"/>
      <c r="R844" s="157"/>
      <c r="S844" s="157"/>
      <c r="T844" s="157"/>
      <c r="U844" s="157"/>
      <c r="V844" s="157"/>
      <c r="W844" s="157"/>
      <c r="X844" s="157"/>
      <c r="Y844" s="157"/>
      <c r="Z844" s="146"/>
      <c r="AA844" s="146"/>
      <c r="AB844" s="146"/>
      <c r="AC844" s="146"/>
      <c r="AD844" s="146"/>
      <c r="AE844" s="146"/>
      <c r="AF844" s="146"/>
      <c r="AG844" s="146" t="s">
        <v>278</v>
      </c>
      <c r="AH844" s="146">
        <v>0</v>
      </c>
      <c r="AI844" s="146"/>
      <c r="AJ844" s="146"/>
      <c r="AK844" s="146"/>
      <c r="AL844" s="146"/>
      <c r="AM844" s="146"/>
      <c r="AN844" s="146"/>
      <c r="AO844" s="146"/>
      <c r="AP844" s="146"/>
      <c r="AQ844" s="146"/>
      <c r="AR844" s="146"/>
      <c r="AS844" s="146"/>
      <c r="AT844" s="146"/>
      <c r="AU844" s="146"/>
      <c r="AV844" s="146"/>
      <c r="AW844" s="146"/>
      <c r="AX844" s="146"/>
      <c r="AY844" s="146"/>
      <c r="AZ844" s="146"/>
      <c r="BA844" s="146"/>
      <c r="BB844" s="146"/>
      <c r="BC844" s="146"/>
      <c r="BD844" s="146"/>
      <c r="BE844" s="146"/>
      <c r="BF844" s="146"/>
      <c r="BG844" s="146"/>
      <c r="BH844" s="146"/>
    </row>
    <row r="845" spans="1:60" outlineLevel="3" x14ac:dyDescent="0.2">
      <c r="A845" s="153"/>
      <c r="B845" s="154"/>
      <c r="C845" s="193" t="s">
        <v>290</v>
      </c>
      <c r="D845" s="187"/>
      <c r="E845" s="188">
        <v>3.07</v>
      </c>
      <c r="F845" s="157"/>
      <c r="G845" s="157"/>
      <c r="H845" s="157"/>
      <c r="I845" s="157"/>
      <c r="J845" s="157"/>
      <c r="K845" s="157"/>
      <c r="L845" s="157"/>
      <c r="M845" s="157"/>
      <c r="N845" s="156"/>
      <c r="O845" s="156"/>
      <c r="P845" s="156"/>
      <c r="Q845" s="156"/>
      <c r="R845" s="157"/>
      <c r="S845" s="157"/>
      <c r="T845" s="157"/>
      <c r="U845" s="157"/>
      <c r="V845" s="157"/>
      <c r="W845" s="157"/>
      <c r="X845" s="157"/>
      <c r="Y845" s="157"/>
      <c r="Z845" s="146"/>
      <c r="AA845" s="146"/>
      <c r="AB845" s="146"/>
      <c r="AC845" s="146"/>
      <c r="AD845" s="146"/>
      <c r="AE845" s="146"/>
      <c r="AF845" s="146"/>
      <c r="AG845" s="146" t="s">
        <v>278</v>
      </c>
      <c r="AH845" s="146">
        <v>1</v>
      </c>
      <c r="AI845" s="146"/>
      <c r="AJ845" s="146"/>
      <c r="AK845" s="146"/>
      <c r="AL845" s="146"/>
      <c r="AM845" s="146"/>
      <c r="AN845" s="146"/>
      <c r="AO845" s="146"/>
      <c r="AP845" s="146"/>
      <c r="AQ845" s="146"/>
      <c r="AR845" s="146"/>
      <c r="AS845" s="146"/>
      <c r="AT845" s="146"/>
      <c r="AU845" s="146"/>
      <c r="AV845" s="146"/>
      <c r="AW845" s="146"/>
      <c r="AX845" s="146"/>
      <c r="AY845" s="146"/>
      <c r="AZ845" s="146"/>
      <c r="BA845" s="146"/>
      <c r="BB845" s="146"/>
      <c r="BC845" s="146"/>
      <c r="BD845" s="146"/>
      <c r="BE845" s="146"/>
      <c r="BF845" s="146"/>
      <c r="BG845" s="146"/>
      <c r="BH845" s="146"/>
    </row>
    <row r="846" spans="1:60" outlineLevel="2" x14ac:dyDescent="0.2">
      <c r="A846" s="153"/>
      <c r="B846" s="154"/>
      <c r="C846" s="251"/>
      <c r="D846" s="252"/>
      <c r="E846" s="252"/>
      <c r="F846" s="252"/>
      <c r="G846" s="252"/>
      <c r="H846" s="157"/>
      <c r="I846" s="157"/>
      <c r="J846" s="157"/>
      <c r="K846" s="157"/>
      <c r="L846" s="157"/>
      <c r="M846" s="157"/>
      <c r="N846" s="156"/>
      <c r="O846" s="156"/>
      <c r="P846" s="156"/>
      <c r="Q846" s="156"/>
      <c r="R846" s="157"/>
      <c r="S846" s="157"/>
      <c r="T846" s="157"/>
      <c r="U846" s="157"/>
      <c r="V846" s="157"/>
      <c r="W846" s="157"/>
      <c r="X846" s="157"/>
      <c r="Y846" s="157"/>
      <c r="Z846" s="146"/>
      <c r="AA846" s="146"/>
      <c r="AB846" s="146"/>
      <c r="AC846" s="146"/>
      <c r="AD846" s="146"/>
      <c r="AE846" s="146"/>
      <c r="AF846" s="146"/>
      <c r="AG846" s="146" t="s">
        <v>223</v>
      </c>
      <c r="AH846" s="146"/>
      <c r="AI846" s="146"/>
      <c r="AJ846" s="146"/>
      <c r="AK846" s="146"/>
      <c r="AL846" s="146"/>
      <c r="AM846" s="146"/>
      <c r="AN846" s="146"/>
      <c r="AO846" s="146"/>
      <c r="AP846" s="146"/>
      <c r="AQ846" s="146"/>
      <c r="AR846" s="146"/>
      <c r="AS846" s="146"/>
      <c r="AT846" s="146"/>
      <c r="AU846" s="146"/>
      <c r="AV846" s="146"/>
      <c r="AW846" s="146"/>
      <c r="AX846" s="146"/>
      <c r="AY846" s="146"/>
      <c r="AZ846" s="146"/>
      <c r="BA846" s="146"/>
      <c r="BB846" s="146"/>
      <c r="BC846" s="146"/>
      <c r="BD846" s="146"/>
      <c r="BE846" s="146"/>
      <c r="BF846" s="146"/>
      <c r="BG846" s="146"/>
      <c r="BH846" s="146"/>
    </row>
    <row r="847" spans="1:60" ht="22.5" outlineLevel="1" x14ac:dyDescent="0.2">
      <c r="A847" s="167">
        <v>113</v>
      </c>
      <c r="B847" s="168" t="s">
        <v>910</v>
      </c>
      <c r="C847" s="177" t="s">
        <v>911</v>
      </c>
      <c r="D847" s="169" t="s">
        <v>332</v>
      </c>
      <c r="E847" s="170">
        <v>21.648479999999999</v>
      </c>
      <c r="F847" s="171"/>
      <c r="G847" s="172">
        <f>ROUND(E847*F847,2)</f>
        <v>0</v>
      </c>
      <c r="H847" s="171"/>
      <c r="I847" s="172">
        <f>ROUND(E847*H847,2)</f>
        <v>0</v>
      </c>
      <c r="J847" s="171"/>
      <c r="K847" s="172">
        <f>ROUND(E847*J847,2)</f>
        <v>0</v>
      </c>
      <c r="L847" s="172">
        <v>21</v>
      </c>
      <c r="M847" s="172">
        <f>G847*(1+L847/100)</f>
        <v>0</v>
      </c>
      <c r="N847" s="170">
        <v>1.5E-3</v>
      </c>
      <c r="O847" s="170">
        <f>ROUND(E847*N847,2)</f>
        <v>0.03</v>
      </c>
      <c r="P847" s="170">
        <v>0</v>
      </c>
      <c r="Q847" s="170">
        <f>ROUND(E847*P847,2)</f>
        <v>0</v>
      </c>
      <c r="R847" s="172" t="s">
        <v>381</v>
      </c>
      <c r="S847" s="172" t="s">
        <v>218</v>
      </c>
      <c r="T847" s="173" t="s">
        <v>218</v>
      </c>
      <c r="U847" s="157">
        <v>0</v>
      </c>
      <c r="V847" s="157">
        <f>ROUND(E847*U847,2)</f>
        <v>0</v>
      </c>
      <c r="W847" s="157"/>
      <c r="X847" s="157" t="s">
        <v>382</v>
      </c>
      <c r="Y847" s="157" t="s">
        <v>221</v>
      </c>
      <c r="Z847" s="146"/>
      <c r="AA847" s="146"/>
      <c r="AB847" s="146"/>
      <c r="AC847" s="146"/>
      <c r="AD847" s="146"/>
      <c r="AE847" s="146"/>
      <c r="AF847" s="146"/>
      <c r="AG847" s="146" t="s">
        <v>383</v>
      </c>
      <c r="AH847" s="146"/>
      <c r="AI847" s="146"/>
      <c r="AJ847" s="146"/>
      <c r="AK847" s="146"/>
      <c r="AL847" s="146"/>
      <c r="AM847" s="146"/>
      <c r="AN847" s="146"/>
      <c r="AO847" s="146"/>
      <c r="AP847" s="146"/>
      <c r="AQ847" s="146"/>
      <c r="AR847" s="146"/>
      <c r="AS847" s="146"/>
      <c r="AT847" s="146"/>
      <c r="AU847" s="146"/>
      <c r="AV847" s="146"/>
      <c r="AW847" s="146"/>
      <c r="AX847" s="146"/>
      <c r="AY847" s="146"/>
      <c r="AZ847" s="146"/>
      <c r="BA847" s="146"/>
      <c r="BB847" s="146"/>
      <c r="BC847" s="146"/>
      <c r="BD847" s="146"/>
      <c r="BE847" s="146"/>
      <c r="BF847" s="146"/>
      <c r="BG847" s="146"/>
      <c r="BH847" s="146"/>
    </row>
    <row r="848" spans="1:60" outlineLevel="2" x14ac:dyDescent="0.2">
      <c r="A848" s="153"/>
      <c r="B848" s="154"/>
      <c r="C848" s="192" t="s">
        <v>711</v>
      </c>
      <c r="D848" s="185"/>
      <c r="E848" s="186"/>
      <c r="F848" s="157"/>
      <c r="G848" s="157"/>
      <c r="H848" s="157"/>
      <c r="I848" s="157"/>
      <c r="J848" s="157"/>
      <c r="K848" s="157"/>
      <c r="L848" s="157"/>
      <c r="M848" s="157"/>
      <c r="N848" s="156"/>
      <c r="O848" s="156"/>
      <c r="P848" s="156"/>
      <c r="Q848" s="156"/>
      <c r="R848" s="157"/>
      <c r="S848" s="157"/>
      <c r="T848" s="157"/>
      <c r="U848" s="157"/>
      <c r="V848" s="157"/>
      <c r="W848" s="157"/>
      <c r="X848" s="157"/>
      <c r="Y848" s="157"/>
      <c r="Z848" s="146"/>
      <c r="AA848" s="146"/>
      <c r="AB848" s="146"/>
      <c r="AC848" s="146"/>
      <c r="AD848" s="146"/>
      <c r="AE848" s="146"/>
      <c r="AF848" s="146"/>
      <c r="AG848" s="146" t="s">
        <v>278</v>
      </c>
      <c r="AH848" s="146">
        <v>0</v>
      </c>
      <c r="AI848" s="146"/>
      <c r="AJ848" s="146"/>
      <c r="AK848" s="146"/>
      <c r="AL848" s="146"/>
      <c r="AM848" s="146"/>
      <c r="AN848" s="146"/>
      <c r="AO848" s="146"/>
      <c r="AP848" s="146"/>
      <c r="AQ848" s="146"/>
      <c r="AR848" s="146"/>
      <c r="AS848" s="146"/>
      <c r="AT848" s="146"/>
      <c r="AU848" s="146"/>
      <c r="AV848" s="146"/>
      <c r="AW848" s="146"/>
      <c r="AX848" s="146"/>
      <c r="AY848" s="146"/>
      <c r="AZ848" s="146"/>
      <c r="BA848" s="146"/>
      <c r="BB848" s="146"/>
      <c r="BC848" s="146"/>
      <c r="BD848" s="146"/>
      <c r="BE848" s="146"/>
      <c r="BF848" s="146"/>
      <c r="BG848" s="146"/>
      <c r="BH848" s="146"/>
    </row>
    <row r="849" spans="1:60" outlineLevel="3" x14ac:dyDescent="0.2">
      <c r="A849" s="153"/>
      <c r="B849" s="154"/>
      <c r="C849" s="192" t="s">
        <v>912</v>
      </c>
      <c r="D849" s="185"/>
      <c r="E849" s="186">
        <v>18.424980000000001</v>
      </c>
      <c r="F849" s="157"/>
      <c r="G849" s="157"/>
      <c r="H849" s="157"/>
      <c r="I849" s="157"/>
      <c r="J849" s="157"/>
      <c r="K849" s="157"/>
      <c r="L849" s="157"/>
      <c r="M849" s="157"/>
      <c r="N849" s="156"/>
      <c r="O849" s="156"/>
      <c r="P849" s="156"/>
      <c r="Q849" s="156"/>
      <c r="R849" s="157"/>
      <c r="S849" s="157"/>
      <c r="T849" s="157"/>
      <c r="U849" s="157"/>
      <c r="V849" s="157"/>
      <c r="W849" s="157"/>
      <c r="X849" s="157"/>
      <c r="Y849" s="157"/>
      <c r="Z849" s="146"/>
      <c r="AA849" s="146"/>
      <c r="AB849" s="146"/>
      <c r="AC849" s="146"/>
      <c r="AD849" s="146"/>
      <c r="AE849" s="146"/>
      <c r="AF849" s="146"/>
      <c r="AG849" s="146" t="s">
        <v>278</v>
      </c>
      <c r="AH849" s="146">
        <v>0</v>
      </c>
      <c r="AI849" s="146"/>
      <c r="AJ849" s="146"/>
      <c r="AK849" s="146"/>
      <c r="AL849" s="146"/>
      <c r="AM849" s="146"/>
      <c r="AN849" s="146"/>
      <c r="AO849" s="146"/>
      <c r="AP849" s="146"/>
      <c r="AQ849" s="146"/>
      <c r="AR849" s="146"/>
      <c r="AS849" s="146"/>
      <c r="AT849" s="146"/>
      <c r="AU849" s="146"/>
      <c r="AV849" s="146"/>
      <c r="AW849" s="146"/>
      <c r="AX849" s="146"/>
      <c r="AY849" s="146"/>
      <c r="AZ849" s="146"/>
      <c r="BA849" s="146"/>
      <c r="BB849" s="146"/>
      <c r="BC849" s="146"/>
      <c r="BD849" s="146"/>
      <c r="BE849" s="146"/>
      <c r="BF849" s="146"/>
      <c r="BG849" s="146"/>
      <c r="BH849" s="146"/>
    </row>
    <row r="850" spans="1:60" outlineLevel="3" x14ac:dyDescent="0.2">
      <c r="A850" s="153"/>
      <c r="B850" s="154"/>
      <c r="C850" s="193" t="s">
        <v>290</v>
      </c>
      <c r="D850" s="187"/>
      <c r="E850" s="188">
        <v>18.424980000000001</v>
      </c>
      <c r="F850" s="157"/>
      <c r="G850" s="157"/>
      <c r="H850" s="157"/>
      <c r="I850" s="157"/>
      <c r="J850" s="157"/>
      <c r="K850" s="157"/>
      <c r="L850" s="157"/>
      <c r="M850" s="157"/>
      <c r="N850" s="156"/>
      <c r="O850" s="156"/>
      <c r="P850" s="156"/>
      <c r="Q850" s="156"/>
      <c r="R850" s="157"/>
      <c r="S850" s="157"/>
      <c r="T850" s="157"/>
      <c r="U850" s="157"/>
      <c r="V850" s="157"/>
      <c r="W850" s="157"/>
      <c r="X850" s="157"/>
      <c r="Y850" s="157"/>
      <c r="Z850" s="146"/>
      <c r="AA850" s="146"/>
      <c r="AB850" s="146"/>
      <c r="AC850" s="146"/>
      <c r="AD850" s="146"/>
      <c r="AE850" s="146"/>
      <c r="AF850" s="146"/>
      <c r="AG850" s="146" t="s">
        <v>278</v>
      </c>
      <c r="AH850" s="146">
        <v>1</v>
      </c>
      <c r="AI850" s="146"/>
      <c r="AJ850" s="146"/>
      <c r="AK850" s="146"/>
      <c r="AL850" s="146"/>
      <c r="AM850" s="146"/>
      <c r="AN850" s="146"/>
      <c r="AO850" s="146"/>
      <c r="AP850" s="146"/>
      <c r="AQ850" s="146"/>
      <c r="AR850" s="146"/>
      <c r="AS850" s="146"/>
      <c r="AT850" s="146"/>
      <c r="AU850" s="146"/>
      <c r="AV850" s="146"/>
      <c r="AW850" s="146"/>
      <c r="AX850" s="146"/>
      <c r="AY850" s="146"/>
      <c r="AZ850" s="146"/>
      <c r="BA850" s="146"/>
      <c r="BB850" s="146"/>
      <c r="BC850" s="146"/>
      <c r="BD850" s="146"/>
      <c r="BE850" s="146"/>
      <c r="BF850" s="146"/>
      <c r="BG850" s="146"/>
      <c r="BH850" s="146"/>
    </row>
    <row r="851" spans="1:60" outlineLevel="3" x14ac:dyDescent="0.2">
      <c r="A851" s="153"/>
      <c r="B851" s="154"/>
      <c r="C851" s="192" t="s">
        <v>713</v>
      </c>
      <c r="D851" s="185"/>
      <c r="E851" s="186"/>
      <c r="F851" s="157"/>
      <c r="G851" s="157"/>
      <c r="H851" s="157"/>
      <c r="I851" s="157"/>
      <c r="J851" s="157"/>
      <c r="K851" s="157"/>
      <c r="L851" s="157"/>
      <c r="M851" s="157"/>
      <c r="N851" s="156"/>
      <c r="O851" s="156"/>
      <c r="P851" s="156"/>
      <c r="Q851" s="156"/>
      <c r="R851" s="157"/>
      <c r="S851" s="157"/>
      <c r="T851" s="157"/>
      <c r="U851" s="157"/>
      <c r="V851" s="157"/>
      <c r="W851" s="157"/>
      <c r="X851" s="157"/>
      <c r="Y851" s="157"/>
      <c r="Z851" s="146"/>
      <c r="AA851" s="146"/>
      <c r="AB851" s="146"/>
      <c r="AC851" s="146"/>
      <c r="AD851" s="146"/>
      <c r="AE851" s="146"/>
      <c r="AF851" s="146"/>
      <c r="AG851" s="146" t="s">
        <v>278</v>
      </c>
      <c r="AH851" s="146">
        <v>0</v>
      </c>
      <c r="AI851" s="146"/>
      <c r="AJ851" s="146"/>
      <c r="AK851" s="146"/>
      <c r="AL851" s="146"/>
      <c r="AM851" s="146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</row>
    <row r="852" spans="1:60" outlineLevel="3" x14ac:dyDescent="0.2">
      <c r="A852" s="153"/>
      <c r="B852" s="154"/>
      <c r="C852" s="192" t="s">
        <v>913</v>
      </c>
      <c r="D852" s="185"/>
      <c r="E852" s="186">
        <v>3.2235</v>
      </c>
      <c r="F852" s="157"/>
      <c r="G852" s="157"/>
      <c r="H852" s="157"/>
      <c r="I852" s="157"/>
      <c r="J852" s="157"/>
      <c r="K852" s="157"/>
      <c r="L852" s="157"/>
      <c r="M852" s="157"/>
      <c r="N852" s="156"/>
      <c r="O852" s="156"/>
      <c r="P852" s="156"/>
      <c r="Q852" s="156"/>
      <c r="R852" s="157"/>
      <c r="S852" s="157"/>
      <c r="T852" s="157"/>
      <c r="U852" s="157"/>
      <c r="V852" s="157"/>
      <c r="W852" s="157"/>
      <c r="X852" s="157"/>
      <c r="Y852" s="157"/>
      <c r="Z852" s="146"/>
      <c r="AA852" s="146"/>
      <c r="AB852" s="146"/>
      <c r="AC852" s="146"/>
      <c r="AD852" s="146"/>
      <c r="AE852" s="146"/>
      <c r="AF852" s="146"/>
      <c r="AG852" s="146" t="s">
        <v>278</v>
      </c>
      <c r="AH852" s="146">
        <v>0</v>
      </c>
      <c r="AI852" s="146"/>
      <c r="AJ852" s="146"/>
      <c r="AK852" s="146"/>
      <c r="AL852" s="146"/>
      <c r="AM852" s="146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</row>
    <row r="853" spans="1:60" outlineLevel="2" x14ac:dyDescent="0.2">
      <c r="A853" s="153"/>
      <c r="B853" s="154"/>
      <c r="C853" s="251"/>
      <c r="D853" s="252"/>
      <c r="E853" s="252"/>
      <c r="F853" s="252"/>
      <c r="G853" s="252"/>
      <c r="H853" s="157"/>
      <c r="I853" s="157"/>
      <c r="J853" s="157"/>
      <c r="K853" s="157"/>
      <c r="L853" s="157"/>
      <c r="M853" s="157"/>
      <c r="N853" s="156"/>
      <c r="O853" s="156"/>
      <c r="P853" s="156"/>
      <c r="Q853" s="156"/>
      <c r="R853" s="157"/>
      <c r="S853" s="157"/>
      <c r="T853" s="157"/>
      <c r="U853" s="157"/>
      <c r="V853" s="157"/>
      <c r="W853" s="157"/>
      <c r="X853" s="157"/>
      <c r="Y853" s="157"/>
      <c r="Z853" s="146"/>
      <c r="AA853" s="146"/>
      <c r="AB853" s="146"/>
      <c r="AC853" s="146"/>
      <c r="AD853" s="146"/>
      <c r="AE853" s="146"/>
      <c r="AF853" s="146"/>
      <c r="AG853" s="146" t="s">
        <v>223</v>
      </c>
      <c r="AH853" s="146"/>
      <c r="AI853" s="146"/>
      <c r="AJ853" s="146"/>
      <c r="AK853" s="146"/>
      <c r="AL853" s="146"/>
      <c r="AM853" s="146"/>
      <c r="AN853" s="146"/>
      <c r="AO853" s="146"/>
      <c r="AP853" s="146"/>
      <c r="AQ853" s="146"/>
      <c r="AR853" s="146"/>
      <c r="AS853" s="146"/>
      <c r="AT853" s="146"/>
      <c r="AU853" s="146"/>
      <c r="AV853" s="146"/>
      <c r="AW853" s="146"/>
      <c r="AX853" s="146"/>
      <c r="AY853" s="146"/>
      <c r="AZ853" s="146"/>
      <c r="BA853" s="146"/>
      <c r="BB853" s="146"/>
      <c r="BC853" s="146"/>
      <c r="BD853" s="146"/>
      <c r="BE853" s="146"/>
      <c r="BF853" s="146"/>
      <c r="BG853" s="146"/>
      <c r="BH853" s="146"/>
    </row>
    <row r="854" spans="1:60" ht="22.5" outlineLevel="1" x14ac:dyDescent="0.2">
      <c r="A854" s="167">
        <v>114</v>
      </c>
      <c r="B854" s="168" t="s">
        <v>914</v>
      </c>
      <c r="C854" s="177" t="s">
        <v>915</v>
      </c>
      <c r="D854" s="169" t="s">
        <v>332</v>
      </c>
      <c r="E854" s="170">
        <v>213.24460999999999</v>
      </c>
      <c r="F854" s="171"/>
      <c r="G854" s="172">
        <f>ROUND(E854*F854,2)</f>
        <v>0</v>
      </c>
      <c r="H854" s="171"/>
      <c r="I854" s="172">
        <f>ROUND(E854*H854,2)</f>
        <v>0</v>
      </c>
      <c r="J854" s="171"/>
      <c r="K854" s="172">
        <f>ROUND(E854*J854,2)</f>
        <v>0</v>
      </c>
      <c r="L854" s="172">
        <v>21</v>
      </c>
      <c r="M854" s="172">
        <f>G854*(1+L854/100)</f>
        <v>0</v>
      </c>
      <c r="N854" s="170">
        <v>2E-3</v>
      </c>
      <c r="O854" s="170">
        <f>ROUND(E854*N854,2)</f>
        <v>0.43</v>
      </c>
      <c r="P854" s="170">
        <v>0</v>
      </c>
      <c r="Q854" s="170">
        <f>ROUND(E854*P854,2)</f>
        <v>0</v>
      </c>
      <c r="R854" s="172" t="s">
        <v>381</v>
      </c>
      <c r="S854" s="172" t="s">
        <v>218</v>
      </c>
      <c r="T854" s="173" t="s">
        <v>218</v>
      </c>
      <c r="U854" s="157">
        <v>0</v>
      </c>
      <c r="V854" s="157">
        <f>ROUND(E854*U854,2)</f>
        <v>0</v>
      </c>
      <c r="W854" s="157"/>
      <c r="X854" s="157" t="s">
        <v>382</v>
      </c>
      <c r="Y854" s="157" t="s">
        <v>221</v>
      </c>
      <c r="Z854" s="146"/>
      <c r="AA854" s="146"/>
      <c r="AB854" s="146"/>
      <c r="AC854" s="146"/>
      <c r="AD854" s="146"/>
      <c r="AE854" s="146"/>
      <c r="AF854" s="146"/>
      <c r="AG854" s="146" t="s">
        <v>383</v>
      </c>
      <c r="AH854" s="146"/>
      <c r="AI854" s="146"/>
      <c r="AJ854" s="146"/>
      <c r="AK854" s="146"/>
      <c r="AL854" s="146"/>
      <c r="AM854" s="146"/>
      <c r="AN854" s="146"/>
      <c r="AO854" s="146"/>
      <c r="AP854" s="146"/>
      <c r="AQ854" s="146"/>
      <c r="AR854" s="146"/>
      <c r="AS854" s="146"/>
      <c r="AT854" s="146"/>
      <c r="AU854" s="146"/>
      <c r="AV854" s="146"/>
      <c r="AW854" s="146"/>
      <c r="AX854" s="146"/>
      <c r="AY854" s="146"/>
      <c r="AZ854" s="146"/>
      <c r="BA854" s="146"/>
      <c r="BB854" s="146"/>
      <c r="BC854" s="146"/>
      <c r="BD854" s="146"/>
      <c r="BE854" s="146"/>
      <c r="BF854" s="146"/>
      <c r="BG854" s="146"/>
      <c r="BH854" s="146"/>
    </row>
    <row r="855" spans="1:60" outlineLevel="2" x14ac:dyDescent="0.2">
      <c r="A855" s="153"/>
      <c r="B855" s="154"/>
      <c r="C855" s="192" t="s">
        <v>709</v>
      </c>
      <c r="D855" s="185"/>
      <c r="E855" s="186"/>
      <c r="F855" s="157"/>
      <c r="G855" s="157"/>
      <c r="H855" s="157"/>
      <c r="I855" s="157"/>
      <c r="J855" s="157"/>
      <c r="K855" s="157"/>
      <c r="L855" s="157"/>
      <c r="M855" s="157"/>
      <c r="N855" s="156"/>
      <c r="O855" s="156"/>
      <c r="P855" s="156"/>
      <c r="Q855" s="156"/>
      <c r="R855" s="157"/>
      <c r="S855" s="157"/>
      <c r="T855" s="157"/>
      <c r="U855" s="157"/>
      <c r="V855" s="157"/>
      <c r="W855" s="157"/>
      <c r="X855" s="157"/>
      <c r="Y855" s="157"/>
      <c r="Z855" s="146"/>
      <c r="AA855" s="146"/>
      <c r="AB855" s="146"/>
      <c r="AC855" s="146"/>
      <c r="AD855" s="146"/>
      <c r="AE855" s="146"/>
      <c r="AF855" s="146"/>
      <c r="AG855" s="146" t="s">
        <v>278</v>
      </c>
      <c r="AH855" s="146">
        <v>0</v>
      </c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6"/>
      <c r="AU855" s="146"/>
      <c r="AV855" s="146"/>
      <c r="AW855" s="146"/>
      <c r="AX855" s="146"/>
      <c r="AY855" s="146"/>
      <c r="AZ855" s="146"/>
      <c r="BA855" s="146"/>
      <c r="BB855" s="146"/>
      <c r="BC855" s="146"/>
      <c r="BD855" s="146"/>
      <c r="BE855" s="146"/>
      <c r="BF855" s="146"/>
      <c r="BG855" s="146"/>
      <c r="BH855" s="146"/>
    </row>
    <row r="856" spans="1:60" outlineLevel="3" x14ac:dyDescent="0.2">
      <c r="A856" s="153"/>
      <c r="B856" s="154"/>
      <c r="C856" s="192" t="s">
        <v>916</v>
      </c>
      <c r="D856" s="185"/>
      <c r="E856" s="186">
        <v>191.59612999999999</v>
      </c>
      <c r="F856" s="157"/>
      <c r="G856" s="157"/>
      <c r="H856" s="157"/>
      <c r="I856" s="157"/>
      <c r="J856" s="157"/>
      <c r="K856" s="157"/>
      <c r="L856" s="157"/>
      <c r="M856" s="157"/>
      <c r="N856" s="156"/>
      <c r="O856" s="156"/>
      <c r="P856" s="156"/>
      <c r="Q856" s="156"/>
      <c r="R856" s="157"/>
      <c r="S856" s="157"/>
      <c r="T856" s="157"/>
      <c r="U856" s="157"/>
      <c r="V856" s="157"/>
      <c r="W856" s="157"/>
      <c r="X856" s="157"/>
      <c r="Y856" s="157"/>
      <c r="Z856" s="146"/>
      <c r="AA856" s="146"/>
      <c r="AB856" s="146"/>
      <c r="AC856" s="146"/>
      <c r="AD856" s="146"/>
      <c r="AE856" s="146"/>
      <c r="AF856" s="146"/>
      <c r="AG856" s="146" t="s">
        <v>278</v>
      </c>
      <c r="AH856" s="146">
        <v>0</v>
      </c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</row>
    <row r="857" spans="1:60" outlineLevel="3" x14ac:dyDescent="0.2">
      <c r="A857" s="153"/>
      <c r="B857" s="154"/>
      <c r="C857" s="193" t="s">
        <v>290</v>
      </c>
      <c r="D857" s="187"/>
      <c r="E857" s="188">
        <v>191.59612999999999</v>
      </c>
      <c r="F857" s="157"/>
      <c r="G857" s="157"/>
      <c r="H857" s="157"/>
      <c r="I857" s="157"/>
      <c r="J857" s="157"/>
      <c r="K857" s="157"/>
      <c r="L857" s="157"/>
      <c r="M857" s="157"/>
      <c r="N857" s="156"/>
      <c r="O857" s="156"/>
      <c r="P857" s="156"/>
      <c r="Q857" s="156"/>
      <c r="R857" s="157"/>
      <c r="S857" s="157"/>
      <c r="T857" s="157"/>
      <c r="U857" s="157"/>
      <c r="V857" s="157"/>
      <c r="W857" s="157"/>
      <c r="X857" s="157"/>
      <c r="Y857" s="157"/>
      <c r="Z857" s="146"/>
      <c r="AA857" s="146"/>
      <c r="AB857" s="146"/>
      <c r="AC857" s="146"/>
      <c r="AD857" s="146"/>
      <c r="AE857" s="146"/>
      <c r="AF857" s="146"/>
      <c r="AG857" s="146" t="s">
        <v>278</v>
      </c>
      <c r="AH857" s="146">
        <v>1</v>
      </c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</row>
    <row r="858" spans="1:60" outlineLevel="3" x14ac:dyDescent="0.2">
      <c r="A858" s="153"/>
      <c r="B858" s="154"/>
      <c r="C858" s="192" t="s">
        <v>711</v>
      </c>
      <c r="D858" s="185"/>
      <c r="E858" s="186"/>
      <c r="F858" s="157"/>
      <c r="G858" s="157"/>
      <c r="H858" s="157"/>
      <c r="I858" s="157"/>
      <c r="J858" s="157"/>
      <c r="K858" s="157"/>
      <c r="L858" s="157"/>
      <c r="M858" s="157"/>
      <c r="N858" s="156"/>
      <c r="O858" s="156"/>
      <c r="P858" s="156"/>
      <c r="Q858" s="156"/>
      <c r="R858" s="157"/>
      <c r="S858" s="157"/>
      <c r="T858" s="157"/>
      <c r="U858" s="157"/>
      <c r="V858" s="157"/>
      <c r="W858" s="157"/>
      <c r="X858" s="157"/>
      <c r="Y858" s="157"/>
      <c r="Z858" s="146"/>
      <c r="AA858" s="146"/>
      <c r="AB858" s="146"/>
      <c r="AC858" s="146"/>
      <c r="AD858" s="146"/>
      <c r="AE858" s="146"/>
      <c r="AF858" s="146"/>
      <c r="AG858" s="146" t="s">
        <v>278</v>
      </c>
      <c r="AH858" s="146">
        <v>0</v>
      </c>
      <c r="AI858" s="146"/>
      <c r="AJ858" s="146"/>
      <c r="AK858" s="146"/>
      <c r="AL858" s="146"/>
      <c r="AM858" s="146"/>
      <c r="AN858" s="146"/>
      <c r="AO858" s="146"/>
      <c r="AP858" s="146"/>
      <c r="AQ858" s="146"/>
      <c r="AR858" s="146"/>
      <c r="AS858" s="146"/>
      <c r="AT858" s="146"/>
      <c r="AU858" s="146"/>
      <c r="AV858" s="146"/>
      <c r="AW858" s="146"/>
      <c r="AX858" s="146"/>
      <c r="AY858" s="146"/>
      <c r="AZ858" s="146"/>
      <c r="BA858" s="146"/>
      <c r="BB858" s="146"/>
      <c r="BC858" s="146"/>
      <c r="BD858" s="146"/>
      <c r="BE858" s="146"/>
      <c r="BF858" s="146"/>
      <c r="BG858" s="146"/>
      <c r="BH858" s="146"/>
    </row>
    <row r="859" spans="1:60" outlineLevel="3" x14ac:dyDescent="0.2">
      <c r="A859" s="153"/>
      <c r="B859" s="154"/>
      <c r="C859" s="192" t="s">
        <v>912</v>
      </c>
      <c r="D859" s="185"/>
      <c r="E859" s="186">
        <v>18.424980000000001</v>
      </c>
      <c r="F859" s="157"/>
      <c r="G859" s="157"/>
      <c r="H859" s="157"/>
      <c r="I859" s="157"/>
      <c r="J859" s="157"/>
      <c r="K859" s="157"/>
      <c r="L859" s="157"/>
      <c r="M859" s="157"/>
      <c r="N859" s="156"/>
      <c r="O859" s="156"/>
      <c r="P859" s="156"/>
      <c r="Q859" s="156"/>
      <c r="R859" s="157"/>
      <c r="S859" s="157"/>
      <c r="T859" s="157"/>
      <c r="U859" s="157"/>
      <c r="V859" s="157"/>
      <c r="W859" s="157"/>
      <c r="X859" s="157"/>
      <c r="Y859" s="157"/>
      <c r="Z859" s="146"/>
      <c r="AA859" s="146"/>
      <c r="AB859" s="146"/>
      <c r="AC859" s="146"/>
      <c r="AD859" s="146"/>
      <c r="AE859" s="146"/>
      <c r="AF859" s="146"/>
      <c r="AG859" s="146" t="s">
        <v>278</v>
      </c>
      <c r="AH859" s="146">
        <v>0</v>
      </c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</row>
    <row r="860" spans="1:60" outlineLevel="3" x14ac:dyDescent="0.2">
      <c r="A860" s="153"/>
      <c r="B860" s="154"/>
      <c r="C860" s="193" t="s">
        <v>290</v>
      </c>
      <c r="D860" s="187"/>
      <c r="E860" s="188">
        <v>18.424980000000001</v>
      </c>
      <c r="F860" s="157"/>
      <c r="G860" s="157"/>
      <c r="H860" s="157"/>
      <c r="I860" s="157"/>
      <c r="J860" s="157"/>
      <c r="K860" s="157"/>
      <c r="L860" s="157"/>
      <c r="M860" s="157"/>
      <c r="N860" s="156"/>
      <c r="O860" s="156"/>
      <c r="P860" s="156"/>
      <c r="Q860" s="156"/>
      <c r="R860" s="157"/>
      <c r="S860" s="157"/>
      <c r="T860" s="157"/>
      <c r="U860" s="157"/>
      <c r="V860" s="157"/>
      <c r="W860" s="157"/>
      <c r="X860" s="157"/>
      <c r="Y860" s="157"/>
      <c r="Z860" s="146"/>
      <c r="AA860" s="146"/>
      <c r="AB860" s="146"/>
      <c r="AC860" s="146"/>
      <c r="AD860" s="146"/>
      <c r="AE860" s="146"/>
      <c r="AF860" s="146"/>
      <c r="AG860" s="146" t="s">
        <v>278</v>
      </c>
      <c r="AH860" s="146">
        <v>1</v>
      </c>
      <c r="AI860" s="146"/>
      <c r="AJ860" s="146"/>
      <c r="AK860" s="146"/>
      <c r="AL860" s="146"/>
      <c r="AM860" s="146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</row>
    <row r="861" spans="1:60" outlineLevel="3" x14ac:dyDescent="0.2">
      <c r="A861" s="153"/>
      <c r="B861" s="154"/>
      <c r="C861" s="192" t="s">
        <v>713</v>
      </c>
      <c r="D861" s="185"/>
      <c r="E861" s="186"/>
      <c r="F861" s="157"/>
      <c r="G861" s="157"/>
      <c r="H861" s="157"/>
      <c r="I861" s="157"/>
      <c r="J861" s="157"/>
      <c r="K861" s="157"/>
      <c r="L861" s="157"/>
      <c r="M861" s="157"/>
      <c r="N861" s="156"/>
      <c r="O861" s="156"/>
      <c r="P861" s="156"/>
      <c r="Q861" s="156"/>
      <c r="R861" s="157"/>
      <c r="S861" s="157"/>
      <c r="T861" s="157"/>
      <c r="U861" s="157"/>
      <c r="V861" s="157"/>
      <c r="W861" s="157"/>
      <c r="X861" s="157"/>
      <c r="Y861" s="157"/>
      <c r="Z861" s="146"/>
      <c r="AA861" s="146"/>
      <c r="AB861" s="146"/>
      <c r="AC861" s="146"/>
      <c r="AD861" s="146"/>
      <c r="AE861" s="146"/>
      <c r="AF861" s="146"/>
      <c r="AG861" s="146" t="s">
        <v>278</v>
      </c>
      <c r="AH861" s="146">
        <v>0</v>
      </c>
      <c r="AI861" s="146"/>
      <c r="AJ861" s="146"/>
      <c r="AK861" s="146"/>
      <c r="AL861" s="146"/>
      <c r="AM861" s="146"/>
      <c r="AN861" s="146"/>
      <c r="AO861" s="146"/>
      <c r="AP861" s="146"/>
      <c r="AQ861" s="146"/>
      <c r="AR861" s="146"/>
      <c r="AS861" s="146"/>
      <c r="AT861" s="146"/>
      <c r="AU861" s="146"/>
      <c r="AV861" s="146"/>
      <c r="AW861" s="146"/>
      <c r="AX861" s="146"/>
      <c r="AY861" s="146"/>
      <c r="AZ861" s="146"/>
      <c r="BA861" s="146"/>
      <c r="BB861" s="146"/>
      <c r="BC861" s="146"/>
      <c r="BD861" s="146"/>
      <c r="BE861" s="146"/>
      <c r="BF861" s="146"/>
      <c r="BG861" s="146"/>
      <c r="BH861" s="146"/>
    </row>
    <row r="862" spans="1:60" outlineLevel="3" x14ac:dyDescent="0.2">
      <c r="A862" s="153"/>
      <c r="B862" s="154"/>
      <c r="C862" s="192" t="s">
        <v>913</v>
      </c>
      <c r="D862" s="185"/>
      <c r="E862" s="186">
        <v>3.2235</v>
      </c>
      <c r="F862" s="157"/>
      <c r="G862" s="157"/>
      <c r="H862" s="157"/>
      <c r="I862" s="157"/>
      <c r="J862" s="157"/>
      <c r="K862" s="157"/>
      <c r="L862" s="157"/>
      <c r="M862" s="157"/>
      <c r="N862" s="156"/>
      <c r="O862" s="156"/>
      <c r="P862" s="156"/>
      <c r="Q862" s="156"/>
      <c r="R862" s="157"/>
      <c r="S862" s="157"/>
      <c r="T862" s="157"/>
      <c r="U862" s="157"/>
      <c r="V862" s="157"/>
      <c r="W862" s="157"/>
      <c r="X862" s="157"/>
      <c r="Y862" s="157"/>
      <c r="Z862" s="146"/>
      <c r="AA862" s="146"/>
      <c r="AB862" s="146"/>
      <c r="AC862" s="146"/>
      <c r="AD862" s="146"/>
      <c r="AE862" s="146"/>
      <c r="AF862" s="146"/>
      <c r="AG862" s="146" t="s">
        <v>278</v>
      </c>
      <c r="AH862" s="146">
        <v>0</v>
      </c>
      <c r="AI862" s="146"/>
      <c r="AJ862" s="146"/>
      <c r="AK862" s="146"/>
      <c r="AL862" s="146"/>
      <c r="AM862" s="146"/>
      <c r="AN862" s="146"/>
      <c r="AO862" s="146"/>
      <c r="AP862" s="146"/>
      <c r="AQ862" s="146"/>
      <c r="AR862" s="146"/>
      <c r="AS862" s="146"/>
      <c r="AT862" s="146"/>
      <c r="AU862" s="146"/>
      <c r="AV862" s="146"/>
      <c r="AW862" s="146"/>
      <c r="AX862" s="146"/>
      <c r="AY862" s="146"/>
      <c r="AZ862" s="146"/>
      <c r="BA862" s="146"/>
      <c r="BB862" s="146"/>
      <c r="BC862" s="146"/>
      <c r="BD862" s="146"/>
      <c r="BE862" s="146"/>
      <c r="BF862" s="146"/>
      <c r="BG862" s="146"/>
      <c r="BH862" s="146"/>
    </row>
    <row r="863" spans="1:60" outlineLevel="3" x14ac:dyDescent="0.2">
      <c r="A863" s="153"/>
      <c r="B863" s="154"/>
      <c r="C863" s="193" t="s">
        <v>290</v>
      </c>
      <c r="D863" s="187"/>
      <c r="E863" s="188">
        <v>3.2235</v>
      </c>
      <c r="F863" s="157"/>
      <c r="G863" s="157"/>
      <c r="H863" s="157"/>
      <c r="I863" s="157"/>
      <c r="J863" s="157"/>
      <c r="K863" s="157"/>
      <c r="L863" s="157"/>
      <c r="M863" s="157"/>
      <c r="N863" s="156"/>
      <c r="O863" s="156"/>
      <c r="P863" s="156"/>
      <c r="Q863" s="156"/>
      <c r="R863" s="157"/>
      <c r="S863" s="157"/>
      <c r="T863" s="157"/>
      <c r="U863" s="157"/>
      <c r="V863" s="157"/>
      <c r="W863" s="157"/>
      <c r="X863" s="157"/>
      <c r="Y863" s="157"/>
      <c r="Z863" s="146"/>
      <c r="AA863" s="146"/>
      <c r="AB863" s="146"/>
      <c r="AC863" s="146"/>
      <c r="AD863" s="146"/>
      <c r="AE863" s="146"/>
      <c r="AF863" s="146"/>
      <c r="AG863" s="146" t="s">
        <v>278</v>
      </c>
      <c r="AH863" s="146">
        <v>1</v>
      </c>
      <c r="AI863" s="146"/>
      <c r="AJ863" s="146"/>
      <c r="AK863" s="146"/>
      <c r="AL863" s="146"/>
      <c r="AM863" s="146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</row>
    <row r="864" spans="1:60" outlineLevel="2" x14ac:dyDescent="0.2">
      <c r="A864" s="153"/>
      <c r="B864" s="154"/>
      <c r="C864" s="251"/>
      <c r="D864" s="252"/>
      <c r="E864" s="252"/>
      <c r="F864" s="252"/>
      <c r="G864" s="252"/>
      <c r="H864" s="157"/>
      <c r="I864" s="157"/>
      <c r="J864" s="157"/>
      <c r="K864" s="157"/>
      <c r="L864" s="157"/>
      <c r="M864" s="157"/>
      <c r="N864" s="156"/>
      <c r="O864" s="156"/>
      <c r="P864" s="156"/>
      <c r="Q864" s="156"/>
      <c r="R864" s="157"/>
      <c r="S864" s="157"/>
      <c r="T864" s="157"/>
      <c r="U864" s="157"/>
      <c r="V864" s="157"/>
      <c r="W864" s="157"/>
      <c r="X864" s="157"/>
      <c r="Y864" s="157"/>
      <c r="Z864" s="146"/>
      <c r="AA864" s="146"/>
      <c r="AB864" s="146"/>
      <c r="AC864" s="146"/>
      <c r="AD864" s="146"/>
      <c r="AE864" s="146"/>
      <c r="AF864" s="146"/>
      <c r="AG864" s="146" t="s">
        <v>223</v>
      </c>
      <c r="AH864" s="146"/>
      <c r="AI864" s="146"/>
      <c r="AJ864" s="146"/>
      <c r="AK864" s="146"/>
      <c r="AL864" s="146"/>
      <c r="AM864" s="146"/>
      <c r="AN864" s="146"/>
      <c r="AO864" s="146"/>
      <c r="AP864" s="146"/>
      <c r="AQ864" s="146"/>
      <c r="AR864" s="146"/>
      <c r="AS864" s="146"/>
      <c r="AT864" s="146"/>
      <c r="AU864" s="146"/>
      <c r="AV864" s="146"/>
      <c r="AW864" s="146"/>
      <c r="AX864" s="146"/>
      <c r="AY864" s="146"/>
      <c r="AZ864" s="146"/>
      <c r="BA864" s="146"/>
      <c r="BB864" s="146"/>
      <c r="BC864" s="146"/>
      <c r="BD864" s="146"/>
      <c r="BE864" s="146"/>
      <c r="BF864" s="146"/>
      <c r="BG864" s="146"/>
      <c r="BH864" s="146"/>
    </row>
    <row r="865" spans="1:60" ht="33.75" outlineLevel="1" x14ac:dyDescent="0.2">
      <c r="A865" s="167">
        <v>115</v>
      </c>
      <c r="B865" s="168" t="s">
        <v>917</v>
      </c>
      <c r="C865" s="177" t="s">
        <v>918</v>
      </c>
      <c r="D865" s="169" t="s">
        <v>332</v>
      </c>
      <c r="E865" s="170">
        <v>100.21284</v>
      </c>
      <c r="F865" s="171"/>
      <c r="G865" s="172">
        <f>ROUND(E865*F865,2)</f>
        <v>0</v>
      </c>
      <c r="H865" s="171"/>
      <c r="I865" s="172">
        <f>ROUND(E865*H865,2)</f>
        <v>0</v>
      </c>
      <c r="J865" s="171"/>
      <c r="K865" s="172">
        <f>ROUND(E865*J865,2)</f>
        <v>0</v>
      </c>
      <c r="L865" s="172">
        <v>21</v>
      </c>
      <c r="M865" s="172">
        <f>G865*(1+L865/100)</f>
        <v>0</v>
      </c>
      <c r="N865" s="170">
        <v>2E-3</v>
      </c>
      <c r="O865" s="170">
        <f>ROUND(E865*N865,2)</f>
        <v>0.2</v>
      </c>
      <c r="P865" s="170">
        <v>0</v>
      </c>
      <c r="Q865" s="170">
        <f>ROUND(E865*P865,2)</f>
        <v>0</v>
      </c>
      <c r="R865" s="172" t="s">
        <v>381</v>
      </c>
      <c r="S865" s="172" t="s">
        <v>218</v>
      </c>
      <c r="T865" s="173" t="s">
        <v>218</v>
      </c>
      <c r="U865" s="157">
        <v>0</v>
      </c>
      <c r="V865" s="157">
        <f>ROUND(E865*U865,2)</f>
        <v>0</v>
      </c>
      <c r="W865" s="157"/>
      <c r="X865" s="157" t="s">
        <v>382</v>
      </c>
      <c r="Y865" s="157" t="s">
        <v>221</v>
      </c>
      <c r="Z865" s="146"/>
      <c r="AA865" s="146"/>
      <c r="AB865" s="146"/>
      <c r="AC865" s="146"/>
      <c r="AD865" s="146"/>
      <c r="AE865" s="146"/>
      <c r="AF865" s="146"/>
      <c r="AG865" s="146" t="s">
        <v>383</v>
      </c>
      <c r="AH865" s="146"/>
      <c r="AI865" s="146"/>
      <c r="AJ865" s="146"/>
      <c r="AK865" s="146"/>
      <c r="AL865" s="146"/>
      <c r="AM865" s="146"/>
      <c r="AN865" s="146"/>
      <c r="AO865" s="146"/>
      <c r="AP865" s="146"/>
      <c r="AQ865" s="146"/>
      <c r="AR865" s="146"/>
      <c r="AS865" s="146"/>
      <c r="AT865" s="146"/>
      <c r="AU865" s="146"/>
      <c r="AV865" s="146"/>
      <c r="AW865" s="146"/>
      <c r="AX865" s="146"/>
      <c r="AY865" s="146"/>
      <c r="AZ865" s="146"/>
      <c r="BA865" s="146"/>
      <c r="BB865" s="146"/>
      <c r="BC865" s="146"/>
      <c r="BD865" s="146"/>
      <c r="BE865" s="146"/>
      <c r="BF865" s="146"/>
      <c r="BG865" s="146"/>
      <c r="BH865" s="146"/>
    </row>
    <row r="866" spans="1:60" outlineLevel="2" x14ac:dyDescent="0.2">
      <c r="A866" s="153"/>
      <c r="B866" s="154"/>
      <c r="C866" s="192" t="s">
        <v>919</v>
      </c>
      <c r="D866" s="185"/>
      <c r="E866" s="186">
        <v>100.21284</v>
      </c>
      <c r="F866" s="157"/>
      <c r="G866" s="157"/>
      <c r="H866" s="157"/>
      <c r="I866" s="157"/>
      <c r="J866" s="157"/>
      <c r="K866" s="157"/>
      <c r="L866" s="157"/>
      <c r="M866" s="157"/>
      <c r="N866" s="156"/>
      <c r="O866" s="156"/>
      <c r="P866" s="156"/>
      <c r="Q866" s="156"/>
      <c r="R866" s="157"/>
      <c r="S866" s="157"/>
      <c r="T866" s="157"/>
      <c r="U866" s="157"/>
      <c r="V866" s="157"/>
      <c r="W866" s="157"/>
      <c r="X866" s="157"/>
      <c r="Y866" s="157"/>
      <c r="Z866" s="146"/>
      <c r="AA866" s="146"/>
      <c r="AB866" s="146"/>
      <c r="AC866" s="146"/>
      <c r="AD866" s="146"/>
      <c r="AE866" s="146"/>
      <c r="AF866" s="146"/>
      <c r="AG866" s="146" t="s">
        <v>278</v>
      </c>
      <c r="AH866" s="146">
        <v>0</v>
      </c>
      <c r="AI866" s="146"/>
      <c r="AJ866" s="146"/>
      <c r="AK866" s="146"/>
      <c r="AL866" s="146"/>
      <c r="AM866" s="146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</row>
    <row r="867" spans="1:60" outlineLevel="2" x14ac:dyDescent="0.2">
      <c r="A867" s="153"/>
      <c r="B867" s="154"/>
      <c r="C867" s="251"/>
      <c r="D867" s="252"/>
      <c r="E867" s="252"/>
      <c r="F867" s="252"/>
      <c r="G867" s="252"/>
      <c r="H867" s="157"/>
      <c r="I867" s="157"/>
      <c r="J867" s="157"/>
      <c r="K867" s="157"/>
      <c r="L867" s="157"/>
      <c r="M867" s="157"/>
      <c r="N867" s="156"/>
      <c r="O867" s="156"/>
      <c r="P867" s="156"/>
      <c r="Q867" s="156"/>
      <c r="R867" s="157"/>
      <c r="S867" s="157"/>
      <c r="T867" s="157"/>
      <c r="U867" s="157"/>
      <c r="V867" s="157"/>
      <c r="W867" s="157"/>
      <c r="X867" s="157"/>
      <c r="Y867" s="157"/>
      <c r="Z867" s="146"/>
      <c r="AA867" s="146"/>
      <c r="AB867" s="146"/>
      <c r="AC867" s="146"/>
      <c r="AD867" s="146"/>
      <c r="AE867" s="146"/>
      <c r="AF867" s="146"/>
      <c r="AG867" s="146" t="s">
        <v>223</v>
      </c>
      <c r="AH867" s="146"/>
      <c r="AI867" s="146"/>
      <c r="AJ867" s="146"/>
      <c r="AK867" s="146"/>
      <c r="AL867" s="146"/>
      <c r="AM867" s="146"/>
      <c r="AN867" s="146"/>
      <c r="AO867" s="146"/>
      <c r="AP867" s="146"/>
      <c r="AQ867" s="146"/>
      <c r="AR867" s="146"/>
      <c r="AS867" s="146"/>
      <c r="AT867" s="146"/>
      <c r="AU867" s="146"/>
      <c r="AV867" s="146"/>
      <c r="AW867" s="146"/>
      <c r="AX867" s="146"/>
      <c r="AY867" s="146"/>
      <c r="AZ867" s="146"/>
      <c r="BA867" s="146"/>
      <c r="BB867" s="146"/>
      <c r="BC867" s="146"/>
      <c r="BD867" s="146"/>
      <c r="BE867" s="146"/>
      <c r="BF867" s="146"/>
      <c r="BG867" s="146"/>
      <c r="BH867" s="146"/>
    </row>
    <row r="868" spans="1:60" ht="33.75" outlineLevel="1" x14ac:dyDescent="0.2">
      <c r="A868" s="167">
        <v>116</v>
      </c>
      <c r="B868" s="168" t="s">
        <v>920</v>
      </c>
      <c r="C868" s="177" t="s">
        <v>921</v>
      </c>
      <c r="D868" s="169" t="s">
        <v>332</v>
      </c>
      <c r="E868" s="170">
        <v>158.20874000000001</v>
      </c>
      <c r="F868" s="171"/>
      <c r="G868" s="172">
        <f>ROUND(E868*F868,2)</f>
        <v>0</v>
      </c>
      <c r="H868" s="171"/>
      <c r="I868" s="172">
        <f>ROUND(E868*H868,2)</f>
        <v>0</v>
      </c>
      <c r="J868" s="171"/>
      <c r="K868" s="172">
        <f>ROUND(E868*J868,2)</f>
        <v>0</v>
      </c>
      <c r="L868" s="172">
        <v>21</v>
      </c>
      <c r="M868" s="172">
        <f>G868*(1+L868/100)</f>
        <v>0</v>
      </c>
      <c r="N868" s="170">
        <v>5.5999999999999999E-3</v>
      </c>
      <c r="O868" s="170">
        <f>ROUND(E868*N868,2)</f>
        <v>0.89</v>
      </c>
      <c r="P868" s="170">
        <v>0</v>
      </c>
      <c r="Q868" s="170">
        <f>ROUND(E868*P868,2)</f>
        <v>0</v>
      </c>
      <c r="R868" s="172" t="s">
        <v>381</v>
      </c>
      <c r="S868" s="172" t="s">
        <v>218</v>
      </c>
      <c r="T868" s="173" t="s">
        <v>218</v>
      </c>
      <c r="U868" s="157">
        <v>0</v>
      </c>
      <c r="V868" s="157">
        <f>ROUND(E868*U868,2)</f>
        <v>0</v>
      </c>
      <c r="W868" s="157"/>
      <c r="X868" s="157" t="s">
        <v>382</v>
      </c>
      <c r="Y868" s="157" t="s">
        <v>221</v>
      </c>
      <c r="Z868" s="146"/>
      <c r="AA868" s="146"/>
      <c r="AB868" s="146"/>
      <c r="AC868" s="146"/>
      <c r="AD868" s="146"/>
      <c r="AE868" s="146"/>
      <c r="AF868" s="146"/>
      <c r="AG868" s="146" t="s">
        <v>383</v>
      </c>
      <c r="AH868" s="146"/>
      <c r="AI868" s="146"/>
      <c r="AJ868" s="146"/>
      <c r="AK868" s="146"/>
      <c r="AL868" s="146"/>
      <c r="AM868" s="146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</row>
    <row r="869" spans="1:60" outlineLevel="2" x14ac:dyDescent="0.2">
      <c r="A869" s="153"/>
      <c r="B869" s="154"/>
      <c r="C869" s="192" t="s">
        <v>922</v>
      </c>
      <c r="D869" s="185"/>
      <c r="E869" s="186">
        <v>158.20874000000001</v>
      </c>
      <c r="F869" s="157"/>
      <c r="G869" s="157"/>
      <c r="H869" s="157"/>
      <c r="I869" s="157"/>
      <c r="J869" s="157"/>
      <c r="K869" s="157"/>
      <c r="L869" s="157"/>
      <c r="M869" s="157"/>
      <c r="N869" s="156"/>
      <c r="O869" s="156"/>
      <c r="P869" s="156"/>
      <c r="Q869" s="156"/>
      <c r="R869" s="157"/>
      <c r="S869" s="157"/>
      <c r="T869" s="157"/>
      <c r="U869" s="157"/>
      <c r="V869" s="157"/>
      <c r="W869" s="157"/>
      <c r="X869" s="157"/>
      <c r="Y869" s="157"/>
      <c r="Z869" s="146"/>
      <c r="AA869" s="146"/>
      <c r="AB869" s="146"/>
      <c r="AC869" s="146"/>
      <c r="AD869" s="146"/>
      <c r="AE869" s="146"/>
      <c r="AF869" s="146"/>
      <c r="AG869" s="146" t="s">
        <v>278</v>
      </c>
      <c r="AH869" s="146">
        <v>0</v>
      </c>
      <c r="AI869" s="146"/>
      <c r="AJ869" s="146"/>
      <c r="AK869" s="146"/>
      <c r="AL869" s="146"/>
      <c r="AM869" s="146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</row>
    <row r="870" spans="1:60" outlineLevel="2" x14ac:dyDescent="0.2">
      <c r="A870" s="153"/>
      <c r="B870" s="154"/>
      <c r="C870" s="251"/>
      <c r="D870" s="252"/>
      <c r="E870" s="252"/>
      <c r="F870" s="252"/>
      <c r="G870" s="252"/>
      <c r="H870" s="157"/>
      <c r="I870" s="157"/>
      <c r="J870" s="157"/>
      <c r="K870" s="157"/>
      <c r="L870" s="157"/>
      <c r="M870" s="157"/>
      <c r="N870" s="156"/>
      <c r="O870" s="156"/>
      <c r="P870" s="156"/>
      <c r="Q870" s="156"/>
      <c r="R870" s="157"/>
      <c r="S870" s="157"/>
      <c r="T870" s="157"/>
      <c r="U870" s="157"/>
      <c r="V870" s="157"/>
      <c r="W870" s="157"/>
      <c r="X870" s="157"/>
      <c r="Y870" s="157"/>
      <c r="Z870" s="146"/>
      <c r="AA870" s="146"/>
      <c r="AB870" s="146"/>
      <c r="AC870" s="146"/>
      <c r="AD870" s="146"/>
      <c r="AE870" s="146"/>
      <c r="AF870" s="146"/>
      <c r="AG870" s="146" t="s">
        <v>223</v>
      </c>
      <c r="AH870" s="146"/>
      <c r="AI870" s="146"/>
      <c r="AJ870" s="146"/>
      <c r="AK870" s="146"/>
      <c r="AL870" s="146"/>
      <c r="AM870" s="146"/>
      <c r="AN870" s="146"/>
      <c r="AO870" s="146"/>
      <c r="AP870" s="146"/>
      <c r="AQ870" s="146"/>
      <c r="AR870" s="146"/>
      <c r="AS870" s="146"/>
      <c r="AT870" s="146"/>
      <c r="AU870" s="146"/>
      <c r="AV870" s="146"/>
      <c r="AW870" s="146"/>
      <c r="AX870" s="146"/>
      <c r="AY870" s="146"/>
      <c r="AZ870" s="146"/>
      <c r="BA870" s="146"/>
      <c r="BB870" s="146"/>
      <c r="BC870" s="146"/>
      <c r="BD870" s="146"/>
      <c r="BE870" s="146"/>
      <c r="BF870" s="146"/>
      <c r="BG870" s="146"/>
      <c r="BH870" s="146"/>
    </row>
    <row r="871" spans="1:60" outlineLevel="1" x14ac:dyDescent="0.2">
      <c r="A871" s="153">
        <v>117</v>
      </c>
      <c r="B871" s="154" t="s">
        <v>923</v>
      </c>
      <c r="C871" s="194" t="s">
        <v>924</v>
      </c>
      <c r="D871" s="155" t="s">
        <v>0</v>
      </c>
      <c r="E871" s="174"/>
      <c r="F871" s="158"/>
      <c r="G871" s="157">
        <f>ROUND(E871*F871,2)</f>
        <v>0</v>
      </c>
      <c r="H871" s="158"/>
      <c r="I871" s="157">
        <f>ROUND(E871*H871,2)</f>
        <v>0</v>
      </c>
      <c r="J871" s="158"/>
      <c r="K871" s="157">
        <f>ROUND(E871*J871,2)</f>
        <v>0</v>
      </c>
      <c r="L871" s="157">
        <v>21</v>
      </c>
      <c r="M871" s="157">
        <f>G871*(1+L871/100)</f>
        <v>0</v>
      </c>
      <c r="N871" s="156">
        <v>0</v>
      </c>
      <c r="O871" s="156">
        <f>ROUND(E871*N871,2)</f>
        <v>0</v>
      </c>
      <c r="P871" s="156">
        <v>0</v>
      </c>
      <c r="Q871" s="156">
        <f>ROUND(E871*P871,2)</f>
        <v>0</v>
      </c>
      <c r="R871" s="157" t="s">
        <v>881</v>
      </c>
      <c r="S871" s="157" t="s">
        <v>218</v>
      </c>
      <c r="T871" s="157" t="s">
        <v>218</v>
      </c>
      <c r="U871" s="157">
        <v>0</v>
      </c>
      <c r="V871" s="157">
        <f>ROUND(E871*U871,2)</f>
        <v>0</v>
      </c>
      <c r="W871" s="157"/>
      <c r="X871" s="157" t="s">
        <v>843</v>
      </c>
      <c r="Y871" s="157" t="s">
        <v>221</v>
      </c>
      <c r="Z871" s="146"/>
      <c r="AA871" s="146"/>
      <c r="AB871" s="146"/>
      <c r="AC871" s="146"/>
      <c r="AD871" s="146"/>
      <c r="AE871" s="146"/>
      <c r="AF871" s="146"/>
      <c r="AG871" s="146" t="s">
        <v>844</v>
      </c>
      <c r="AH871" s="146"/>
      <c r="AI871" s="146"/>
      <c r="AJ871" s="146"/>
      <c r="AK871" s="146"/>
      <c r="AL871" s="146"/>
      <c r="AM871" s="146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</row>
    <row r="872" spans="1:60" outlineLevel="2" x14ac:dyDescent="0.2">
      <c r="A872" s="153"/>
      <c r="B872" s="154"/>
      <c r="C872" s="264" t="s">
        <v>925</v>
      </c>
      <c r="D872" s="265"/>
      <c r="E872" s="265"/>
      <c r="F872" s="265"/>
      <c r="G872" s="265"/>
      <c r="H872" s="157"/>
      <c r="I872" s="157"/>
      <c r="J872" s="157"/>
      <c r="K872" s="157"/>
      <c r="L872" s="157"/>
      <c r="M872" s="157"/>
      <c r="N872" s="156"/>
      <c r="O872" s="156"/>
      <c r="P872" s="156"/>
      <c r="Q872" s="156"/>
      <c r="R872" s="157"/>
      <c r="S872" s="157"/>
      <c r="T872" s="157"/>
      <c r="U872" s="157"/>
      <c r="V872" s="157"/>
      <c r="W872" s="157"/>
      <c r="X872" s="157"/>
      <c r="Y872" s="157"/>
      <c r="Z872" s="146"/>
      <c r="AA872" s="146"/>
      <c r="AB872" s="146"/>
      <c r="AC872" s="146"/>
      <c r="AD872" s="146"/>
      <c r="AE872" s="146"/>
      <c r="AF872" s="146"/>
      <c r="AG872" s="146" t="s">
        <v>276</v>
      </c>
      <c r="AH872" s="146"/>
      <c r="AI872" s="146"/>
      <c r="AJ872" s="146"/>
      <c r="AK872" s="146"/>
      <c r="AL872" s="146"/>
      <c r="AM872" s="146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</row>
    <row r="873" spans="1:60" outlineLevel="2" x14ac:dyDescent="0.2">
      <c r="A873" s="153"/>
      <c r="B873" s="154"/>
      <c r="C873" s="251"/>
      <c r="D873" s="252"/>
      <c r="E873" s="252"/>
      <c r="F873" s="252"/>
      <c r="G873" s="252"/>
      <c r="H873" s="157"/>
      <c r="I873" s="157"/>
      <c r="J873" s="157"/>
      <c r="K873" s="157"/>
      <c r="L873" s="157"/>
      <c r="M873" s="157"/>
      <c r="N873" s="156"/>
      <c r="O873" s="156"/>
      <c r="P873" s="156"/>
      <c r="Q873" s="156"/>
      <c r="R873" s="157"/>
      <c r="S873" s="157"/>
      <c r="T873" s="157"/>
      <c r="U873" s="157"/>
      <c r="V873" s="157"/>
      <c r="W873" s="157"/>
      <c r="X873" s="157"/>
      <c r="Y873" s="157"/>
      <c r="Z873" s="146"/>
      <c r="AA873" s="146"/>
      <c r="AB873" s="146"/>
      <c r="AC873" s="146"/>
      <c r="AD873" s="146"/>
      <c r="AE873" s="146"/>
      <c r="AF873" s="146"/>
      <c r="AG873" s="146" t="s">
        <v>223</v>
      </c>
      <c r="AH873" s="146"/>
      <c r="AI873" s="146"/>
      <c r="AJ873" s="146"/>
      <c r="AK873" s="146"/>
      <c r="AL873" s="146"/>
      <c r="AM873" s="146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</row>
    <row r="874" spans="1:60" x14ac:dyDescent="0.2">
      <c r="A874" s="160" t="s">
        <v>213</v>
      </c>
      <c r="B874" s="161" t="s">
        <v>135</v>
      </c>
      <c r="C874" s="176" t="s">
        <v>136</v>
      </c>
      <c r="D874" s="162"/>
      <c r="E874" s="163"/>
      <c r="F874" s="164"/>
      <c r="G874" s="164">
        <f>SUMIF(AG875:AG885,"&lt;&gt;NOR",G875:G885)</f>
        <v>0</v>
      </c>
      <c r="H874" s="164"/>
      <c r="I874" s="164">
        <f>SUM(I875:I885)</f>
        <v>0</v>
      </c>
      <c r="J874" s="164"/>
      <c r="K874" s="164">
        <f>SUM(K875:K885)</f>
        <v>0</v>
      </c>
      <c r="L874" s="164"/>
      <c r="M874" s="164">
        <f>SUM(M875:M885)</f>
        <v>0</v>
      </c>
      <c r="N874" s="163"/>
      <c r="O874" s="163">
        <f>SUM(O875:O885)</f>
        <v>0.04</v>
      </c>
      <c r="P874" s="163"/>
      <c r="Q874" s="163">
        <f>SUM(Q875:Q885)</f>
        <v>0</v>
      </c>
      <c r="R874" s="164"/>
      <c r="S874" s="164"/>
      <c r="T874" s="165"/>
      <c r="U874" s="159"/>
      <c r="V874" s="159">
        <f>SUM(V875:V885)</f>
        <v>5.5600000000000005</v>
      </c>
      <c r="W874" s="159"/>
      <c r="X874" s="159"/>
      <c r="Y874" s="159"/>
      <c r="AG874" t="s">
        <v>214</v>
      </c>
    </row>
    <row r="875" spans="1:60" outlineLevel="1" x14ac:dyDescent="0.2">
      <c r="A875" s="167">
        <v>118</v>
      </c>
      <c r="B875" s="168" t="s">
        <v>926</v>
      </c>
      <c r="C875" s="177" t="s">
        <v>927</v>
      </c>
      <c r="D875" s="169" t="s">
        <v>928</v>
      </c>
      <c r="E875" s="170">
        <v>4</v>
      </c>
      <c r="F875" s="171"/>
      <c r="G875" s="172">
        <f>ROUND(E875*F875,2)</f>
        <v>0</v>
      </c>
      <c r="H875" s="171"/>
      <c r="I875" s="172">
        <f>ROUND(E875*H875,2)</f>
        <v>0</v>
      </c>
      <c r="J875" s="171"/>
      <c r="K875" s="172">
        <f>ROUND(E875*J875,2)</f>
        <v>0</v>
      </c>
      <c r="L875" s="172">
        <v>21</v>
      </c>
      <c r="M875" s="172">
        <f>G875*(1+L875/100)</f>
        <v>0</v>
      </c>
      <c r="N875" s="170">
        <v>1.8E-3</v>
      </c>
      <c r="O875" s="170">
        <f>ROUND(E875*N875,2)</f>
        <v>0.01</v>
      </c>
      <c r="P875" s="170">
        <v>0</v>
      </c>
      <c r="Q875" s="170">
        <f>ROUND(E875*P875,2)</f>
        <v>0</v>
      </c>
      <c r="R875" s="172" t="s">
        <v>929</v>
      </c>
      <c r="S875" s="172" t="s">
        <v>218</v>
      </c>
      <c r="T875" s="173" t="s">
        <v>218</v>
      </c>
      <c r="U875" s="157">
        <v>0.38</v>
      </c>
      <c r="V875" s="157">
        <f>ROUND(E875*U875,2)</f>
        <v>1.52</v>
      </c>
      <c r="W875" s="157"/>
      <c r="X875" s="157" t="s">
        <v>263</v>
      </c>
      <c r="Y875" s="157" t="s">
        <v>221</v>
      </c>
      <c r="Z875" s="146"/>
      <c r="AA875" s="146"/>
      <c r="AB875" s="146"/>
      <c r="AC875" s="146"/>
      <c r="AD875" s="146"/>
      <c r="AE875" s="146"/>
      <c r="AF875" s="146"/>
      <c r="AG875" s="146" t="s">
        <v>264</v>
      </c>
      <c r="AH875" s="146"/>
      <c r="AI875" s="146"/>
      <c r="AJ875" s="146"/>
      <c r="AK875" s="146"/>
      <c r="AL875" s="146"/>
      <c r="AM875" s="146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</row>
    <row r="876" spans="1:60" outlineLevel="2" x14ac:dyDescent="0.2">
      <c r="A876" s="153"/>
      <c r="B876" s="154"/>
      <c r="C876" s="253" t="s">
        <v>575</v>
      </c>
      <c r="D876" s="254"/>
      <c r="E876" s="254"/>
      <c r="F876" s="254"/>
      <c r="G876" s="254"/>
      <c r="H876" s="157"/>
      <c r="I876" s="157"/>
      <c r="J876" s="157"/>
      <c r="K876" s="157"/>
      <c r="L876" s="157"/>
      <c r="M876" s="157"/>
      <c r="N876" s="156"/>
      <c r="O876" s="156"/>
      <c r="P876" s="156"/>
      <c r="Q876" s="156"/>
      <c r="R876" s="157"/>
      <c r="S876" s="157"/>
      <c r="T876" s="157"/>
      <c r="U876" s="157"/>
      <c r="V876" s="157"/>
      <c r="W876" s="157"/>
      <c r="X876" s="157"/>
      <c r="Y876" s="157"/>
      <c r="Z876" s="146"/>
      <c r="AA876" s="146"/>
      <c r="AB876" s="146"/>
      <c r="AC876" s="146"/>
      <c r="AD876" s="146"/>
      <c r="AE876" s="146"/>
      <c r="AF876" s="146"/>
      <c r="AG876" s="146" t="s">
        <v>227</v>
      </c>
      <c r="AH876" s="146"/>
      <c r="AI876" s="146"/>
      <c r="AJ876" s="146"/>
      <c r="AK876" s="146"/>
      <c r="AL876" s="146"/>
      <c r="AM876" s="146"/>
      <c r="AN876" s="146"/>
      <c r="AO876" s="146"/>
      <c r="AP876" s="146"/>
      <c r="AQ876" s="146"/>
      <c r="AR876" s="146"/>
      <c r="AS876" s="146"/>
      <c r="AT876" s="146"/>
      <c r="AU876" s="146"/>
      <c r="AV876" s="146"/>
      <c r="AW876" s="146"/>
      <c r="AX876" s="146"/>
      <c r="AY876" s="146"/>
      <c r="AZ876" s="146"/>
      <c r="BA876" s="146"/>
      <c r="BB876" s="146"/>
      <c r="BC876" s="146"/>
      <c r="BD876" s="146"/>
      <c r="BE876" s="146"/>
      <c r="BF876" s="146"/>
      <c r="BG876" s="146"/>
      <c r="BH876" s="146"/>
    </row>
    <row r="877" spans="1:60" outlineLevel="2" x14ac:dyDescent="0.2">
      <c r="A877" s="153"/>
      <c r="B877" s="154"/>
      <c r="C877" s="192" t="s">
        <v>930</v>
      </c>
      <c r="D877" s="185"/>
      <c r="E877" s="186">
        <v>4</v>
      </c>
      <c r="F877" s="157"/>
      <c r="G877" s="157"/>
      <c r="H877" s="157"/>
      <c r="I877" s="157"/>
      <c r="J877" s="157"/>
      <c r="K877" s="157"/>
      <c r="L877" s="157"/>
      <c r="M877" s="157"/>
      <c r="N877" s="156"/>
      <c r="O877" s="156"/>
      <c r="P877" s="156"/>
      <c r="Q877" s="156"/>
      <c r="R877" s="157"/>
      <c r="S877" s="157"/>
      <c r="T877" s="157"/>
      <c r="U877" s="157"/>
      <c r="V877" s="157"/>
      <c r="W877" s="157"/>
      <c r="X877" s="157"/>
      <c r="Y877" s="157"/>
      <c r="Z877" s="146"/>
      <c r="AA877" s="146"/>
      <c r="AB877" s="146"/>
      <c r="AC877" s="146"/>
      <c r="AD877" s="146"/>
      <c r="AE877" s="146"/>
      <c r="AF877" s="146"/>
      <c r="AG877" s="146" t="s">
        <v>278</v>
      </c>
      <c r="AH877" s="146">
        <v>0</v>
      </c>
      <c r="AI877" s="146"/>
      <c r="AJ877" s="146"/>
      <c r="AK877" s="146"/>
      <c r="AL877" s="146"/>
      <c r="AM877" s="146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</row>
    <row r="878" spans="1:60" outlineLevel="2" x14ac:dyDescent="0.2">
      <c r="A878" s="153"/>
      <c r="B878" s="154"/>
      <c r="C878" s="251"/>
      <c r="D878" s="252"/>
      <c r="E878" s="252"/>
      <c r="F878" s="252"/>
      <c r="G878" s="252"/>
      <c r="H878" s="157"/>
      <c r="I878" s="157"/>
      <c r="J878" s="157"/>
      <c r="K878" s="157"/>
      <c r="L878" s="157"/>
      <c r="M878" s="157"/>
      <c r="N878" s="156"/>
      <c r="O878" s="156"/>
      <c r="P878" s="156"/>
      <c r="Q878" s="156"/>
      <c r="R878" s="157"/>
      <c r="S878" s="157"/>
      <c r="T878" s="157"/>
      <c r="U878" s="157"/>
      <c r="V878" s="157"/>
      <c r="W878" s="157"/>
      <c r="X878" s="157"/>
      <c r="Y878" s="157"/>
      <c r="Z878" s="146"/>
      <c r="AA878" s="146"/>
      <c r="AB878" s="146"/>
      <c r="AC878" s="146"/>
      <c r="AD878" s="146"/>
      <c r="AE878" s="146"/>
      <c r="AF878" s="146"/>
      <c r="AG878" s="146" t="s">
        <v>223</v>
      </c>
      <c r="AH878" s="146"/>
      <c r="AI878" s="146"/>
      <c r="AJ878" s="146"/>
      <c r="AK878" s="146"/>
      <c r="AL878" s="146"/>
      <c r="AM878" s="146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</row>
    <row r="879" spans="1:60" outlineLevel="1" x14ac:dyDescent="0.2">
      <c r="A879" s="167">
        <v>119</v>
      </c>
      <c r="B879" s="168" t="s">
        <v>931</v>
      </c>
      <c r="C879" s="177" t="s">
        <v>932</v>
      </c>
      <c r="D879" s="169" t="s">
        <v>928</v>
      </c>
      <c r="E879" s="170">
        <v>4</v>
      </c>
      <c r="F879" s="171"/>
      <c r="G879" s="172">
        <f>ROUND(E879*F879,2)</f>
        <v>0</v>
      </c>
      <c r="H879" s="171"/>
      <c r="I879" s="172">
        <f>ROUND(E879*H879,2)</f>
        <v>0</v>
      </c>
      <c r="J879" s="171"/>
      <c r="K879" s="172">
        <f>ROUND(E879*J879,2)</f>
        <v>0</v>
      </c>
      <c r="L879" s="172">
        <v>21</v>
      </c>
      <c r="M879" s="172">
        <f>G879*(1+L879/100)</f>
        <v>0</v>
      </c>
      <c r="N879" s="170">
        <v>2E-3</v>
      </c>
      <c r="O879" s="170">
        <f>ROUND(E879*N879,2)</f>
        <v>0.01</v>
      </c>
      <c r="P879" s="170">
        <v>0</v>
      </c>
      <c r="Q879" s="170">
        <f>ROUND(E879*P879,2)</f>
        <v>0</v>
      </c>
      <c r="R879" s="172" t="s">
        <v>929</v>
      </c>
      <c r="S879" s="172" t="s">
        <v>218</v>
      </c>
      <c r="T879" s="173" t="s">
        <v>218</v>
      </c>
      <c r="U879" s="157">
        <v>0.38</v>
      </c>
      <c r="V879" s="157">
        <f>ROUND(E879*U879,2)</f>
        <v>1.52</v>
      </c>
      <c r="W879" s="157"/>
      <c r="X879" s="157" t="s">
        <v>263</v>
      </c>
      <c r="Y879" s="157" t="s">
        <v>221</v>
      </c>
      <c r="Z879" s="146"/>
      <c r="AA879" s="146"/>
      <c r="AB879" s="146"/>
      <c r="AC879" s="146"/>
      <c r="AD879" s="146"/>
      <c r="AE879" s="146"/>
      <c r="AF879" s="146"/>
      <c r="AG879" s="146" t="s">
        <v>264</v>
      </c>
      <c r="AH879" s="146"/>
      <c r="AI879" s="146"/>
      <c r="AJ879" s="146"/>
      <c r="AK879" s="146"/>
      <c r="AL879" s="146"/>
      <c r="AM879" s="146"/>
      <c r="AN879" s="146"/>
      <c r="AO879" s="146"/>
      <c r="AP879" s="146"/>
      <c r="AQ879" s="146"/>
      <c r="AR879" s="146"/>
      <c r="AS879" s="146"/>
      <c r="AT879" s="146"/>
      <c r="AU879" s="146"/>
      <c r="AV879" s="146"/>
      <c r="AW879" s="146"/>
      <c r="AX879" s="146"/>
      <c r="AY879" s="146"/>
      <c r="AZ879" s="146"/>
      <c r="BA879" s="146"/>
      <c r="BB879" s="146"/>
      <c r="BC879" s="146"/>
      <c r="BD879" s="146"/>
      <c r="BE879" s="146"/>
      <c r="BF879" s="146"/>
      <c r="BG879" s="146"/>
      <c r="BH879" s="146"/>
    </row>
    <row r="880" spans="1:60" outlineLevel="2" x14ac:dyDescent="0.2">
      <c r="A880" s="153"/>
      <c r="B880" s="154"/>
      <c r="C880" s="253" t="s">
        <v>575</v>
      </c>
      <c r="D880" s="254"/>
      <c r="E880" s="254"/>
      <c r="F880" s="254"/>
      <c r="G880" s="254"/>
      <c r="H880" s="157"/>
      <c r="I880" s="157"/>
      <c r="J880" s="157"/>
      <c r="K880" s="157"/>
      <c r="L880" s="157"/>
      <c r="M880" s="157"/>
      <c r="N880" s="156"/>
      <c r="O880" s="156"/>
      <c r="P880" s="156"/>
      <c r="Q880" s="156"/>
      <c r="R880" s="157"/>
      <c r="S880" s="157"/>
      <c r="T880" s="157"/>
      <c r="U880" s="157"/>
      <c r="V880" s="157"/>
      <c r="W880" s="157"/>
      <c r="X880" s="157"/>
      <c r="Y880" s="157"/>
      <c r="Z880" s="146"/>
      <c r="AA880" s="146"/>
      <c r="AB880" s="146"/>
      <c r="AC880" s="146"/>
      <c r="AD880" s="146"/>
      <c r="AE880" s="146"/>
      <c r="AF880" s="146"/>
      <c r="AG880" s="146" t="s">
        <v>227</v>
      </c>
      <c r="AH880" s="146"/>
      <c r="AI880" s="146"/>
      <c r="AJ880" s="146"/>
      <c r="AK880" s="146"/>
      <c r="AL880" s="146"/>
      <c r="AM880" s="146"/>
      <c r="AN880" s="146"/>
      <c r="AO880" s="146"/>
      <c r="AP880" s="146"/>
      <c r="AQ880" s="146"/>
      <c r="AR880" s="146"/>
      <c r="AS880" s="146"/>
      <c r="AT880" s="146"/>
      <c r="AU880" s="146"/>
      <c r="AV880" s="146"/>
      <c r="AW880" s="146"/>
      <c r="AX880" s="146"/>
      <c r="AY880" s="146"/>
      <c r="AZ880" s="146"/>
      <c r="BA880" s="146"/>
      <c r="BB880" s="146"/>
      <c r="BC880" s="146"/>
      <c r="BD880" s="146"/>
      <c r="BE880" s="146"/>
      <c r="BF880" s="146"/>
      <c r="BG880" s="146"/>
      <c r="BH880" s="146"/>
    </row>
    <row r="881" spans="1:60" outlineLevel="2" x14ac:dyDescent="0.2">
      <c r="A881" s="153"/>
      <c r="B881" s="154"/>
      <c r="C881" s="192" t="s">
        <v>930</v>
      </c>
      <c r="D881" s="185"/>
      <c r="E881" s="186">
        <v>4</v>
      </c>
      <c r="F881" s="157"/>
      <c r="G881" s="157"/>
      <c r="H881" s="157"/>
      <c r="I881" s="157"/>
      <c r="J881" s="157"/>
      <c r="K881" s="157"/>
      <c r="L881" s="157"/>
      <c r="M881" s="157"/>
      <c r="N881" s="156"/>
      <c r="O881" s="156"/>
      <c r="P881" s="156"/>
      <c r="Q881" s="156"/>
      <c r="R881" s="157"/>
      <c r="S881" s="157"/>
      <c r="T881" s="157"/>
      <c r="U881" s="157"/>
      <c r="V881" s="157"/>
      <c r="W881" s="157"/>
      <c r="X881" s="157"/>
      <c r="Y881" s="157"/>
      <c r="Z881" s="146"/>
      <c r="AA881" s="146"/>
      <c r="AB881" s="146"/>
      <c r="AC881" s="146"/>
      <c r="AD881" s="146"/>
      <c r="AE881" s="146"/>
      <c r="AF881" s="146"/>
      <c r="AG881" s="146" t="s">
        <v>278</v>
      </c>
      <c r="AH881" s="146">
        <v>0</v>
      </c>
      <c r="AI881" s="146"/>
      <c r="AJ881" s="146"/>
      <c r="AK881" s="146"/>
      <c r="AL881" s="146"/>
      <c r="AM881" s="146"/>
      <c r="AN881" s="146"/>
      <c r="AO881" s="146"/>
      <c r="AP881" s="146"/>
      <c r="AQ881" s="146"/>
      <c r="AR881" s="146"/>
      <c r="AS881" s="146"/>
      <c r="AT881" s="146"/>
      <c r="AU881" s="146"/>
      <c r="AV881" s="146"/>
      <c r="AW881" s="146"/>
      <c r="AX881" s="146"/>
      <c r="AY881" s="146"/>
      <c r="AZ881" s="146"/>
      <c r="BA881" s="146"/>
      <c r="BB881" s="146"/>
      <c r="BC881" s="146"/>
      <c r="BD881" s="146"/>
      <c r="BE881" s="146"/>
      <c r="BF881" s="146"/>
      <c r="BG881" s="146"/>
      <c r="BH881" s="146"/>
    </row>
    <row r="882" spans="1:60" outlineLevel="2" x14ac:dyDescent="0.2">
      <c r="A882" s="153"/>
      <c r="B882" s="154"/>
      <c r="C882" s="251"/>
      <c r="D882" s="252"/>
      <c r="E882" s="252"/>
      <c r="F882" s="252"/>
      <c r="G882" s="252"/>
      <c r="H882" s="157"/>
      <c r="I882" s="157"/>
      <c r="J882" s="157"/>
      <c r="K882" s="157"/>
      <c r="L882" s="157"/>
      <c r="M882" s="157"/>
      <c r="N882" s="156"/>
      <c r="O882" s="156"/>
      <c r="P882" s="156"/>
      <c r="Q882" s="156"/>
      <c r="R882" s="157"/>
      <c r="S882" s="157"/>
      <c r="T882" s="157"/>
      <c r="U882" s="157"/>
      <c r="V882" s="157"/>
      <c r="W882" s="157"/>
      <c r="X882" s="157"/>
      <c r="Y882" s="157"/>
      <c r="Z882" s="146"/>
      <c r="AA882" s="146"/>
      <c r="AB882" s="146"/>
      <c r="AC882" s="146"/>
      <c r="AD882" s="146"/>
      <c r="AE882" s="146"/>
      <c r="AF882" s="146"/>
      <c r="AG882" s="146" t="s">
        <v>223</v>
      </c>
      <c r="AH882" s="146"/>
      <c r="AI882" s="146"/>
      <c r="AJ882" s="146"/>
      <c r="AK882" s="146"/>
      <c r="AL882" s="146"/>
      <c r="AM882" s="146"/>
      <c r="AN882" s="146"/>
      <c r="AO882" s="146"/>
      <c r="AP882" s="146"/>
      <c r="AQ882" s="146"/>
      <c r="AR882" s="146"/>
      <c r="AS882" s="146"/>
      <c r="AT882" s="146"/>
      <c r="AU882" s="146"/>
      <c r="AV882" s="146"/>
      <c r="AW882" s="146"/>
      <c r="AX882" s="146"/>
      <c r="AY882" s="146"/>
      <c r="AZ882" s="146"/>
      <c r="BA882" s="146"/>
      <c r="BB882" s="146"/>
      <c r="BC882" s="146"/>
      <c r="BD882" s="146"/>
      <c r="BE882" s="146"/>
      <c r="BF882" s="146"/>
      <c r="BG882" s="146"/>
      <c r="BH882" s="146"/>
    </row>
    <row r="883" spans="1:60" outlineLevel="1" x14ac:dyDescent="0.2">
      <c r="A883" s="167">
        <v>120</v>
      </c>
      <c r="B883" s="168" t="s">
        <v>933</v>
      </c>
      <c r="C883" s="177" t="s">
        <v>934</v>
      </c>
      <c r="D883" s="169" t="s">
        <v>928</v>
      </c>
      <c r="E883" s="170">
        <v>4</v>
      </c>
      <c r="F883" s="171"/>
      <c r="G883" s="172">
        <f>ROUND(E883*F883,2)</f>
        <v>0</v>
      </c>
      <c r="H883" s="171"/>
      <c r="I883" s="172">
        <f>ROUND(E883*H883,2)</f>
        <v>0</v>
      </c>
      <c r="J883" s="171"/>
      <c r="K883" s="172">
        <f>ROUND(E883*J883,2)</f>
        <v>0</v>
      </c>
      <c r="L883" s="172">
        <v>21</v>
      </c>
      <c r="M883" s="172">
        <f>G883*(1+L883/100)</f>
        <v>0</v>
      </c>
      <c r="N883" s="170">
        <v>4.0000000000000001E-3</v>
      </c>
      <c r="O883" s="170">
        <f>ROUND(E883*N883,2)</f>
        <v>0.02</v>
      </c>
      <c r="P883" s="170">
        <v>0</v>
      </c>
      <c r="Q883" s="170">
        <f>ROUND(E883*P883,2)</f>
        <v>0</v>
      </c>
      <c r="R883" s="172" t="s">
        <v>929</v>
      </c>
      <c r="S883" s="172" t="s">
        <v>218</v>
      </c>
      <c r="T883" s="173" t="s">
        <v>218</v>
      </c>
      <c r="U883" s="157">
        <v>0.63</v>
      </c>
      <c r="V883" s="157">
        <f>ROUND(E883*U883,2)</f>
        <v>2.52</v>
      </c>
      <c r="W883" s="157"/>
      <c r="X883" s="157" t="s">
        <v>263</v>
      </c>
      <c r="Y883" s="157" t="s">
        <v>221</v>
      </c>
      <c r="Z883" s="146"/>
      <c r="AA883" s="146"/>
      <c r="AB883" s="146"/>
      <c r="AC883" s="146"/>
      <c r="AD883" s="146"/>
      <c r="AE883" s="146"/>
      <c r="AF883" s="146"/>
      <c r="AG883" s="146" t="s">
        <v>264</v>
      </c>
      <c r="AH883" s="146"/>
      <c r="AI883" s="146"/>
      <c r="AJ883" s="146"/>
      <c r="AK883" s="146"/>
      <c r="AL883" s="146"/>
      <c r="AM883" s="146"/>
      <c r="AN883" s="146"/>
      <c r="AO883" s="146"/>
      <c r="AP883" s="146"/>
      <c r="AQ883" s="146"/>
      <c r="AR883" s="146"/>
      <c r="AS883" s="146"/>
      <c r="AT883" s="146"/>
      <c r="AU883" s="146"/>
      <c r="AV883" s="146"/>
      <c r="AW883" s="146"/>
      <c r="AX883" s="146"/>
      <c r="AY883" s="146"/>
      <c r="AZ883" s="146"/>
      <c r="BA883" s="146"/>
      <c r="BB883" s="146"/>
      <c r="BC883" s="146"/>
      <c r="BD883" s="146"/>
      <c r="BE883" s="146"/>
      <c r="BF883" s="146"/>
      <c r="BG883" s="146"/>
      <c r="BH883" s="146"/>
    </row>
    <row r="884" spans="1:60" outlineLevel="2" x14ac:dyDescent="0.2">
      <c r="A884" s="153"/>
      <c r="B884" s="154"/>
      <c r="C884" s="253" t="s">
        <v>575</v>
      </c>
      <c r="D884" s="254"/>
      <c r="E884" s="254"/>
      <c r="F884" s="254"/>
      <c r="G884" s="254"/>
      <c r="H884" s="157"/>
      <c r="I884" s="157"/>
      <c r="J884" s="157"/>
      <c r="K884" s="157"/>
      <c r="L884" s="157"/>
      <c r="M884" s="157"/>
      <c r="N884" s="156"/>
      <c r="O884" s="156"/>
      <c r="P884" s="156"/>
      <c r="Q884" s="156"/>
      <c r="R884" s="157"/>
      <c r="S884" s="157"/>
      <c r="T884" s="157"/>
      <c r="U884" s="157"/>
      <c r="V884" s="157"/>
      <c r="W884" s="157"/>
      <c r="X884" s="157"/>
      <c r="Y884" s="157"/>
      <c r="Z884" s="146"/>
      <c r="AA884" s="146"/>
      <c r="AB884" s="146"/>
      <c r="AC884" s="146"/>
      <c r="AD884" s="146"/>
      <c r="AE884" s="146"/>
      <c r="AF884" s="146"/>
      <c r="AG884" s="146" t="s">
        <v>227</v>
      </c>
      <c r="AH884" s="146"/>
      <c r="AI884" s="146"/>
      <c r="AJ884" s="146"/>
      <c r="AK884" s="146"/>
      <c r="AL884" s="146"/>
      <c r="AM884" s="146"/>
      <c r="AN884" s="146"/>
      <c r="AO884" s="146"/>
      <c r="AP884" s="146"/>
      <c r="AQ884" s="146"/>
      <c r="AR884" s="146"/>
      <c r="AS884" s="146"/>
      <c r="AT884" s="146"/>
      <c r="AU884" s="146"/>
      <c r="AV884" s="146"/>
      <c r="AW884" s="146"/>
      <c r="AX884" s="146"/>
      <c r="AY884" s="146"/>
      <c r="AZ884" s="146"/>
      <c r="BA884" s="146"/>
      <c r="BB884" s="146"/>
      <c r="BC884" s="146"/>
      <c r="BD884" s="146"/>
      <c r="BE884" s="146"/>
      <c r="BF884" s="146"/>
      <c r="BG884" s="146"/>
      <c r="BH884" s="146"/>
    </row>
    <row r="885" spans="1:60" outlineLevel="2" x14ac:dyDescent="0.2">
      <c r="A885" s="153"/>
      <c r="B885" s="154"/>
      <c r="C885" s="251"/>
      <c r="D885" s="252"/>
      <c r="E885" s="252"/>
      <c r="F885" s="252"/>
      <c r="G885" s="252"/>
      <c r="H885" s="157"/>
      <c r="I885" s="157"/>
      <c r="J885" s="157"/>
      <c r="K885" s="157"/>
      <c r="L885" s="157"/>
      <c r="M885" s="157"/>
      <c r="N885" s="156"/>
      <c r="O885" s="156"/>
      <c r="P885" s="156"/>
      <c r="Q885" s="156"/>
      <c r="R885" s="157"/>
      <c r="S885" s="157"/>
      <c r="T885" s="157"/>
      <c r="U885" s="157"/>
      <c r="V885" s="157"/>
      <c r="W885" s="157"/>
      <c r="X885" s="157"/>
      <c r="Y885" s="157"/>
      <c r="Z885" s="146"/>
      <c r="AA885" s="146"/>
      <c r="AB885" s="146"/>
      <c r="AC885" s="146"/>
      <c r="AD885" s="146"/>
      <c r="AE885" s="146"/>
      <c r="AF885" s="146"/>
      <c r="AG885" s="146" t="s">
        <v>223</v>
      </c>
      <c r="AH885" s="146"/>
      <c r="AI885" s="146"/>
      <c r="AJ885" s="146"/>
      <c r="AK885" s="146"/>
      <c r="AL885" s="146"/>
      <c r="AM885" s="146"/>
      <c r="AN885" s="146"/>
      <c r="AO885" s="146"/>
      <c r="AP885" s="146"/>
      <c r="AQ885" s="146"/>
      <c r="AR885" s="146"/>
      <c r="AS885" s="146"/>
      <c r="AT885" s="146"/>
      <c r="AU885" s="146"/>
      <c r="AV885" s="146"/>
      <c r="AW885" s="146"/>
      <c r="AX885" s="146"/>
      <c r="AY885" s="146"/>
      <c r="AZ885" s="146"/>
      <c r="BA885" s="146"/>
      <c r="BB885" s="146"/>
      <c r="BC885" s="146"/>
      <c r="BD885" s="146"/>
      <c r="BE885" s="146"/>
      <c r="BF885" s="146"/>
      <c r="BG885" s="146"/>
      <c r="BH885" s="146"/>
    </row>
    <row r="886" spans="1:60" x14ac:dyDescent="0.2">
      <c r="A886" s="160" t="s">
        <v>213</v>
      </c>
      <c r="B886" s="161" t="s">
        <v>151</v>
      </c>
      <c r="C886" s="176" t="s">
        <v>152</v>
      </c>
      <c r="D886" s="162"/>
      <c r="E886" s="163"/>
      <c r="F886" s="164"/>
      <c r="G886" s="164">
        <f>SUMIF(AG887:AG934,"&lt;&gt;NOR",G887:G934)</f>
        <v>0</v>
      </c>
      <c r="H886" s="164"/>
      <c r="I886" s="164">
        <f>SUM(I887:I934)</f>
        <v>0</v>
      </c>
      <c r="J886" s="164"/>
      <c r="K886" s="164">
        <f>SUM(K887:K934)</f>
        <v>0</v>
      </c>
      <c r="L886" s="164"/>
      <c r="M886" s="164">
        <f>SUM(M887:M934)</f>
        <v>0</v>
      </c>
      <c r="N886" s="163"/>
      <c r="O886" s="163">
        <f>SUM(O887:O934)</f>
        <v>10.100000000000001</v>
      </c>
      <c r="P886" s="163"/>
      <c r="Q886" s="163">
        <f>SUM(Q887:Q934)</f>
        <v>0</v>
      </c>
      <c r="R886" s="164"/>
      <c r="S886" s="164"/>
      <c r="T886" s="165"/>
      <c r="U886" s="159"/>
      <c r="V886" s="159">
        <f>SUM(V887:V934)</f>
        <v>182.36</v>
      </c>
      <c r="W886" s="159"/>
      <c r="X886" s="159"/>
      <c r="Y886" s="159"/>
      <c r="AG886" t="s">
        <v>214</v>
      </c>
    </row>
    <row r="887" spans="1:60" ht="33.75" outlineLevel="1" x14ac:dyDescent="0.2">
      <c r="A887" s="167">
        <v>121</v>
      </c>
      <c r="B887" s="168" t="s">
        <v>935</v>
      </c>
      <c r="C887" s="177" t="s">
        <v>936</v>
      </c>
      <c r="D887" s="169" t="s">
        <v>374</v>
      </c>
      <c r="E887" s="170">
        <v>99.204999999999998</v>
      </c>
      <c r="F887" s="171"/>
      <c r="G887" s="172">
        <f>ROUND(E887*F887,2)</f>
        <v>0</v>
      </c>
      <c r="H887" s="171"/>
      <c r="I887" s="172">
        <f>ROUND(E887*H887,2)</f>
        <v>0</v>
      </c>
      <c r="J887" s="171"/>
      <c r="K887" s="172">
        <f>ROUND(E887*J887,2)</f>
        <v>0</v>
      </c>
      <c r="L887" s="172">
        <v>21</v>
      </c>
      <c r="M887" s="172">
        <f>G887*(1+L887/100)</f>
        <v>0</v>
      </c>
      <c r="N887" s="170">
        <v>9.8999999999999999E-4</v>
      </c>
      <c r="O887" s="170">
        <f>ROUND(E887*N887,2)</f>
        <v>0.1</v>
      </c>
      <c r="P887" s="170">
        <v>0</v>
      </c>
      <c r="Q887" s="170">
        <f>ROUND(E887*P887,2)</f>
        <v>0</v>
      </c>
      <c r="R887" s="172" t="s">
        <v>937</v>
      </c>
      <c r="S887" s="172" t="s">
        <v>218</v>
      </c>
      <c r="T887" s="173" t="s">
        <v>218</v>
      </c>
      <c r="U887" s="157">
        <v>0.36</v>
      </c>
      <c r="V887" s="157">
        <f>ROUND(E887*U887,2)</f>
        <v>35.71</v>
      </c>
      <c r="W887" s="157"/>
      <c r="X887" s="157" t="s">
        <v>263</v>
      </c>
      <c r="Y887" s="157" t="s">
        <v>221</v>
      </c>
      <c r="Z887" s="146"/>
      <c r="AA887" s="146"/>
      <c r="AB887" s="146"/>
      <c r="AC887" s="146"/>
      <c r="AD887" s="146"/>
      <c r="AE887" s="146"/>
      <c r="AF887" s="146"/>
      <c r="AG887" s="146" t="s">
        <v>264</v>
      </c>
      <c r="AH887" s="146"/>
      <c r="AI887" s="146"/>
      <c r="AJ887" s="146"/>
      <c r="AK887" s="146"/>
      <c r="AL887" s="146"/>
      <c r="AM887" s="146"/>
      <c r="AN887" s="146"/>
      <c r="AO887" s="146"/>
      <c r="AP887" s="146"/>
      <c r="AQ887" s="146"/>
      <c r="AR887" s="146"/>
      <c r="AS887" s="146"/>
      <c r="AT887" s="146"/>
      <c r="AU887" s="146"/>
      <c r="AV887" s="146"/>
      <c r="AW887" s="146"/>
      <c r="AX887" s="146"/>
      <c r="AY887" s="146"/>
      <c r="AZ887" s="146"/>
      <c r="BA887" s="146"/>
      <c r="BB887" s="146"/>
      <c r="BC887" s="146"/>
      <c r="BD887" s="146"/>
      <c r="BE887" s="146"/>
      <c r="BF887" s="146"/>
      <c r="BG887" s="146"/>
      <c r="BH887" s="146"/>
    </row>
    <row r="888" spans="1:60" outlineLevel="2" x14ac:dyDescent="0.2">
      <c r="A888" s="153"/>
      <c r="B888" s="154"/>
      <c r="C888" s="192" t="s">
        <v>938</v>
      </c>
      <c r="D888" s="185"/>
      <c r="E888" s="186"/>
      <c r="F888" s="157"/>
      <c r="G888" s="157"/>
      <c r="H888" s="157"/>
      <c r="I888" s="157"/>
      <c r="J888" s="157"/>
      <c r="K888" s="157"/>
      <c r="L888" s="157"/>
      <c r="M888" s="157"/>
      <c r="N888" s="156"/>
      <c r="O888" s="156"/>
      <c r="P888" s="156"/>
      <c r="Q888" s="156"/>
      <c r="R888" s="157"/>
      <c r="S888" s="157"/>
      <c r="T888" s="157"/>
      <c r="U888" s="157"/>
      <c r="V888" s="157"/>
      <c r="W888" s="157"/>
      <c r="X888" s="157"/>
      <c r="Y888" s="157"/>
      <c r="Z888" s="146"/>
      <c r="AA888" s="146"/>
      <c r="AB888" s="146"/>
      <c r="AC888" s="146"/>
      <c r="AD888" s="146"/>
      <c r="AE888" s="146"/>
      <c r="AF888" s="146"/>
      <c r="AG888" s="146" t="s">
        <v>278</v>
      </c>
      <c r="AH888" s="146">
        <v>0</v>
      </c>
      <c r="AI888" s="146"/>
      <c r="AJ888" s="146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146"/>
      <c r="AU888" s="146"/>
      <c r="AV888" s="146"/>
      <c r="AW888" s="146"/>
      <c r="AX888" s="146"/>
      <c r="AY888" s="146"/>
      <c r="AZ888" s="146"/>
      <c r="BA888" s="146"/>
      <c r="BB888" s="146"/>
      <c r="BC888" s="146"/>
      <c r="BD888" s="146"/>
      <c r="BE888" s="146"/>
      <c r="BF888" s="146"/>
      <c r="BG888" s="146"/>
      <c r="BH888" s="146"/>
    </row>
    <row r="889" spans="1:60" outlineLevel="3" x14ac:dyDescent="0.2">
      <c r="A889" s="153"/>
      <c r="B889" s="154"/>
      <c r="C889" s="192" t="s">
        <v>939</v>
      </c>
      <c r="D889" s="185"/>
      <c r="E889" s="186">
        <v>99.204999999999998</v>
      </c>
      <c r="F889" s="157"/>
      <c r="G889" s="157"/>
      <c r="H889" s="157"/>
      <c r="I889" s="157"/>
      <c r="J889" s="157"/>
      <c r="K889" s="157"/>
      <c r="L889" s="157"/>
      <c r="M889" s="157"/>
      <c r="N889" s="156"/>
      <c r="O889" s="156"/>
      <c r="P889" s="156"/>
      <c r="Q889" s="156"/>
      <c r="R889" s="157"/>
      <c r="S889" s="157"/>
      <c r="T889" s="157"/>
      <c r="U889" s="157"/>
      <c r="V889" s="157"/>
      <c r="W889" s="157"/>
      <c r="X889" s="157"/>
      <c r="Y889" s="157"/>
      <c r="Z889" s="146"/>
      <c r="AA889" s="146"/>
      <c r="AB889" s="146"/>
      <c r="AC889" s="146"/>
      <c r="AD889" s="146"/>
      <c r="AE889" s="146"/>
      <c r="AF889" s="146"/>
      <c r="AG889" s="146" t="s">
        <v>278</v>
      </c>
      <c r="AH889" s="146">
        <v>0</v>
      </c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</row>
    <row r="890" spans="1:60" outlineLevel="2" x14ac:dyDescent="0.2">
      <c r="A890" s="153"/>
      <c r="B890" s="154"/>
      <c r="C890" s="251"/>
      <c r="D890" s="252"/>
      <c r="E890" s="252"/>
      <c r="F890" s="252"/>
      <c r="G890" s="252"/>
      <c r="H890" s="157"/>
      <c r="I890" s="157"/>
      <c r="J890" s="157"/>
      <c r="K890" s="157"/>
      <c r="L890" s="157"/>
      <c r="M890" s="157"/>
      <c r="N890" s="156"/>
      <c r="O890" s="156"/>
      <c r="P890" s="156"/>
      <c r="Q890" s="156"/>
      <c r="R890" s="157"/>
      <c r="S890" s="157"/>
      <c r="T890" s="157"/>
      <c r="U890" s="157"/>
      <c r="V890" s="157"/>
      <c r="W890" s="157"/>
      <c r="X890" s="157"/>
      <c r="Y890" s="157"/>
      <c r="Z890" s="146"/>
      <c r="AA890" s="146"/>
      <c r="AB890" s="146"/>
      <c r="AC890" s="146"/>
      <c r="AD890" s="146"/>
      <c r="AE890" s="146"/>
      <c r="AF890" s="146"/>
      <c r="AG890" s="146" t="s">
        <v>223</v>
      </c>
      <c r="AH890" s="146"/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6"/>
      <c r="AU890" s="146"/>
      <c r="AV890" s="146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  <c r="BH890" s="146"/>
    </row>
    <row r="891" spans="1:60" ht="33.75" outlineLevel="1" x14ac:dyDescent="0.2">
      <c r="A891" s="167">
        <v>122</v>
      </c>
      <c r="B891" s="168" t="s">
        <v>940</v>
      </c>
      <c r="C891" s="177" t="s">
        <v>941</v>
      </c>
      <c r="D891" s="169" t="s">
        <v>374</v>
      </c>
      <c r="E891" s="170">
        <v>95.31</v>
      </c>
      <c r="F891" s="171"/>
      <c r="G891" s="172">
        <f>ROUND(E891*F891,2)</f>
        <v>0</v>
      </c>
      <c r="H891" s="171"/>
      <c r="I891" s="172">
        <f>ROUND(E891*H891,2)</f>
        <v>0</v>
      </c>
      <c r="J891" s="171"/>
      <c r="K891" s="172">
        <f>ROUND(E891*J891,2)</f>
        <v>0</v>
      </c>
      <c r="L891" s="172">
        <v>21</v>
      </c>
      <c r="M891" s="172">
        <f>G891*(1+L891/100)</f>
        <v>0</v>
      </c>
      <c r="N891" s="170">
        <v>9.8999999999999999E-4</v>
      </c>
      <c r="O891" s="170">
        <f>ROUND(E891*N891,2)</f>
        <v>0.09</v>
      </c>
      <c r="P891" s="170">
        <v>0</v>
      </c>
      <c r="Q891" s="170">
        <f>ROUND(E891*P891,2)</f>
        <v>0</v>
      </c>
      <c r="R891" s="172" t="s">
        <v>937</v>
      </c>
      <c r="S891" s="172" t="s">
        <v>218</v>
      </c>
      <c r="T891" s="173" t="s">
        <v>218</v>
      </c>
      <c r="U891" s="157">
        <v>0.48899999999999999</v>
      </c>
      <c r="V891" s="157">
        <f>ROUND(E891*U891,2)</f>
        <v>46.61</v>
      </c>
      <c r="W891" s="157"/>
      <c r="X891" s="157" t="s">
        <v>263</v>
      </c>
      <c r="Y891" s="157" t="s">
        <v>221</v>
      </c>
      <c r="Z891" s="146"/>
      <c r="AA891" s="146"/>
      <c r="AB891" s="146"/>
      <c r="AC891" s="146"/>
      <c r="AD891" s="146"/>
      <c r="AE891" s="146"/>
      <c r="AF891" s="146"/>
      <c r="AG891" s="146" t="s">
        <v>264</v>
      </c>
      <c r="AH891" s="146"/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</row>
    <row r="892" spans="1:60" outlineLevel="2" x14ac:dyDescent="0.2">
      <c r="A892" s="153"/>
      <c r="B892" s="154"/>
      <c r="C892" s="192" t="s">
        <v>942</v>
      </c>
      <c r="D892" s="185"/>
      <c r="E892" s="186">
        <v>95.31</v>
      </c>
      <c r="F892" s="157"/>
      <c r="G892" s="157"/>
      <c r="H892" s="157"/>
      <c r="I892" s="157"/>
      <c r="J892" s="157"/>
      <c r="K892" s="157"/>
      <c r="L892" s="157"/>
      <c r="M892" s="157"/>
      <c r="N892" s="156"/>
      <c r="O892" s="156"/>
      <c r="P892" s="156"/>
      <c r="Q892" s="156"/>
      <c r="R892" s="157"/>
      <c r="S892" s="157"/>
      <c r="T892" s="157"/>
      <c r="U892" s="157"/>
      <c r="V892" s="157"/>
      <c r="W892" s="157"/>
      <c r="X892" s="157"/>
      <c r="Y892" s="157"/>
      <c r="Z892" s="146"/>
      <c r="AA892" s="146"/>
      <c r="AB892" s="146"/>
      <c r="AC892" s="146"/>
      <c r="AD892" s="146"/>
      <c r="AE892" s="146"/>
      <c r="AF892" s="146"/>
      <c r="AG892" s="146" t="s">
        <v>278</v>
      </c>
      <c r="AH892" s="146">
        <v>0</v>
      </c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</row>
    <row r="893" spans="1:60" outlineLevel="2" x14ac:dyDescent="0.2">
      <c r="A893" s="153"/>
      <c r="B893" s="154"/>
      <c r="C893" s="251"/>
      <c r="D893" s="252"/>
      <c r="E893" s="252"/>
      <c r="F893" s="252"/>
      <c r="G893" s="252"/>
      <c r="H893" s="157"/>
      <c r="I893" s="157"/>
      <c r="J893" s="157"/>
      <c r="K893" s="157"/>
      <c r="L893" s="157"/>
      <c r="M893" s="157"/>
      <c r="N893" s="156"/>
      <c r="O893" s="156"/>
      <c r="P893" s="156"/>
      <c r="Q893" s="156"/>
      <c r="R893" s="157"/>
      <c r="S893" s="157"/>
      <c r="T893" s="157"/>
      <c r="U893" s="157"/>
      <c r="V893" s="157"/>
      <c r="W893" s="157"/>
      <c r="X893" s="157"/>
      <c r="Y893" s="157"/>
      <c r="Z893" s="146"/>
      <c r="AA893" s="146"/>
      <c r="AB893" s="146"/>
      <c r="AC893" s="146"/>
      <c r="AD893" s="146"/>
      <c r="AE893" s="146"/>
      <c r="AF893" s="146"/>
      <c r="AG893" s="146" t="s">
        <v>223</v>
      </c>
      <c r="AH893" s="146"/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6"/>
      <c r="AU893" s="146"/>
      <c r="AV893" s="146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  <c r="BH893" s="146"/>
    </row>
    <row r="894" spans="1:60" outlineLevel="1" x14ac:dyDescent="0.2">
      <c r="A894" s="167">
        <v>123</v>
      </c>
      <c r="B894" s="168" t="s">
        <v>943</v>
      </c>
      <c r="C894" s="177" t="s">
        <v>944</v>
      </c>
      <c r="D894" s="169" t="s">
        <v>332</v>
      </c>
      <c r="E894" s="170">
        <v>301.34998000000002</v>
      </c>
      <c r="F894" s="171"/>
      <c r="G894" s="172">
        <f>ROUND(E894*F894,2)</f>
        <v>0</v>
      </c>
      <c r="H894" s="171"/>
      <c r="I894" s="172">
        <f>ROUND(E894*H894,2)</f>
        <v>0</v>
      </c>
      <c r="J894" s="171"/>
      <c r="K894" s="172">
        <f>ROUND(E894*J894,2)</f>
        <v>0</v>
      </c>
      <c r="L894" s="172">
        <v>21</v>
      </c>
      <c r="M894" s="172">
        <f>G894*(1+L894/100)</f>
        <v>0</v>
      </c>
      <c r="N894" s="170">
        <v>0</v>
      </c>
      <c r="O894" s="170">
        <f>ROUND(E894*N894,2)</f>
        <v>0</v>
      </c>
      <c r="P894" s="170">
        <v>0</v>
      </c>
      <c r="Q894" s="170">
        <f>ROUND(E894*P894,2)</f>
        <v>0</v>
      </c>
      <c r="R894" s="172" t="s">
        <v>937</v>
      </c>
      <c r="S894" s="172" t="s">
        <v>218</v>
      </c>
      <c r="T894" s="173" t="s">
        <v>218</v>
      </c>
      <c r="U894" s="157">
        <v>0.29199999999999998</v>
      </c>
      <c r="V894" s="157">
        <f>ROUND(E894*U894,2)</f>
        <v>87.99</v>
      </c>
      <c r="W894" s="157"/>
      <c r="X894" s="157" t="s">
        <v>263</v>
      </c>
      <c r="Y894" s="157" t="s">
        <v>221</v>
      </c>
      <c r="Z894" s="146"/>
      <c r="AA894" s="146"/>
      <c r="AB894" s="146"/>
      <c r="AC894" s="146"/>
      <c r="AD894" s="146"/>
      <c r="AE894" s="146"/>
      <c r="AF894" s="146"/>
      <c r="AG894" s="146" t="s">
        <v>264</v>
      </c>
      <c r="AH894" s="146"/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</row>
    <row r="895" spans="1:60" outlineLevel="2" x14ac:dyDescent="0.2">
      <c r="A895" s="153"/>
      <c r="B895" s="154"/>
      <c r="C895" s="192" t="s">
        <v>945</v>
      </c>
      <c r="D895" s="185"/>
      <c r="E895" s="186"/>
      <c r="F895" s="157"/>
      <c r="G895" s="157"/>
      <c r="H895" s="157"/>
      <c r="I895" s="157"/>
      <c r="J895" s="157"/>
      <c r="K895" s="157"/>
      <c r="L895" s="157"/>
      <c r="M895" s="157"/>
      <c r="N895" s="156"/>
      <c r="O895" s="156"/>
      <c r="P895" s="156"/>
      <c r="Q895" s="156"/>
      <c r="R895" s="157"/>
      <c r="S895" s="157"/>
      <c r="T895" s="157"/>
      <c r="U895" s="157"/>
      <c r="V895" s="157"/>
      <c r="W895" s="157"/>
      <c r="X895" s="157"/>
      <c r="Y895" s="157"/>
      <c r="Z895" s="146"/>
      <c r="AA895" s="146"/>
      <c r="AB895" s="146"/>
      <c r="AC895" s="146"/>
      <c r="AD895" s="146"/>
      <c r="AE895" s="146"/>
      <c r="AF895" s="146"/>
      <c r="AG895" s="146" t="s">
        <v>278</v>
      </c>
      <c r="AH895" s="146">
        <v>0</v>
      </c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</row>
    <row r="896" spans="1:60" outlineLevel="3" x14ac:dyDescent="0.2">
      <c r="A896" s="153"/>
      <c r="B896" s="154"/>
      <c r="C896" s="189" t="s">
        <v>277</v>
      </c>
      <c r="D896" s="181"/>
      <c r="E896" s="182"/>
      <c r="F896" s="157"/>
      <c r="G896" s="157"/>
      <c r="H896" s="157"/>
      <c r="I896" s="157"/>
      <c r="J896" s="157"/>
      <c r="K896" s="157"/>
      <c r="L896" s="157"/>
      <c r="M896" s="157"/>
      <c r="N896" s="156"/>
      <c r="O896" s="156"/>
      <c r="P896" s="156"/>
      <c r="Q896" s="156"/>
      <c r="R896" s="157"/>
      <c r="S896" s="157"/>
      <c r="T896" s="157"/>
      <c r="U896" s="157"/>
      <c r="V896" s="157"/>
      <c r="W896" s="157"/>
      <c r="X896" s="157"/>
      <c r="Y896" s="157"/>
      <c r="Z896" s="146"/>
      <c r="AA896" s="146"/>
      <c r="AB896" s="146"/>
      <c r="AC896" s="146"/>
      <c r="AD896" s="146"/>
      <c r="AE896" s="146"/>
      <c r="AF896" s="146"/>
      <c r="AG896" s="146" t="s">
        <v>278</v>
      </c>
      <c r="AH896" s="146"/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</row>
    <row r="897" spans="1:60" outlineLevel="3" x14ac:dyDescent="0.2">
      <c r="A897" s="153"/>
      <c r="B897" s="154"/>
      <c r="C897" s="190" t="s">
        <v>946</v>
      </c>
      <c r="D897" s="181"/>
      <c r="E897" s="182">
        <v>34.588740000000001</v>
      </c>
      <c r="F897" s="157"/>
      <c r="G897" s="157"/>
      <c r="H897" s="157"/>
      <c r="I897" s="157"/>
      <c r="J897" s="157"/>
      <c r="K897" s="157"/>
      <c r="L897" s="157"/>
      <c r="M897" s="157"/>
      <c r="N897" s="156"/>
      <c r="O897" s="156"/>
      <c r="P897" s="156"/>
      <c r="Q897" s="156"/>
      <c r="R897" s="157"/>
      <c r="S897" s="157"/>
      <c r="T897" s="157"/>
      <c r="U897" s="157"/>
      <c r="V897" s="157"/>
      <c r="W897" s="157"/>
      <c r="X897" s="157"/>
      <c r="Y897" s="157"/>
      <c r="Z897" s="146"/>
      <c r="AA897" s="146"/>
      <c r="AB897" s="146"/>
      <c r="AC897" s="146"/>
      <c r="AD897" s="146"/>
      <c r="AE897" s="146"/>
      <c r="AF897" s="146"/>
      <c r="AG897" s="146" t="s">
        <v>278</v>
      </c>
      <c r="AH897" s="146">
        <v>2</v>
      </c>
      <c r="AI897" s="146"/>
      <c r="AJ897" s="146"/>
      <c r="AK897" s="146"/>
      <c r="AL897" s="146"/>
      <c r="AM897" s="146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</row>
    <row r="898" spans="1:60" outlineLevel="3" x14ac:dyDescent="0.2">
      <c r="A898" s="153"/>
      <c r="B898" s="154"/>
      <c r="C898" s="190" t="s">
        <v>947</v>
      </c>
      <c r="D898" s="181"/>
      <c r="E898" s="182">
        <v>12.45195</v>
      </c>
      <c r="F898" s="157"/>
      <c r="G898" s="157"/>
      <c r="H898" s="157"/>
      <c r="I898" s="157"/>
      <c r="J898" s="157"/>
      <c r="K898" s="157"/>
      <c r="L898" s="157"/>
      <c r="M898" s="157"/>
      <c r="N898" s="156"/>
      <c r="O898" s="156"/>
      <c r="P898" s="156"/>
      <c r="Q898" s="156"/>
      <c r="R898" s="157"/>
      <c r="S898" s="157"/>
      <c r="T898" s="157"/>
      <c r="U898" s="157"/>
      <c r="V898" s="157"/>
      <c r="W898" s="157"/>
      <c r="X898" s="157"/>
      <c r="Y898" s="157"/>
      <c r="Z898" s="146"/>
      <c r="AA898" s="146"/>
      <c r="AB898" s="146"/>
      <c r="AC898" s="146"/>
      <c r="AD898" s="146"/>
      <c r="AE898" s="146"/>
      <c r="AF898" s="146"/>
      <c r="AG898" s="146" t="s">
        <v>278</v>
      </c>
      <c r="AH898" s="146">
        <v>2</v>
      </c>
      <c r="AI898" s="146"/>
      <c r="AJ898" s="146"/>
      <c r="AK898" s="146"/>
      <c r="AL898" s="146"/>
      <c r="AM898" s="146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</row>
    <row r="899" spans="1:60" outlineLevel="3" x14ac:dyDescent="0.2">
      <c r="A899" s="153"/>
      <c r="B899" s="154"/>
      <c r="C899" s="190" t="s">
        <v>948</v>
      </c>
      <c r="D899" s="181"/>
      <c r="E899" s="182">
        <v>11.884130000000001</v>
      </c>
      <c r="F899" s="157"/>
      <c r="G899" s="157"/>
      <c r="H899" s="157"/>
      <c r="I899" s="157"/>
      <c r="J899" s="157"/>
      <c r="K899" s="157"/>
      <c r="L899" s="157"/>
      <c r="M899" s="157"/>
      <c r="N899" s="156"/>
      <c r="O899" s="156"/>
      <c r="P899" s="156"/>
      <c r="Q899" s="156"/>
      <c r="R899" s="157"/>
      <c r="S899" s="157"/>
      <c r="T899" s="157"/>
      <c r="U899" s="157"/>
      <c r="V899" s="157"/>
      <c r="W899" s="157"/>
      <c r="X899" s="157"/>
      <c r="Y899" s="157"/>
      <c r="Z899" s="146"/>
      <c r="AA899" s="146"/>
      <c r="AB899" s="146"/>
      <c r="AC899" s="146"/>
      <c r="AD899" s="146"/>
      <c r="AE899" s="146"/>
      <c r="AF899" s="146"/>
      <c r="AG899" s="146" t="s">
        <v>278</v>
      </c>
      <c r="AH899" s="146">
        <v>2</v>
      </c>
      <c r="AI899" s="146"/>
      <c r="AJ899" s="146"/>
      <c r="AK899" s="146"/>
      <c r="AL899" s="146"/>
      <c r="AM899" s="146"/>
      <c r="AN899" s="146"/>
      <c r="AO899" s="146"/>
      <c r="AP899" s="146"/>
      <c r="AQ899" s="146"/>
      <c r="AR899" s="146"/>
      <c r="AS899" s="146"/>
      <c r="AT899" s="146"/>
      <c r="AU899" s="146"/>
      <c r="AV899" s="146"/>
      <c r="AW899" s="146"/>
      <c r="AX899" s="146"/>
      <c r="AY899" s="146"/>
      <c r="AZ899" s="146"/>
      <c r="BA899" s="146"/>
      <c r="BB899" s="146"/>
      <c r="BC899" s="146"/>
      <c r="BD899" s="146"/>
      <c r="BE899" s="146"/>
      <c r="BF899" s="146"/>
      <c r="BG899" s="146"/>
      <c r="BH899" s="146"/>
    </row>
    <row r="900" spans="1:60" outlineLevel="3" x14ac:dyDescent="0.2">
      <c r="A900" s="153"/>
      <c r="B900" s="154"/>
      <c r="C900" s="190" t="s">
        <v>949</v>
      </c>
      <c r="D900" s="181"/>
      <c r="E900" s="182">
        <v>91.750169999999997</v>
      </c>
      <c r="F900" s="157"/>
      <c r="G900" s="157"/>
      <c r="H900" s="157"/>
      <c r="I900" s="157"/>
      <c r="J900" s="157"/>
      <c r="K900" s="157"/>
      <c r="L900" s="157"/>
      <c r="M900" s="157"/>
      <c r="N900" s="156"/>
      <c r="O900" s="156"/>
      <c r="P900" s="156"/>
      <c r="Q900" s="156"/>
      <c r="R900" s="157"/>
      <c r="S900" s="157"/>
      <c r="T900" s="157"/>
      <c r="U900" s="157"/>
      <c r="V900" s="157"/>
      <c r="W900" s="157"/>
      <c r="X900" s="157"/>
      <c r="Y900" s="157"/>
      <c r="Z900" s="146"/>
      <c r="AA900" s="146"/>
      <c r="AB900" s="146"/>
      <c r="AC900" s="146"/>
      <c r="AD900" s="146"/>
      <c r="AE900" s="146"/>
      <c r="AF900" s="146"/>
      <c r="AG900" s="146" t="s">
        <v>278</v>
      </c>
      <c r="AH900" s="146">
        <v>2</v>
      </c>
      <c r="AI900" s="146"/>
      <c r="AJ900" s="146"/>
      <c r="AK900" s="146"/>
      <c r="AL900" s="146"/>
      <c r="AM900" s="146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</row>
    <row r="901" spans="1:60" outlineLevel="3" x14ac:dyDescent="0.2">
      <c r="A901" s="153"/>
      <c r="B901" s="154"/>
      <c r="C901" s="191" t="s">
        <v>285</v>
      </c>
      <c r="D901" s="183"/>
      <c r="E901" s="184">
        <v>150.67499000000001</v>
      </c>
      <c r="F901" s="157"/>
      <c r="G901" s="157"/>
      <c r="H901" s="157"/>
      <c r="I901" s="157"/>
      <c r="J901" s="157"/>
      <c r="K901" s="157"/>
      <c r="L901" s="157"/>
      <c r="M901" s="157"/>
      <c r="N901" s="156"/>
      <c r="O901" s="156"/>
      <c r="P901" s="156"/>
      <c r="Q901" s="156"/>
      <c r="R901" s="157"/>
      <c r="S901" s="157"/>
      <c r="T901" s="157"/>
      <c r="U901" s="157"/>
      <c r="V901" s="157"/>
      <c r="W901" s="157"/>
      <c r="X901" s="157"/>
      <c r="Y901" s="157"/>
      <c r="Z901" s="146"/>
      <c r="AA901" s="146"/>
      <c r="AB901" s="146"/>
      <c r="AC901" s="146"/>
      <c r="AD901" s="146"/>
      <c r="AE901" s="146"/>
      <c r="AF901" s="146"/>
      <c r="AG901" s="146" t="s">
        <v>278</v>
      </c>
      <c r="AH901" s="146">
        <v>3</v>
      </c>
      <c r="AI901" s="146"/>
      <c r="AJ901" s="146"/>
      <c r="AK901" s="146"/>
      <c r="AL901" s="146"/>
      <c r="AM901" s="146"/>
      <c r="AN901" s="146"/>
      <c r="AO901" s="146"/>
      <c r="AP901" s="146"/>
      <c r="AQ901" s="146"/>
      <c r="AR901" s="146"/>
      <c r="AS901" s="146"/>
      <c r="AT901" s="146"/>
      <c r="AU901" s="146"/>
      <c r="AV901" s="146"/>
      <c r="AW901" s="146"/>
      <c r="AX901" s="146"/>
      <c r="AY901" s="146"/>
      <c r="AZ901" s="146"/>
      <c r="BA901" s="146"/>
      <c r="BB901" s="146"/>
      <c r="BC901" s="146"/>
      <c r="BD901" s="146"/>
      <c r="BE901" s="146"/>
      <c r="BF901" s="146"/>
      <c r="BG901" s="146"/>
      <c r="BH901" s="146"/>
    </row>
    <row r="902" spans="1:60" outlineLevel="3" x14ac:dyDescent="0.2">
      <c r="A902" s="153"/>
      <c r="B902" s="154"/>
      <c r="C902" s="189" t="s">
        <v>286</v>
      </c>
      <c r="D902" s="181"/>
      <c r="E902" s="182"/>
      <c r="F902" s="157"/>
      <c r="G902" s="157"/>
      <c r="H902" s="157"/>
      <c r="I902" s="157"/>
      <c r="J902" s="157"/>
      <c r="K902" s="157"/>
      <c r="L902" s="157"/>
      <c r="M902" s="157"/>
      <c r="N902" s="156"/>
      <c r="O902" s="156"/>
      <c r="P902" s="156"/>
      <c r="Q902" s="156"/>
      <c r="R902" s="157"/>
      <c r="S902" s="157"/>
      <c r="T902" s="157"/>
      <c r="U902" s="157"/>
      <c r="V902" s="157"/>
      <c r="W902" s="157"/>
      <c r="X902" s="157"/>
      <c r="Y902" s="157"/>
      <c r="Z902" s="146"/>
      <c r="AA902" s="146"/>
      <c r="AB902" s="146"/>
      <c r="AC902" s="146"/>
      <c r="AD902" s="146"/>
      <c r="AE902" s="146"/>
      <c r="AF902" s="146"/>
      <c r="AG902" s="146" t="s">
        <v>278</v>
      </c>
      <c r="AH902" s="146"/>
      <c r="AI902" s="146"/>
      <c r="AJ902" s="146"/>
      <c r="AK902" s="146"/>
      <c r="AL902" s="146"/>
      <c r="AM902" s="146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146"/>
      <c r="BB902" s="146"/>
      <c r="BC902" s="146"/>
      <c r="BD902" s="146"/>
      <c r="BE902" s="146"/>
      <c r="BF902" s="146"/>
      <c r="BG902" s="146"/>
      <c r="BH902" s="146"/>
    </row>
    <row r="903" spans="1:60" outlineLevel="3" x14ac:dyDescent="0.2">
      <c r="A903" s="153"/>
      <c r="B903" s="154"/>
      <c r="C903" s="192" t="s">
        <v>950</v>
      </c>
      <c r="D903" s="185"/>
      <c r="E903" s="186">
        <v>301.34998000000002</v>
      </c>
      <c r="F903" s="157"/>
      <c r="G903" s="157"/>
      <c r="H903" s="157"/>
      <c r="I903" s="157"/>
      <c r="J903" s="157"/>
      <c r="K903" s="157"/>
      <c r="L903" s="157"/>
      <c r="M903" s="157"/>
      <c r="N903" s="156"/>
      <c r="O903" s="156"/>
      <c r="P903" s="156"/>
      <c r="Q903" s="156"/>
      <c r="R903" s="157"/>
      <c r="S903" s="157"/>
      <c r="T903" s="157"/>
      <c r="U903" s="157"/>
      <c r="V903" s="157"/>
      <c r="W903" s="157"/>
      <c r="X903" s="157"/>
      <c r="Y903" s="157"/>
      <c r="Z903" s="146"/>
      <c r="AA903" s="146"/>
      <c r="AB903" s="146"/>
      <c r="AC903" s="146"/>
      <c r="AD903" s="146"/>
      <c r="AE903" s="146"/>
      <c r="AF903" s="146"/>
      <c r="AG903" s="146" t="s">
        <v>278</v>
      </c>
      <c r="AH903" s="146">
        <v>0</v>
      </c>
      <c r="AI903" s="146"/>
      <c r="AJ903" s="146"/>
      <c r="AK903" s="146"/>
      <c r="AL903" s="146"/>
      <c r="AM903" s="146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</row>
    <row r="904" spans="1:60" outlineLevel="3" x14ac:dyDescent="0.2">
      <c r="A904" s="153"/>
      <c r="B904" s="154"/>
      <c r="C904" s="193" t="s">
        <v>290</v>
      </c>
      <c r="D904" s="187"/>
      <c r="E904" s="188">
        <v>301.34998000000002</v>
      </c>
      <c r="F904" s="157"/>
      <c r="G904" s="157"/>
      <c r="H904" s="157"/>
      <c r="I904" s="157"/>
      <c r="J904" s="157"/>
      <c r="K904" s="157"/>
      <c r="L904" s="157"/>
      <c r="M904" s="157"/>
      <c r="N904" s="156"/>
      <c r="O904" s="156"/>
      <c r="P904" s="156"/>
      <c r="Q904" s="156"/>
      <c r="R904" s="157"/>
      <c r="S904" s="157"/>
      <c r="T904" s="157"/>
      <c r="U904" s="157"/>
      <c r="V904" s="157"/>
      <c r="W904" s="157"/>
      <c r="X904" s="157"/>
      <c r="Y904" s="157"/>
      <c r="Z904" s="146"/>
      <c r="AA904" s="146"/>
      <c r="AB904" s="146"/>
      <c r="AC904" s="146"/>
      <c r="AD904" s="146"/>
      <c r="AE904" s="146"/>
      <c r="AF904" s="146"/>
      <c r="AG904" s="146" t="s">
        <v>278</v>
      </c>
      <c r="AH904" s="146">
        <v>1</v>
      </c>
      <c r="AI904" s="146"/>
      <c r="AJ904" s="146"/>
      <c r="AK904" s="146"/>
      <c r="AL904" s="146"/>
      <c r="AM904" s="146"/>
      <c r="AN904" s="146"/>
      <c r="AO904" s="146"/>
      <c r="AP904" s="146"/>
      <c r="AQ904" s="146"/>
      <c r="AR904" s="146"/>
      <c r="AS904" s="146"/>
      <c r="AT904" s="146"/>
      <c r="AU904" s="146"/>
      <c r="AV904" s="146"/>
      <c r="AW904" s="146"/>
      <c r="AX904" s="146"/>
      <c r="AY904" s="146"/>
      <c r="AZ904" s="146"/>
      <c r="BA904" s="146"/>
      <c r="BB904" s="146"/>
      <c r="BC904" s="146"/>
      <c r="BD904" s="146"/>
      <c r="BE904" s="146"/>
      <c r="BF904" s="146"/>
      <c r="BG904" s="146"/>
      <c r="BH904" s="146"/>
    </row>
    <row r="905" spans="1:60" outlineLevel="2" x14ac:dyDescent="0.2">
      <c r="A905" s="153"/>
      <c r="B905" s="154"/>
      <c r="C905" s="251"/>
      <c r="D905" s="252"/>
      <c r="E905" s="252"/>
      <c r="F905" s="252"/>
      <c r="G905" s="252"/>
      <c r="H905" s="157"/>
      <c r="I905" s="157"/>
      <c r="J905" s="157"/>
      <c r="K905" s="157"/>
      <c r="L905" s="157"/>
      <c r="M905" s="157"/>
      <c r="N905" s="156"/>
      <c r="O905" s="156"/>
      <c r="P905" s="156"/>
      <c r="Q905" s="156"/>
      <c r="R905" s="157"/>
      <c r="S905" s="157"/>
      <c r="T905" s="157"/>
      <c r="U905" s="157"/>
      <c r="V905" s="157"/>
      <c r="W905" s="157"/>
      <c r="X905" s="157"/>
      <c r="Y905" s="157"/>
      <c r="Z905" s="146"/>
      <c r="AA905" s="146"/>
      <c r="AB905" s="146"/>
      <c r="AC905" s="146"/>
      <c r="AD905" s="146"/>
      <c r="AE905" s="146"/>
      <c r="AF905" s="146"/>
      <c r="AG905" s="146" t="s">
        <v>223</v>
      </c>
      <c r="AH905" s="146"/>
      <c r="AI905" s="146"/>
      <c r="AJ905" s="146"/>
      <c r="AK905" s="146"/>
      <c r="AL905" s="146"/>
      <c r="AM905" s="146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</row>
    <row r="906" spans="1:60" ht="22.5" outlineLevel="1" x14ac:dyDescent="0.2">
      <c r="A906" s="167">
        <v>124</v>
      </c>
      <c r="B906" s="168" t="s">
        <v>951</v>
      </c>
      <c r="C906" s="177" t="s">
        <v>952</v>
      </c>
      <c r="D906" s="169" t="s">
        <v>332</v>
      </c>
      <c r="E906" s="170">
        <v>150.67499000000001</v>
      </c>
      <c r="F906" s="171"/>
      <c r="G906" s="172">
        <f>ROUND(E906*F906,2)</f>
        <v>0</v>
      </c>
      <c r="H906" s="171"/>
      <c r="I906" s="172">
        <f>ROUND(E906*H906,2)</f>
        <v>0</v>
      </c>
      <c r="J906" s="171"/>
      <c r="K906" s="172">
        <f>ROUND(E906*J906,2)</f>
        <v>0</v>
      </c>
      <c r="L906" s="172">
        <v>21</v>
      </c>
      <c r="M906" s="172">
        <f>G906*(1+L906/100)</f>
        <v>0</v>
      </c>
      <c r="N906" s="170">
        <v>1.47E-3</v>
      </c>
      <c r="O906" s="170">
        <f>ROUND(E906*N906,2)</f>
        <v>0.22</v>
      </c>
      <c r="P906" s="170">
        <v>0</v>
      </c>
      <c r="Q906" s="170">
        <f>ROUND(E906*P906,2)</f>
        <v>0</v>
      </c>
      <c r="R906" s="172" t="s">
        <v>937</v>
      </c>
      <c r="S906" s="172" t="s">
        <v>218</v>
      </c>
      <c r="T906" s="173" t="s">
        <v>218</v>
      </c>
      <c r="U906" s="157">
        <v>0.08</v>
      </c>
      <c r="V906" s="157">
        <f>ROUND(E906*U906,2)</f>
        <v>12.05</v>
      </c>
      <c r="W906" s="157"/>
      <c r="X906" s="157" t="s">
        <v>263</v>
      </c>
      <c r="Y906" s="157" t="s">
        <v>221</v>
      </c>
      <c r="Z906" s="146"/>
      <c r="AA906" s="146"/>
      <c r="AB906" s="146"/>
      <c r="AC906" s="146"/>
      <c r="AD906" s="146"/>
      <c r="AE906" s="146"/>
      <c r="AF906" s="146"/>
      <c r="AG906" s="146" t="s">
        <v>264</v>
      </c>
      <c r="AH906" s="146"/>
      <c r="AI906" s="146"/>
      <c r="AJ906" s="146"/>
      <c r="AK906" s="146"/>
      <c r="AL906" s="146"/>
      <c r="AM906" s="146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</row>
    <row r="907" spans="1:60" outlineLevel="2" x14ac:dyDescent="0.2">
      <c r="A907" s="153"/>
      <c r="B907" s="154"/>
      <c r="C907" s="192" t="s">
        <v>902</v>
      </c>
      <c r="D907" s="185"/>
      <c r="E907" s="186">
        <v>34.588740000000001</v>
      </c>
      <c r="F907" s="157"/>
      <c r="G907" s="157"/>
      <c r="H907" s="157"/>
      <c r="I907" s="157"/>
      <c r="J907" s="157"/>
      <c r="K907" s="157"/>
      <c r="L907" s="157"/>
      <c r="M907" s="157"/>
      <c r="N907" s="156"/>
      <c r="O907" s="156"/>
      <c r="P907" s="156"/>
      <c r="Q907" s="156"/>
      <c r="R907" s="157"/>
      <c r="S907" s="157"/>
      <c r="T907" s="157"/>
      <c r="U907" s="157"/>
      <c r="V907" s="157"/>
      <c r="W907" s="157"/>
      <c r="X907" s="157"/>
      <c r="Y907" s="157"/>
      <c r="Z907" s="146"/>
      <c r="AA907" s="146"/>
      <c r="AB907" s="146"/>
      <c r="AC907" s="146"/>
      <c r="AD907" s="146"/>
      <c r="AE907" s="146"/>
      <c r="AF907" s="146"/>
      <c r="AG907" s="146" t="s">
        <v>278</v>
      </c>
      <c r="AH907" s="146">
        <v>0</v>
      </c>
      <c r="AI907" s="146"/>
      <c r="AJ907" s="146"/>
      <c r="AK907" s="146"/>
      <c r="AL907" s="146"/>
      <c r="AM907" s="146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</row>
    <row r="908" spans="1:60" outlineLevel="3" x14ac:dyDescent="0.2">
      <c r="A908" s="153"/>
      <c r="B908" s="154"/>
      <c r="C908" s="192" t="s">
        <v>903</v>
      </c>
      <c r="D908" s="185"/>
      <c r="E908" s="186">
        <v>12.45195</v>
      </c>
      <c r="F908" s="157"/>
      <c r="G908" s="157"/>
      <c r="H908" s="157"/>
      <c r="I908" s="157"/>
      <c r="J908" s="157"/>
      <c r="K908" s="157"/>
      <c r="L908" s="157"/>
      <c r="M908" s="157"/>
      <c r="N908" s="156"/>
      <c r="O908" s="156"/>
      <c r="P908" s="156"/>
      <c r="Q908" s="156"/>
      <c r="R908" s="157"/>
      <c r="S908" s="157"/>
      <c r="T908" s="157"/>
      <c r="U908" s="157"/>
      <c r="V908" s="157"/>
      <c r="W908" s="157"/>
      <c r="X908" s="157"/>
      <c r="Y908" s="157"/>
      <c r="Z908" s="146"/>
      <c r="AA908" s="146"/>
      <c r="AB908" s="146"/>
      <c r="AC908" s="146"/>
      <c r="AD908" s="146"/>
      <c r="AE908" s="146"/>
      <c r="AF908" s="146"/>
      <c r="AG908" s="146" t="s">
        <v>278</v>
      </c>
      <c r="AH908" s="146">
        <v>0</v>
      </c>
      <c r="AI908" s="146"/>
      <c r="AJ908" s="146"/>
      <c r="AK908" s="146"/>
      <c r="AL908" s="146"/>
      <c r="AM908" s="146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</row>
    <row r="909" spans="1:60" outlineLevel="3" x14ac:dyDescent="0.2">
      <c r="A909" s="153"/>
      <c r="B909" s="154"/>
      <c r="C909" s="192" t="s">
        <v>904</v>
      </c>
      <c r="D909" s="185"/>
      <c r="E909" s="186">
        <v>11.884130000000001</v>
      </c>
      <c r="F909" s="157"/>
      <c r="G909" s="157"/>
      <c r="H909" s="157"/>
      <c r="I909" s="157"/>
      <c r="J909" s="157"/>
      <c r="K909" s="157"/>
      <c r="L909" s="157"/>
      <c r="M909" s="157"/>
      <c r="N909" s="156"/>
      <c r="O909" s="156"/>
      <c r="P909" s="156"/>
      <c r="Q909" s="156"/>
      <c r="R909" s="157"/>
      <c r="S909" s="157"/>
      <c r="T909" s="157"/>
      <c r="U909" s="157"/>
      <c r="V909" s="157"/>
      <c r="W909" s="157"/>
      <c r="X909" s="157"/>
      <c r="Y909" s="157"/>
      <c r="Z909" s="146"/>
      <c r="AA909" s="146"/>
      <c r="AB909" s="146"/>
      <c r="AC909" s="146"/>
      <c r="AD909" s="146"/>
      <c r="AE909" s="146"/>
      <c r="AF909" s="146"/>
      <c r="AG909" s="146" t="s">
        <v>278</v>
      </c>
      <c r="AH909" s="146">
        <v>0</v>
      </c>
      <c r="AI909" s="146"/>
      <c r="AJ909" s="146"/>
      <c r="AK909" s="146"/>
      <c r="AL909" s="146"/>
      <c r="AM909" s="146"/>
      <c r="AN909" s="146"/>
      <c r="AO909" s="146"/>
      <c r="AP909" s="146"/>
      <c r="AQ909" s="146"/>
      <c r="AR909" s="146"/>
      <c r="AS909" s="146"/>
      <c r="AT909" s="146"/>
      <c r="AU909" s="146"/>
      <c r="AV909" s="146"/>
      <c r="AW909" s="146"/>
      <c r="AX909" s="146"/>
      <c r="AY909" s="146"/>
      <c r="AZ909" s="146"/>
      <c r="BA909" s="146"/>
      <c r="BB909" s="146"/>
      <c r="BC909" s="146"/>
      <c r="BD909" s="146"/>
      <c r="BE909" s="146"/>
      <c r="BF909" s="146"/>
      <c r="BG909" s="146"/>
      <c r="BH909" s="146"/>
    </row>
    <row r="910" spans="1:60" outlineLevel="3" x14ac:dyDescent="0.2">
      <c r="A910" s="153"/>
      <c r="B910" s="154"/>
      <c r="C910" s="192" t="s">
        <v>905</v>
      </c>
      <c r="D910" s="185"/>
      <c r="E910" s="186">
        <v>91.750169999999997</v>
      </c>
      <c r="F910" s="157"/>
      <c r="G910" s="157"/>
      <c r="H910" s="157"/>
      <c r="I910" s="157"/>
      <c r="J910" s="157"/>
      <c r="K910" s="157"/>
      <c r="L910" s="157"/>
      <c r="M910" s="157"/>
      <c r="N910" s="156"/>
      <c r="O910" s="156"/>
      <c r="P910" s="156"/>
      <c r="Q910" s="156"/>
      <c r="R910" s="157"/>
      <c r="S910" s="157"/>
      <c r="T910" s="157"/>
      <c r="U910" s="157"/>
      <c r="V910" s="157"/>
      <c r="W910" s="157"/>
      <c r="X910" s="157"/>
      <c r="Y910" s="157"/>
      <c r="Z910" s="146"/>
      <c r="AA910" s="146"/>
      <c r="AB910" s="146"/>
      <c r="AC910" s="146"/>
      <c r="AD910" s="146"/>
      <c r="AE910" s="146"/>
      <c r="AF910" s="146"/>
      <c r="AG910" s="146" t="s">
        <v>278</v>
      </c>
      <c r="AH910" s="146">
        <v>0</v>
      </c>
      <c r="AI910" s="146"/>
      <c r="AJ910" s="146"/>
      <c r="AK910" s="146"/>
      <c r="AL910" s="146"/>
      <c r="AM910" s="146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</row>
    <row r="911" spans="1:60" outlineLevel="2" x14ac:dyDescent="0.2">
      <c r="A911" s="153"/>
      <c r="B911" s="154"/>
      <c r="C911" s="251"/>
      <c r="D911" s="252"/>
      <c r="E911" s="252"/>
      <c r="F911" s="252"/>
      <c r="G911" s="252"/>
      <c r="H911" s="157"/>
      <c r="I911" s="157"/>
      <c r="J911" s="157"/>
      <c r="K911" s="157"/>
      <c r="L911" s="157"/>
      <c r="M911" s="157"/>
      <c r="N911" s="156"/>
      <c r="O911" s="156"/>
      <c r="P911" s="156"/>
      <c r="Q911" s="156"/>
      <c r="R911" s="157"/>
      <c r="S911" s="157"/>
      <c r="T911" s="157"/>
      <c r="U911" s="157"/>
      <c r="V911" s="157"/>
      <c r="W911" s="157"/>
      <c r="X911" s="157"/>
      <c r="Y911" s="157"/>
      <c r="Z911" s="146"/>
      <c r="AA911" s="146"/>
      <c r="AB911" s="146"/>
      <c r="AC911" s="146"/>
      <c r="AD911" s="146"/>
      <c r="AE911" s="146"/>
      <c r="AF911" s="146"/>
      <c r="AG911" s="146" t="s">
        <v>223</v>
      </c>
      <c r="AH911" s="146"/>
      <c r="AI911" s="146"/>
      <c r="AJ911" s="146"/>
      <c r="AK911" s="146"/>
      <c r="AL911" s="146"/>
      <c r="AM911" s="146"/>
      <c r="AN911" s="146"/>
      <c r="AO911" s="146"/>
      <c r="AP911" s="146"/>
      <c r="AQ911" s="146"/>
      <c r="AR911" s="146"/>
      <c r="AS911" s="146"/>
      <c r="AT911" s="146"/>
      <c r="AU911" s="146"/>
      <c r="AV911" s="146"/>
      <c r="AW911" s="146"/>
      <c r="AX911" s="146"/>
      <c r="AY911" s="146"/>
      <c r="AZ911" s="146"/>
      <c r="BA911" s="146"/>
      <c r="BB911" s="146"/>
      <c r="BC911" s="146"/>
      <c r="BD911" s="146"/>
      <c r="BE911" s="146"/>
      <c r="BF911" s="146"/>
      <c r="BG911" s="146"/>
      <c r="BH911" s="146"/>
    </row>
    <row r="912" spans="1:60" outlineLevel="1" x14ac:dyDescent="0.2">
      <c r="A912" s="167">
        <v>125</v>
      </c>
      <c r="B912" s="168" t="s">
        <v>953</v>
      </c>
      <c r="C912" s="177" t="s">
        <v>954</v>
      </c>
      <c r="D912" s="169" t="s">
        <v>273</v>
      </c>
      <c r="E912" s="170">
        <v>49.166690000000003</v>
      </c>
      <c r="F912" s="171"/>
      <c r="G912" s="172">
        <f>ROUND(E912*F912,2)</f>
        <v>0</v>
      </c>
      <c r="H912" s="171"/>
      <c r="I912" s="172">
        <f>ROUND(E912*H912,2)</f>
        <v>0</v>
      </c>
      <c r="J912" s="171"/>
      <c r="K912" s="172">
        <f>ROUND(E912*J912,2)</f>
        <v>0</v>
      </c>
      <c r="L912" s="172">
        <v>21</v>
      </c>
      <c r="M912" s="172">
        <f>G912*(1+L912/100)</f>
        <v>0</v>
      </c>
      <c r="N912" s="170">
        <v>2.2970000000000001E-2</v>
      </c>
      <c r="O912" s="170">
        <f>ROUND(E912*N912,2)</f>
        <v>1.1299999999999999</v>
      </c>
      <c r="P912" s="170">
        <v>0</v>
      </c>
      <c r="Q912" s="170">
        <f>ROUND(E912*P912,2)</f>
        <v>0</v>
      </c>
      <c r="R912" s="172" t="s">
        <v>937</v>
      </c>
      <c r="S912" s="172" t="s">
        <v>218</v>
      </c>
      <c r="T912" s="173" t="s">
        <v>218</v>
      </c>
      <c r="U912" s="157">
        <v>0</v>
      </c>
      <c r="V912" s="157">
        <f>ROUND(E912*U912,2)</f>
        <v>0</v>
      </c>
      <c r="W912" s="157"/>
      <c r="X912" s="157" t="s">
        <v>263</v>
      </c>
      <c r="Y912" s="157" t="s">
        <v>221</v>
      </c>
      <c r="Z912" s="146"/>
      <c r="AA912" s="146"/>
      <c r="AB912" s="146"/>
      <c r="AC912" s="146"/>
      <c r="AD912" s="146"/>
      <c r="AE912" s="146"/>
      <c r="AF912" s="146"/>
      <c r="AG912" s="146" t="s">
        <v>264</v>
      </c>
      <c r="AH912" s="146"/>
      <c r="AI912" s="146"/>
      <c r="AJ912" s="146"/>
      <c r="AK912" s="146"/>
      <c r="AL912" s="146"/>
      <c r="AM912" s="146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</row>
    <row r="913" spans="1:60" outlineLevel="2" x14ac:dyDescent="0.2">
      <c r="A913" s="153"/>
      <c r="B913" s="154"/>
      <c r="C913" s="192" t="s">
        <v>955</v>
      </c>
      <c r="D913" s="185"/>
      <c r="E913" s="186">
        <v>5.7120199999999999</v>
      </c>
      <c r="F913" s="157"/>
      <c r="G913" s="157"/>
      <c r="H913" s="157"/>
      <c r="I913" s="157"/>
      <c r="J913" s="157"/>
      <c r="K913" s="157"/>
      <c r="L913" s="157"/>
      <c r="M913" s="157"/>
      <c r="N913" s="156"/>
      <c r="O913" s="156"/>
      <c r="P913" s="156"/>
      <c r="Q913" s="156"/>
      <c r="R913" s="157"/>
      <c r="S913" s="157"/>
      <c r="T913" s="157"/>
      <c r="U913" s="157"/>
      <c r="V913" s="157"/>
      <c r="W913" s="157"/>
      <c r="X913" s="157"/>
      <c r="Y913" s="157"/>
      <c r="Z913" s="146"/>
      <c r="AA913" s="146"/>
      <c r="AB913" s="146"/>
      <c r="AC913" s="146"/>
      <c r="AD913" s="146"/>
      <c r="AE913" s="146"/>
      <c r="AF913" s="146"/>
      <c r="AG913" s="146" t="s">
        <v>278</v>
      </c>
      <c r="AH913" s="146">
        <v>0</v>
      </c>
      <c r="AI913" s="146"/>
      <c r="AJ913" s="146"/>
      <c r="AK913" s="146"/>
      <c r="AL913" s="146"/>
      <c r="AM913" s="146"/>
      <c r="AN913" s="146"/>
      <c r="AO913" s="146"/>
      <c r="AP913" s="146"/>
      <c r="AQ913" s="146"/>
      <c r="AR913" s="146"/>
      <c r="AS913" s="146"/>
      <c r="AT913" s="146"/>
      <c r="AU913" s="146"/>
      <c r="AV913" s="146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  <c r="BH913" s="146"/>
    </row>
    <row r="914" spans="1:60" outlineLevel="3" x14ac:dyDescent="0.2">
      <c r="A914" s="153"/>
      <c r="B914" s="154"/>
      <c r="C914" s="192" t="s">
        <v>956</v>
      </c>
      <c r="D914" s="185"/>
      <c r="E914" s="186">
        <v>36.161999999999999</v>
      </c>
      <c r="F914" s="157"/>
      <c r="G914" s="157"/>
      <c r="H914" s="157"/>
      <c r="I914" s="157"/>
      <c r="J914" s="157"/>
      <c r="K914" s="157"/>
      <c r="L914" s="157"/>
      <c r="M914" s="157"/>
      <c r="N914" s="156"/>
      <c r="O914" s="156"/>
      <c r="P914" s="156"/>
      <c r="Q914" s="156"/>
      <c r="R914" s="157"/>
      <c r="S914" s="157"/>
      <c r="T914" s="157"/>
      <c r="U914" s="157"/>
      <c r="V914" s="157"/>
      <c r="W914" s="157"/>
      <c r="X914" s="157"/>
      <c r="Y914" s="157"/>
      <c r="Z914" s="146"/>
      <c r="AA914" s="146"/>
      <c r="AB914" s="146"/>
      <c r="AC914" s="146"/>
      <c r="AD914" s="146"/>
      <c r="AE914" s="146"/>
      <c r="AF914" s="146"/>
      <c r="AG914" s="146" t="s">
        <v>278</v>
      </c>
      <c r="AH914" s="146">
        <v>0</v>
      </c>
      <c r="AI914" s="146"/>
      <c r="AJ914" s="146"/>
      <c r="AK914" s="146"/>
      <c r="AL914" s="146"/>
      <c r="AM914" s="146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</row>
    <row r="915" spans="1:60" outlineLevel="3" x14ac:dyDescent="0.2">
      <c r="A915" s="153"/>
      <c r="B915" s="154"/>
      <c r="C915" s="192" t="s">
        <v>957</v>
      </c>
      <c r="D915" s="185"/>
      <c r="E915" s="186">
        <v>7.2926700000000002</v>
      </c>
      <c r="F915" s="157"/>
      <c r="G915" s="157"/>
      <c r="H915" s="157"/>
      <c r="I915" s="157"/>
      <c r="J915" s="157"/>
      <c r="K915" s="157"/>
      <c r="L915" s="157"/>
      <c r="M915" s="157"/>
      <c r="N915" s="156"/>
      <c r="O915" s="156"/>
      <c r="P915" s="156"/>
      <c r="Q915" s="156"/>
      <c r="R915" s="157"/>
      <c r="S915" s="157"/>
      <c r="T915" s="157"/>
      <c r="U915" s="157"/>
      <c r="V915" s="157"/>
      <c r="W915" s="157"/>
      <c r="X915" s="157"/>
      <c r="Y915" s="157"/>
      <c r="Z915" s="146"/>
      <c r="AA915" s="146"/>
      <c r="AB915" s="146"/>
      <c r="AC915" s="146"/>
      <c r="AD915" s="146"/>
      <c r="AE915" s="146"/>
      <c r="AF915" s="146"/>
      <c r="AG915" s="146" t="s">
        <v>278</v>
      </c>
      <c r="AH915" s="146">
        <v>0</v>
      </c>
      <c r="AI915" s="146"/>
      <c r="AJ915" s="146"/>
      <c r="AK915" s="146"/>
      <c r="AL915" s="146"/>
      <c r="AM915" s="146"/>
      <c r="AN915" s="146"/>
      <c r="AO915" s="146"/>
      <c r="AP915" s="146"/>
      <c r="AQ915" s="146"/>
      <c r="AR915" s="146"/>
      <c r="AS915" s="146"/>
      <c r="AT915" s="146"/>
      <c r="AU915" s="146"/>
      <c r="AV915" s="146"/>
      <c r="AW915" s="146"/>
      <c r="AX915" s="146"/>
      <c r="AY915" s="146"/>
      <c r="AZ915" s="146"/>
      <c r="BA915" s="146"/>
      <c r="BB915" s="146"/>
      <c r="BC915" s="146"/>
      <c r="BD915" s="146"/>
      <c r="BE915" s="146"/>
      <c r="BF915" s="146"/>
      <c r="BG915" s="146"/>
      <c r="BH915" s="146"/>
    </row>
    <row r="916" spans="1:60" outlineLevel="2" x14ac:dyDescent="0.2">
      <c r="A916" s="153"/>
      <c r="B916" s="154"/>
      <c r="C916" s="251"/>
      <c r="D916" s="252"/>
      <c r="E916" s="252"/>
      <c r="F916" s="252"/>
      <c r="G916" s="252"/>
      <c r="H916" s="157"/>
      <c r="I916" s="157"/>
      <c r="J916" s="157"/>
      <c r="K916" s="157"/>
      <c r="L916" s="157"/>
      <c r="M916" s="157"/>
      <c r="N916" s="156"/>
      <c r="O916" s="156"/>
      <c r="P916" s="156"/>
      <c r="Q916" s="156"/>
      <c r="R916" s="157"/>
      <c r="S916" s="157"/>
      <c r="T916" s="157"/>
      <c r="U916" s="157"/>
      <c r="V916" s="157"/>
      <c r="W916" s="157"/>
      <c r="X916" s="157"/>
      <c r="Y916" s="157"/>
      <c r="Z916" s="146"/>
      <c r="AA916" s="146"/>
      <c r="AB916" s="146"/>
      <c r="AC916" s="146"/>
      <c r="AD916" s="146"/>
      <c r="AE916" s="146"/>
      <c r="AF916" s="146"/>
      <c r="AG916" s="146" t="s">
        <v>223</v>
      </c>
      <c r="AH916" s="146"/>
      <c r="AI916" s="146"/>
      <c r="AJ916" s="146"/>
      <c r="AK916" s="146"/>
      <c r="AL916" s="146"/>
      <c r="AM916" s="146"/>
      <c r="AN916" s="146"/>
      <c r="AO916" s="146"/>
      <c r="AP916" s="146"/>
      <c r="AQ916" s="146"/>
      <c r="AR916" s="146"/>
      <c r="AS916" s="146"/>
      <c r="AT916" s="146"/>
      <c r="AU916" s="146"/>
      <c r="AV916" s="146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  <c r="BH916" s="146"/>
    </row>
    <row r="917" spans="1:60" ht="22.5" outlineLevel="1" x14ac:dyDescent="0.2">
      <c r="A917" s="167">
        <v>126</v>
      </c>
      <c r="B917" s="168" t="s">
        <v>958</v>
      </c>
      <c r="C917" s="177" t="s">
        <v>959</v>
      </c>
      <c r="D917" s="169" t="s">
        <v>273</v>
      </c>
      <c r="E917" s="170">
        <v>49.166690000000003</v>
      </c>
      <c r="F917" s="171"/>
      <c r="G917" s="172">
        <f>ROUND(E917*F917,2)</f>
        <v>0</v>
      </c>
      <c r="H917" s="171"/>
      <c r="I917" s="172">
        <f>ROUND(E917*H917,2)</f>
        <v>0</v>
      </c>
      <c r="J917" s="171"/>
      <c r="K917" s="172">
        <f>ROUND(E917*J917,2)</f>
        <v>0</v>
      </c>
      <c r="L917" s="172">
        <v>21</v>
      </c>
      <c r="M917" s="172">
        <f>G917*(1+L917/100)</f>
        <v>0</v>
      </c>
      <c r="N917" s="170">
        <v>1.6500000000000001E-2</v>
      </c>
      <c r="O917" s="170">
        <f>ROUND(E917*N917,2)</f>
        <v>0.81</v>
      </c>
      <c r="P917" s="170">
        <v>0</v>
      </c>
      <c r="Q917" s="170">
        <f>ROUND(E917*P917,2)</f>
        <v>0</v>
      </c>
      <c r="R917" s="172" t="s">
        <v>937</v>
      </c>
      <c r="S917" s="172" t="s">
        <v>218</v>
      </c>
      <c r="T917" s="173" t="s">
        <v>218</v>
      </c>
      <c r="U917" s="157">
        <v>0</v>
      </c>
      <c r="V917" s="157">
        <f>ROUND(E917*U917,2)</f>
        <v>0</v>
      </c>
      <c r="W917" s="157"/>
      <c r="X917" s="157" t="s">
        <v>263</v>
      </c>
      <c r="Y917" s="157" t="s">
        <v>221</v>
      </c>
      <c r="Z917" s="146"/>
      <c r="AA917" s="146"/>
      <c r="AB917" s="146"/>
      <c r="AC917" s="146"/>
      <c r="AD917" s="146"/>
      <c r="AE917" s="146"/>
      <c r="AF917" s="146"/>
      <c r="AG917" s="146" t="s">
        <v>264</v>
      </c>
      <c r="AH917" s="146"/>
      <c r="AI917" s="146"/>
      <c r="AJ917" s="146"/>
      <c r="AK917" s="146"/>
      <c r="AL917" s="146"/>
      <c r="AM917" s="146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  <c r="BH917" s="146"/>
    </row>
    <row r="918" spans="1:60" outlineLevel="2" x14ac:dyDescent="0.2">
      <c r="A918" s="153"/>
      <c r="B918" s="154"/>
      <c r="C918" s="262"/>
      <c r="D918" s="263"/>
      <c r="E918" s="263"/>
      <c r="F918" s="263"/>
      <c r="G918" s="263"/>
      <c r="H918" s="157"/>
      <c r="I918" s="157"/>
      <c r="J918" s="157"/>
      <c r="K918" s="157"/>
      <c r="L918" s="157"/>
      <c r="M918" s="157"/>
      <c r="N918" s="156"/>
      <c r="O918" s="156"/>
      <c r="P918" s="156"/>
      <c r="Q918" s="156"/>
      <c r="R918" s="157"/>
      <c r="S918" s="157"/>
      <c r="T918" s="157"/>
      <c r="U918" s="157"/>
      <c r="V918" s="157"/>
      <c r="W918" s="157"/>
      <c r="X918" s="157"/>
      <c r="Y918" s="157"/>
      <c r="Z918" s="146"/>
      <c r="AA918" s="146"/>
      <c r="AB918" s="146"/>
      <c r="AC918" s="146"/>
      <c r="AD918" s="146"/>
      <c r="AE918" s="146"/>
      <c r="AF918" s="146"/>
      <c r="AG918" s="146" t="s">
        <v>223</v>
      </c>
      <c r="AH918" s="146"/>
      <c r="AI918" s="146"/>
      <c r="AJ918" s="146"/>
      <c r="AK918" s="146"/>
      <c r="AL918" s="146"/>
      <c r="AM918" s="146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</row>
    <row r="919" spans="1:60" outlineLevel="1" x14ac:dyDescent="0.2">
      <c r="A919" s="167">
        <v>127</v>
      </c>
      <c r="B919" s="168" t="s">
        <v>960</v>
      </c>
      <c r="C919" s="177" t="s">
        <v>961</v>
      </c>
      <c r="D919" s="169" t="s">
        <v>273</v>
      </c>
      <c r="E919" s="170">
        <v>1.8747799999999999</v>
      </c>
      <c r="F919" s="171"/>
      <c r="G919" s="172">
        <f>ROUND(E919*F919,2)</f>
        <v>0</v>
      </c>
      <c r="H919" s="171"/>
      <c r="I919" s="172">
        <f>ROUND(E919*H919,2)</f>
        <v>0</v>
      </c>
      <c r="J919" s="171"/>
      <c r="K919" s="172">
        <f>ROUND(E919*J919,2)</f>
        <v>0</v>
      </c>
      <c r="L919" s="172">
        <v>21</v>
      </c>
      <c r="M919" s="172">
        <f>G919*(1+L919/100)</f>
        <v>0</v>
      </c>
      <c r="N919" s="170">
        <v>0.55000000000000004</v>
      </c>
      <c r="O919" s="170">
        <f>ROUND(E919*N919,2)</f>
        <v>1.03</v>
      </c>
      <c r="P919" s="170">
        <v>0</v>
      </c>
      <c r="Q919" s="170">
        <f>ROUND(E919*P919,2)</f>
        <v>0</v>
      </c>
      <c r="R919" s="172" t="s">
        <v>381</v>
      </c>
      <c r="S919" s="172" t="s">
        <v>218</v>
      </c>
      <c r="T919" s="173" t="s">
        <v>218</v>
      </c>
      <c r="U919" s="157">
        <v>0</v>
      </c>
      <c r="V919" s="157">
        <f>ROUND(E919*U919,2)</f>
        <v>0</v>
      </c>
      <c r="W919" s="157"/>
      <c r="X919" s="157" t="s">
        <v>382</v>
      </c>
      <c r="Y919" s="157" t="s">
        <v>221</v>
      </c>
      <c r="Z919" s="146"/>
      <c r="AA919" s="146"/>
      <c r="AB919" s="146"/>
      <c r="AC919" s="146"/>
      <c r="AD919" s="146"/>
      <c r="AE919" s="146"/>
      <c r="AF919" s="146"/>
      <c r="AG919" s="146" t="s">
        <v>383</v>
      </c>
      <c r="AH919" s="146"/>
      <c r="AI919" s="146"/>
      <c r="AJ919" s="146"/>
      <c r="AK919" s="146"/>
      <c r="AL919" s="146"/>
      <c r="AM919" s="146"/>
      <c r="AN919" s="146"/>
      <c r="AO919" s="146"/>
      <c r="AP919" s="146"/>
      <c r="AQ919" s="146"/>
      <c r="AR919" s="146"/>
      <c r="AS919" s="146"/>
      <c r="AT919" s="146"/>
      <c r="AU919" s="146"/>
      <c r="AV919" s="146"/>
      <c r="AW919" s="146"/>
      <c r="AX919" s="146"/>
      <c r="AY919" s="146"/>
      <c r="AZ919" s="146"/>
      <c r="BA919" s="146"/>
      <c r="BB919" s="146"/>
      <c r="BC919" s="146"/>
      <c r="BD919" s="146"/>
      <c r="BE919" s="146"/>
      <c r="BF919" s="146"/>
      <c r="BG919" s="146"/>
      <c r="BH919" s="146"/>
    </row>
    <row r="920" spans="1:60" outlineLevel="2" x14ac:dyDescent="0.2">
      <c r="A920" s="153"/>
      <c r="B920" s="154"/>
      <c r="C920" s="192" t="s">
        <v>962</v>
      </c>
      <c r="D920" s="185"/>
      <c r="E920" s="186"/>
      <c r="F920" s="157"/>
      <c r="G920" s="157"/>
      <c r="H920" s="157"/>
      <c r="I920" s="157"/>
      <c r="J920" s="157"/>
      <c r="K920" s="157"/>
      <c r="L920" s="157"/>
      <c r="M920" s="157"/>
      <c r="N920" s="156"/>
      <c r="O920" s="156"/>
      <c r="P920" s="156"/>
      <c r="Q920" s="156"/>
      <c r="R920" s="157"/>
      <c r="S920" s="157"/>
      <c r="T920" s="157"/>
      <c r="U920" s="157"/>
      <c r="V920" s="157"/>
      <c r="W920" s="157"/>
      <c r="X920" s="157"/>
      <c r="Y920" s="157"/>
      <c r="Z920" s="146"/>
      <c r="AA920" s="146"/>
      <c r="AB920" s="146"/>
      <c r="AC920" s="146"/>
      <c r="AD920" s="146"/>
      <c r="AE920" s="146"/>
      <c r="AF920" s="146"/>
      <c r="AG920" s="146" t="s">
        <v>278</v>
      </c>
      <c r="AH920" s="146">
        <v>0</v>
      </c>
      <c r="AI920" s="146"/>
      <c r="AJ920" s="146"/>
      <c r="AK920" s="146"/>
      <c r="AL920" s="146"/>
      <c r="AM920" s="146"/>
      <c r="AN920" s="146"/>
      <c r="AO920" s="146"/>
      <c r="AP920" s="146"/>
      <c r="AQ920" s="146"/>
      <c r="AR920" s="146"/>
      <c r="AS920" s="146"/>
      <c r="AT920" s="146"/>
      <c r="AU920" s="146"/>
      <c r="AV920" s="146"/>
      <c r="AW920" s="146"/>
      <c r="AX920" s="146"/>
      <c r="AY920" s="146"/>
      <c r="AZ920" s="146"/>
      <c r="BA920" s="146"/>
      <c r="BB920" s="146"/>
      <c r="BC920" s="146"/>
      <c r="BD920" s="146"/>
      <c r="BE920" s="146"/>
      <c r="BF920" s="146"/>
      <c r="BG920" s="146"/>
      <c r="BH920" s="146"/>
    </row>
    <row r="921" spans="1:60" outlineLevel="3" x14ac:dyDescent="0.2">
      <c r="A921" s="153"/>
      <c r="B921" s="154"/>
      <c r="C921" s="192" t="s">
        <v>963</v>
      </c>
      <c r="D921" s="185"/>
      <c r="E921" s="186">
        <v>1.8747799999999999</v>
      </c>
      <c r="F921" s="157"/>
      <c r="G921" s="157"/>
      <c r="H921" s="157"/>
      <c r="I921" s="157"/>
      <c r="J921" s="157"/>
      <c r="K921" s="157"/>
      <c r="L921" s="157"/>
      <c r="M921" s="157"/>
      <c r="N921" s="156"/>
      <c r="O921" s="156"/>
      <c r="P921" s="156"/>
      <c r="Q921" s="156"/>
      <c r="R921" s="157"/>
      <c r="S921" s="157"/>
      <c r="T921" s="157"/>
      <c r="U921" s="157"/>
      <c r="V921" s="157"/>
      <c r="W921" s="157"/>
      <c r="X921" s="157"/>
      <c r="Y921" s="157"/>
      <c r="Z921" s="146"/>
      <c r="AA921" s="146"/>
      <c r="AB921" s="146"/>
      <c r="AC921" s="146"/>
      <c r="AD921" s="146"/>
      <c r="AE921" s="146"/>
      <c r="AF921" s="146"/>
      <c r="AG921" s="146" t="s">
        <v>278</v>
      </c>
      <c r="AH921" s="146">
        <v>0</v>
      </c>
      <c r="AI921" s="146"/>
      <c r="AJ921" s="146"/>
      <c r="AK921" s="146"/>
      <c r="AL921" s="146"/>
      <c r="AM921" s="146"/>
      <c r="AN921" s="146"/>
      <c r="AO921" s="146"/>
      <c r="AP921" s="146"/>
      <c r="AQ921" s="146"/>
      <c r="AR921" s="146"/>
      <c r="AS921" s="146"/>
      <c r="AT921" s="146"/>
      <c r="AU921" s="146"/>
      <c r="AV921" s="146"/>
      <c r="AW921" s="146"/>
      <c r="AX921" s="146"/>
      <c r="AY921" s="146"/>
      <c r="AZ921" s="146"/>
      <c r="BA921" s="146"/>
      <c r="BB921" s="146"/>
      <c r="BC921" s="146"/>
      <c r="BD921" s="146"/>
      <c r="BE921" s="146"/>
      <c r="BF921" s="146"/>
      <c r="BG921" s="146"/>
      <c r="BH921" s="146"/>
    </row>
    <row r="922" spans="1:60" outlineLevel="2" x14ac:dyDescent="0.2">
      <c r="A922" s="153"/>
      <c r="B922" s="154"/>
      <c r="C922" s="251"/>
      <c r="D922" s="252"/>
      <c r="E922" s="252"/>
      <c r="F922" s="252"/>
      <c r="G922" s="252"/>
      <c r="H922" s="157"/>
      <c r="I922" s="157"/>
      <c r="J922" s="157"/>
      <c r="K922" s="157"/>
      <c r="L922" s="157"/>
      <c r="M922" s="157"/>
      <c r="N922" s="156"/>
      <c r="O922" s="156"/>
      <c r="P922" s="156"/>
      <c r="Q922" s="156"/>
      <c r="R922" s="157"/>
      <c r="S922" s="157"/>
      <c r="T922" s="157"/>
      <c r="U922" s="157"/>
      <c r="V922" s="157"/>
      <c r="W922" s="157"/>
      <c r="X922" s="157"/>
      <c r="Y922" s="157"/>
      <c r="Z922" s="146"/>
      <c r="AA922" s="146"/>
      <c r="AB922" s="146"/>
      <c r="AC922" s="146"/>
      <c r="AD922" s="146"/>
      <c r="AE922" s="146"/>
      <c r="AF922" s="146"/>
      <c r="AG922" s="146" t="s">
        <v>223</v>
      </c>
      <c r="AH922" s="146"/>
      <c r="AI922" s="146"/>
      <c r="AJ922" s="146"/>
      <c r="AK922" s="146"/>
      <c r="AL922" s="146"/>
      <c r="AM922" s="146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</row>
    <row r="923" spans="1:60" outlineLevel="1" x14ac:dyDescent="0.2">
      <c r="A923" s="167">
        <v>128</v>
      </c>
      <c r="B923" s="168" t="s">
        <v>964</v>
      </c>
      <c r="C923" s="177" t="s">
        <v>961</v>
      </c>
      <c r="D923" s="169" t="s">
        <v>273</v>
      </c>
      <c r="E923" s="170">
        <v>3.83724</v>
      </c>
      <c r="F923" s="171"/>
      <c r="G923" s="172">
        <f>ROUND(E923*F923,2)</f>
        <v>0</v>
      </c>
      <c r="H923" s="171"/>
      <c r="I923" s="172">
        <f>ROUND(E923*H923,2)</f>
        <v>0</v>
      </c>
      <c r="J923" s="171"/>
      <c r="K923" s="172">
        <f>ROUND(E923*J923,2)</f>
        <v>0</v>
      </c>
      <c r="L923" s="172">
        <v>21</v>
      </c>
      <c r="M923" s="172">
        <f>G923*(1+L923/100)</f>
        <v>0</v>
      </c>
      <c r="N923" s="170">
        <v>0.55000000000000004</v>
      </c>
      <c r="O923" s="170">
        <f>ROUND(E923*N923,2)</f>
        <v>2.11</v>
      </c>
      <c r="P923" s="170">
        <v>0</v>
      </c>
      <c r="Q923" s="170">
        <f>ROUND(E923*P923,2)</f>
        <v>0</v>
      </c>
      <c r="R923" s="172" t="s">
        <v>381</v>
      </c>
      <c r="S923" s="172" t="s">
        <v>218</v>
      </c>
      <c r="T923" s="173" t="s">
        <v>218</v>
      </c>
      <c r="U923" s="157">
        <v>0</v>
      </c>
      <c r="V923" s="157">
        <f>ROUND(E923*U923,2)</f>
        <v>0</v>
      </c>
      <c r="W923" s="157"/>
      <c r="X923" s="157" t="s">
        <v>382</v>
      </c>
      <c r="Y923" s="157" t="s">
        <v>221</v>
      </c>
      <c r="Z923" s="146"/>
      <c r="AA923" s="146"/>
      <c r="AB923" s="146"/>
      <c r="AC923" s="146"/>
      <c r="AD923" s="146"/>
      <c r="AE923" s="146"/>
      <c r="AF923" s="146"/>
      <c r="AG923" s="146" t="s">
        <v>383</v>
      </c>
      <c r="AH923" s="146"/>
      <c r="AI923" s="146"/>
      <c r="AJ923" s="146"/>
      <c r="AK923" s="146"/>
      <c r="AL923" s="146"/>
      <c r="AM923" s="146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</row>
    <row r="924" spans="1:60" outlineLevel="2" x14ac:dyDescent="0.2">
      <c r="A924" s="153"/>
      <c r="B924" s="154"/>
      <c r="C924" s="192" t="s">
        <v>962</v>
      </c>
      <c r="D924" s="185"/>
      <c r="E924" s="186"/>
      <c r="F924" s="157"/>
      <c r="G924" s="157"/>
      <c r="H924" s="157"/>
      <c r="I924" s="157"/>
      <c r="J924" s="157"/>
      <c r="K924" s="157"/>
      <c r="L924" s="157"/>
      <c r="M924" s="157"/>
      <c r="N924" s="156"/>
      <c r="O924" s="156"/>
      <c r="P924" s="156"/>
      <c r="Q924" s="156"/>
      <c r="R924" s="157"/>
      <c r="S924" s="157"/>
      <c r="T924" s="157"/>
      <c r="U924" s="157"/>
      <c r="V924" s="157"/>
      <c r="W924" s="157"/>
      <c r="X924" s="157"/>
      <c r="Y924" s="157"/>
      <c r="Z924" s="146"/>
      <c r="AA924" s="146"/>
      <c r="AB924" s="146"/>
      <c r="AC924" s="146"/>
      <c r="AD924" s="146"/>
      <c r="AE924" s="146"/>
      <c r="AF924" s="146"/>
      <c r="AG924" s="146" t="s">
        <v>278</v>
      </c>
      <c r="AH924" s="146">
        <v>0</v>
      </c>
      <c r="AI924" s="146"/>
      <c r="AJ924" s="146"/>
      <c r="AK924" s="146"/>
      <c r="AL924" s="146"/>
      <c r="AM924" s="146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</row>
    <row r="925" spans="1:60" outlineLevel="3" x14ac:dyDescent="0.2">
      <c r="A925" s="153"/>
      <c r="B925" s="154"/>
      <c r="C925" s="192" t="s">
        <v>965</v>
      </c>
      <c r="D925" s="185"/>
      <c r="E925" s="186">
        <v>0.48232999999999998</v>
      </c>
      <c r="F925" s="157"/>
      <c r="G925" s="157"/>
      <c r="H925" s="157"/>
      <c r="I925" s="157"/>
      <c r="J925" s="157"/>
      <c r="K925" s="157"/>
      <c r="L925" s="157"/>
      <c r="M925" s="157"/>
      <c r="N925" s="156"/>
      <c r="O925" s="156"/>
      <c r="P925" s="156"/>
      <c r="Q925" s="156"/>
      <c r="R925" s="157"/>
      <c r="S925" s="157"/>
      <c r="T925" s="157"/>
      <c r="U925" s="157"/>
      <c r="V925" s="157"/>
      <c r="W925" s="157"/>
      <c r="X925" s="157"/>
      <c r="Y925" s="157"/>
      <c r="Z925" s="146"/>
      <c r="AA925" s="146"/>
      <c r="AB925" s="146"/>
      <c r="AC925" s="146"/>
      <c r="AD925" s="146"/>
      <c r="AE925" s="146"/>
      <c r="AF925" s="146"/>
      <c r="AG925" s="146" t="s">
        <v>278</v>
      </c>
      <c r="AH925" s="146">
        <v>0</v>
      </c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</row>
    <row r="926" spans="1:60" outlineLevel="3" x14ac:dyDescent="0.2">
      <c r="A926" s="153"/>
      <c r="B926" s="154"/>
      <c r="C926" s="192" t="s">
        <v>966</v>
      </c>
      <c r="D926" s="185"/>
      <c r="E926" s="186"/>
      <c r="F926" s="157"/>
      <c r="G926" s="157"/>
      <c r="H926" s="157"/>
      <c r="I926" s="157"/>
      <c r="J926" s="157"/>
      <c r="K926" s="157"/>
      <c r="L926" s="157"/>
      <c r="M926" s="157"/>
      <c r="N926" s="156"/>
      <c r="O926" s="156"/>
      <c r="P926" s="156"/>
      <c r="Q926" s="156"/>
      <c r="R926" s="157"/>
      <c r="S926" s="157"/>
      <c r="T926" s="157"/>
      <c r="U926" s="157"/>
      <c r="V926" s="157"/>
      <c r="W926" s="157"/>
      <c r="X926" s="157"/>
      <c r="Y926" s="157"/>
      <c r="Z926" s="146"/>
      <c r="AA926" s="146"/>
      <c r="AB926" s="146"/>
      <c r="AC926" s="146"/>
      <c r="AD926" s="146"/>
      <c r="AE926" s="146"/>
      <c r="AF926" s="146"/>
      <c r="AG926" s="146" t="s">
        <v>278</v>
      </c>
      <c r="AH926" s="146">
        <v>0</v>
      </c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</row>
    <row r="927" spans="1:60" outlineLevel="3" x14ac:dyDescent="0.2">
      <c r="A927" s="153"/>
      <c r="B927" s="154"/>
      <c r="C927" s="192" t="s">
        <v>967</v>
      </c>
      <c r="D927" s="185"/>
      <c r="E927" s="186">
        <v>3.3549099999999998</v>
      </c>
      <c r="F927" s="157"/>
      <c r="G927" s="157"/>
      <c r="H927" s="157"/>
      <c r="I927" s="157"/>
      <c r="J927" s="157"/>
      <c r="K927" s="157"/>
      <c r="L927" s="157"/>
      <c r="M927" s="157"/>
      <c r="N927" s="156"/>
      <c r="O927" s="156"/>
      <c r="P927" s="156"/>
      <c r="Q927" s="156"/>
      <c r="R927" s="157"/>
      <c r="S927" s="157"/>
      <c r="T927" s="157"/>
      <c r="U927" s="157"/>
      <c r="V927" s="157"/>
      <c r="W927" s="157"/>
      <c r="X927" s="157"/>
      <c r="Y927" s="157"/>
      <c r="Z927" s="146"/>
      <c r="AA927" s="146"/>
      <c r="AB927" s="146"/>
      <c r="AC927" s="146"/>
      <c r="AD927" s="146"/>
      <c r="AE927" s="146"/>
      <c r="AF927" s="146"/>
      <c r="AG927" s="146" t="s">
        <v>278</v>
      </c>
      <c r="AH927" s="146">
        <v>0</v>
      </c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</row>
    <row r="928" spans="1:60" outlineLevel="2" x14ac:dyDescent="0.2">
      <c r="A928" s="153"/>
      <c r="B928" s="154"/>
      <c r="C928" s="251"/>
      <c r="D928" s="252"/>
      <c r="E928" s="252"/>
      <c r="F928" s="252"/>
      <c r="G928" s="252"/>
      <c r="H928" s="157"/>
      <c r="I928" s="157"/>
      <c r="J928" s="157"/>
      <c r="K928" s="157"/>
      <c r="L928" s="157"/>
      <c r="M928" s="157"/>
      <c r="N928" s="156"/>
      <c r="O928" s="156"/>
      <c r="P928" s="156"/>
      <c r="Q928" s="156"/>
      <c r="R928" s="157"/>
      <c r="S928" s="157"/>
      <c r="T928" s="157"/>
      <c r="U928" s="157"/>
      <c r="V928" s="157"/>
      <c r="W928" s="157"/>
      <c r="X928" s="157"/>
      <c r="Y928" s="157"/>
      <c r="Z928" s="146"/>
      <c r="AA928" s="146"/>
      <c r="AB928" s="146"/>
      <c r="AC928" s="146"/>
      <c r="AD928" s="146"/>
      <c r="AE928" s="146"/>
      <c r="AF928" s="146"/>
      <c r="AG928" s="146" t="s">
        <v>223</v>
      </c>
      <c r="AH928" s="146"/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</row>
    <row r="929" spans="1:60" outlineLevel="1" x14ac:dyDescent="0.2">
      <c r="A929" s="167">
        <v>129</v>
      </c>
      <c r="B929" s="168" t="s">
        <v>968</v>
      </c>
      <c r="C929" s="177" t="s">
        <v>969</v>
      </c>
      <c r="D929" s="169" t="s">
        <v>332</v>
      </c>
      <c r="E929" s="170">
        <v>331.48498000000001</v>
      </c>
      <c r="F929" s="171"/>
      <c r="G929" s="172">
        <f>ROUND(E929*F929,2)</f>
        <v>0</v>
      </c>
      <c r="H929" s="171"/>
      <c r="I929" s="172">
        <f>ROUND(E929*H929,2)</f>
        <v>0</v>
      </c>
      <c r="J929" s="171"/>
      <c r="K929" s="172">
        <f>ROUND(E929*J929,2)</f>
        <v>0</v>
      </c>
      <c r="L929" s="172">
        <v>21</v>
      </c>
      <c r="M929" s="172">
        <f>G929*(1+L929/100)</f>
        <v>0</v>
      </c>
      <c r="N929" s="170">
        <v>1.3899999999999999E-2</v>
      </c>
      <c r="O929" s="170">
        <f>ROUND(E929*N929,2)</f>
        <v>4.6100000000000003</v>
      </c>
      <c r="P929" s="170">
        <v>0</v>
      </c>
      <c r="Q929" s="170">
        <f>ROUND(E929*P929,2)</f>
        <v>0</v>
      </c>
      <c r="R929" s="172" t="s">
        <v>381</v>
      </c>
      <c r="S929" s="172" t="s">
        <v>218</v>
      </c>
      <c r="T929" s="173" t="s">
        <v>218</v>
      </c>
      <c r="U929" s="157">
        <v>0</v>
      </c>
      <c r="V929" s="157">
        <f>ROUND(E929*U929,2)</f>
        <v>0</v>
      </c>
      <c r="W929" s="157"/>
      <c r="X929" s="157" t="s">
        <v>382</v>
      </c>
      <c r="Y929" s="157" t="s">
        <v>221</v>
      </c>
      <c r="Z929" s="146"/>
      <c r="AA929" s="146"/>
      <c r="AB929" s="146"/>
      <c r="AC929" s="146"/>
      <c r="AD929" s="146"/>
      <c r="AE929" s="146"/>
      <c r="AF929" s="146"/>
      <c r="AG929" s="146" t="s">
        <v>383</v>
      </c>
      <c r="AH929" s="146"/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</row>
    <row r="930" spans="1:60" outlineLevel="2" x14ac:dyDescent="0.2">
      <c r="A930" s="153"/>
      <c r="B930" s="154"/>
      <c r="C930" s="192" t="s">
        <v>970</v>
      </c>
      <c r="D930" s="185"/>
      <c r="E930" s="186">
        <v>331.48498000000001</v>
      </c>
      <c r="F930" s="157"/>
      <c r="G930" s="157"/>
      <c r="H930" s="157"/>
      <c r="I930" s="157"/>
      <c r="J930" s="157"/>
      <c r="K930" s="157"/>
      <c r="L930" s="157"/>
      <c r="M930" s="157"/>
      <c r="N930" s="156"/>
      <c r="O930" s="156"/>
      <c r="P930" s="156"/>
      <c r="Q930" s="156"/>
      <c r="R930" s="157"/>
      <c r="S930" s="157"/>
      <c r="T930" s="157"/>
      <c r="U930" s="157"/>
      <c r="V930" s="157"/>
      <c r="W930" s="157"/>
      <c r="X930" s="157"/>
      <c r="Y930" s="157"/>
      <c r="Z930" s="146"/>
      <c r="AA930" s="146"/>
      <c r="AB930" s="146"/>
      <c r="AC930" s="146"/>
      <c r="AD930" s="146"/>
      <c r="AE930" s="146"/>
      <c r="AF930" s="146"/>
      <c r="AG930" s="146" t="s">
        <v>278</v>
      </c>
      <c r="AH930" s="146">
        <v>0</v>
      </c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</row>
    <row r="931" spans="1:60" outlineLevel="2" x14ac:dyDescent="0.2">
      <c r="A931" s="153"/>
      <c r="B931" s="154"/>
      <c r="C931" s="251"/>
      <c r="D931" s="252"/>
      <c r="E931" s="252"/>
      <c r="F931" s="252"/>
      <c r="G931" s="252"/>
      <c r="H931" s="157"/>
      <c r="I931" s="157"/>
      <c r="J931" s="157"/>
      <c r="K931" s="157"/>
      <c r="L931" s="157"/>
      <c r="M931" s="157"/>
      <c r="N931" s="156"/>
      <c r="O931" s="156"/>
      <c r="P931" s="156"/>
      <c r="Q931" s="156"/>
      <c r="R931" s="157"/>
      <c r="S931" s="157"/>
      <c r="T931" s="157"/>
      <c r="U931" s="157"/>
      <c r="V931" s="157"/>
      <c r="W931" s="157"/>
      <c r="X931" s="157"/>
      <c r="Y931" s="157"/>
      <c r="Z931" s="146"/>
      <c r="AA931" s="146"/>
      <c r="AB931" s="146"/>
      <c r="AC931" s="146"/>
      <c r="AD931" s="146"/>
      <c r="AE931" s="146"/>
      <c r="AF931" s="146"/>
      <c r="AG931" s="146" t="s">
        <v>223</v>
      </c>
      <c r="AH931" s="146"/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</row>
    <row r="932" spans="1:60" outlineLevel="1" x14ac:dyDescent="0.2">
      <c r="A932" s="153">
        <v>130</v>
      </c>
      <c r="B932" s="154" t="s">
        <v>971</v>
      </c>
      <c r="C932" s="194" t="s">
        <v>972</v>
      </c>
      <c r="D932" s="155" t="s">
        <v>0</v>
      </c>
      <c r="E932" s="174"/>
      <c r="F932" s="158"/>
      <c r="G932" s="157">
        <f>ROUND(E932*F932,2)</f>
        <v>0</v>
      </c>
      <c r="H932" s="158"/>
      <c r="I932" s="157">
        <f>ROUND(E932*H932,2)</f>
        <v>0</v>
      </c>
      <c r="J932" s="158"/>
      <c r="K932" s="157">
        <f>ROUND(E932*J932,2)</f>
        <v>0</v>
      </c>
      <c r="L932" s="157">
        <v>21</v>
      </c>
      <c r="M932" s="157">
        <f>G932*(1+L932/100)</f>
        <v>0</v>
      </c>
      <c r="N932" s="156">
        <v>0</v>
      </c>
      <c r="O932" s="156">
        <f>ROUND(E932*N932,2)</f>
        <v>0</v>
      </c>
      <c r="P932" s="156">
        <v>0</v>
      </c>
      <c r="Q932" s="156">
        <f>ROUND(E932*P932,2)</f>
        <v>0</v>
      </c>
      <c r="R932" s="157" t="s">
        <v>937</v>
      </c>
      <c r="S932" s="157" t="s">
        <v>218</v>
      </c>
      <c r="T932" s="157" t="s">
        <v>218</v>
      </c>
      <c r="U932" s="157">
        <v>0</v>
      </c>
      <c r="V932" s="157">
        <f>ROUND(E932*U932,2)</f>
        <v>0</v>
      </c>
      <c r="W932" s="157"/>
      <c r="X932" s="157" t="s">
        <v>843</v>
      </c>
      <c r="Y932" s="157" t="s">
        <v>221</v>
      </c>
      <c r="Z932" s="146"/>
      <c r="AA932" s="146"/>
      <c r="AB932" s="146"/>
      <c r="AC932" s="146"/>
      <c r="AD932" s="146"/>
      <c r="AE932" s="146"/>
      <c r="AF932" s="146"/>
      <c r="AG932" s="146" t="s">
        <v>844</v>
      </c>
      <c r="AH932" s="146"/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</row>
    <row r="933" spans="1:60" outlineLevel="2" x14ac:dyDescent="0.2">
      <c r="A933" s="153"/>
      <c r="B933" s="154"/>
      <c r="C933" s="264" t="s">
        <v>925</v>
      </c>
      <c r="D933" s="265"/>
      <c r="E933" s="265"/>
      <c r="F933" s="265"/>
      <c r="G933" s="265"/>
      <c r="H933" s="157"/>
      <c r="I933" s="157"/>
      <c r="J933" s="157"/>
      <c r="K933" s="157"/>
      <c r="L933" s="157"/>
      <c r="M933" s="157"/>
      <c r="N933" s="156"/>
      <c r="O933" s="156"/>
      <c r="P933" s="156"/>
      <c r="Q933" s="156"/>
      <c r="R933" s="157"/>
      <c r="S933" s="157"/>
      <c r="T933" s="157"/>
      <c r="U933" s="157"/>
      <c r="V933" s="157"/>
      <c r="W933" s="157"/>
      <c r="X933" s="157"/>
      <c r="Y933" s="157"/>
      <c r="Z933" s="146"/>
      <c r="AA933" s="146"/>
      <c r="AB933" s="146"/>
      <c r="AC933" s="146"/>
      <c r="AD933" s="146"/>
      <c r="AE933" s="146"/>
      <c r="AF933" s="146"/>
      <c r="AG933" s="146" t="s">
        <v>276</v>
      </c>
      <c r="AH933" s="146"/>
      <c r="AI933" s="146"/>
      <c r="AJ933" s="146"/>
      <c r="AK933" s="146"/>
      <c r="AL933" s="146"/>
      <c r="AM933" s="146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</row>
    <row r="934" spans="1:60" outlineLevel="2" x14ac:dyDescent="0.2">
      <c r="A934" s="153"/>
      <c r="B934" s="154"/>
      <c r="C934" s="251"/>
      <c r="D934" s="252"/>
      <c r="E934" s="252"/>
      <c r="F934" s="252"/>
      <c r="G934" s="252"/>
      <c r="H934" s="157"/>
      <c r="I934" s="157"/>
      <c r="J934" s="157"/>
      <c r="K934" s="157"/>
      <c r="L934" s="157"/>
      <c r="M934" s="157"/>
      <c r="N934" s="156"/>
      <c r="O934" s="156"/>
      <c r="P934" s="156"/>
      <c r="Q934" s="156"/>
      <c r="R934" s="157"/>
      <c r="S934" s="157"/>
      <c r="T934" s="157"/>
      <c r="U934" s="157"/>
      <c r="V934" s="157"/>
      <c r="W934" s="157"/>
      <c r="X934" s="157"/>
      <c r="Y934" s="157"/>
      <c r="Z934" s="146"/>
      <c r="AA934" s="146"/>
      <c r="AB934" s="146"/>
      <c r="AC934" s="146"/>
      <c r="AD934" s="146"/>
      <c r="AE934" s="146"/>
      <c r="AF934" s="146"/>
      <c r="AG934" s="146" t="s">
        <v>223</v>
      </c>
      <c r="AH934" s="146"/>
      <c r="AI934" s="146"/>
      <c r="AJ934" s="146"/>
      <c r="AK934" s="146"/>
      <c r="AL934" s="146"/>
      <c r="AM934" s="146"/>
      <c r="AN934" s="146"/>
      <c r="AO934" s="146"/>
      <c r="AP934" s="146"/>
      <c r="AQ934" s="146"/>
      <c r="AR934" s="146"/>
      <c r="AS934" s="146"/>
      <c r="AT934" s="146"/>
      <c r="AU934" s="146"/>
      <c r="AV934" s="146"/>
      <c r="AW934" s="146"/>
      <c r="AX934" s="146"/>
      <c r="AY934" s="146"/>
      <c r="AZ934" s="146"/>
      <c r="BA934" s="146"/>
      <c r="BB934" s="146"/>
      <c r="BC934" s="146"/>
      <c r="BD934" s="146"/>
      <c r="BE934" s="146"/>
      <c r="BF934" s="146"/>
      <c r="BG934" s="146"/>
      <c r="BH934" s="146"/>
    </row>
    <row r="935" spans="1:60" x14ac:dyDescent="0.2">
      <c r="A935" s="160" t="s">
        <v>213</v>
      </c>
      <c r="B935" s="161" t="s">
        <v>153</v>
      </c>
      <c r="C935" s="176" t="s">
        <v>154</v>
      </c>
      <c r="D935" s="162"/>
      <c r="E935" s="163"/>
      <c r="F935" s="164"/>
      <c r="G935" s="164">
        <f>SUMIF(AG936:AG965,"&lt;&gt;NOR",G936:G965)</f>
        <v>0</v>
      </c>
      <c r="H935" s="164"/>
      <c r="I935" s="164">
        <f>SUM(I936:I965)</f>
        <v>0</v>
      </c>
      <c r="J935" s="164"/>
      <c r="K935" s="164">
        <f>SUM(K936:K965)</f>
        <v>0</v>
      </c>
      <c r="L935" s="164"/>
      <c r="M935" s="164">
        <f>SUM(M936:M965)</f>
        <v>0</v>
      </c>
      <c r="N935" s="163"/>
      <c r="O935" s="163">
        <f>SUM(O936:O965)</f>
        <v>0.55000000000000004</v>
      </c>
      <c r="P935" s="163"/>
      <c r="Q935" s="163">
        <f>SUM(Q936:Q965)</f>
        <v>0</v>
      </c>
      <c r="R935" s="164"/>
      <c r="S935" s="164"/>
      <c r="T935" s="165"/>
      <c r="U935" s="159"/>
      <c r="V935" s="159">
        <f>SUM(V936:V965)</f>
        <v>221.14999999999998</v>
      </c>
      <c r="W935" s="159"/>
      <c r="X935" s="159"/>
      <c r="Y935" s="159"/>
      <c r="AG935" t="s">
        <v>214</v>
      </c>
    </row>
    <row r="936" spans="1:60" outlineLevel="1" x14ac:dyDescent="0.2">
      <c r="A936" s="167">
        <v>131</v>
      </c>
      <c r="B936" s="168" t="s">
        <v>973</v>
      </c>
      <c r="C936" s="177" t="s">
        <v>974</v>
      </c>
      <c r="D936" s="169" t="s">
        <v>374</v>
      </c>
      <c r="E936" s="170">
        <v>37.6</v>
      </c>
      <c r="F936" s="171"/>
      <c r="G936" s="172">
        <f>ROUND(E936*F936,2)</f>
        <v>0</v>
      </c>
      <c r="H936" s="171"/>
      <c r="I936" s="172">
        <f>ROUND(E936*H936,2)</f>
        <v>0</v>
      </c>
      <c r="J936" s="171"/>
      <c r="K936" s="172">
        <f>ROUND(E936*J936,2)</f>
        <v>0</v>
      </c>
      <c r="L936" s="172">
        <v>21</v>
      </c>
      <c r="M936" s="172">
        <f>G936*(1+L936/100)</f>
        <v>0</v>
      </c>
      <c r="N936" s="170">
        <v>2.5100000000000001E-3</v>
      </c>
      <c r="O936" s="170">
        <f>ROUND(E936*N936,2)</f>
        <v>0.09</v>
      </c>
      <c r="P936" s="170">
        <v>0</v>
      </c>
      <c r="Q936" s="170">
        <f>ROUND(E936*P936,2)</f>
        <v>0</v>
      </c>
      <c r="R936" s="172" t="s">
        <v>975</v>
      </c>
      <c r="S936" s="172" t="s">
        <v>218</v>
      </c>
      <c r="T936" s="173" t="s">
        <v>218</v>
      </c>
      <c r="U936" s="157">
        <v>0.65</v>
      </c>
      <c r="V936" s="157">
        <f>ROUND(E936*U936,2)</f>
        <v>24.44</v>
      </c>
      <c r="W936" s="157"/>
      <c r="X936" s="157" t="s">
        <v>263</v>
      </c>
      <c r="Y936" s="157" t="s">
        <v>221</v>
      </c>
      <c r="Z936" s="146"/>
      <c r="AA936" s="146"/>
      <c r="AB936" s="146"/>
      <c r="AC936" s="146"/>
      <c r="AD936" s="146"/>
      <c r="AE936" s="146"/>
      <c r="AF936" s="146"/>
      <c r="AG936" s="146" t="s">
        <v>264</v>
      </c>
      <c r="AH936" s="146"/>
      <c r="AI936" s="146"/>
      <c r="AJ936" s="146"/>
      <c r="AK936" s="146"/>
      <c r="AL936" s="146"/>
      <c r="AM936" s="146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</row>
    <row r="937" spans="1:60" outlineLevel="2" x14ac:dyDescent="0.2">
      <c r="A937" s="153"/>
      <c r="B937" s="154"/>
      <c r="C937" s="266" t="s">
        <v>976</v>
      </c>
      <c r="D937" s="267"/>
      <c r="E937" s="267"/>
      <c r="F937" s="267"/>
      <c r="G937" s="267"/>
      <c r="H937" s="157"/>
      <c r="I937" s="157"/>
      <c r="J937" s="157"/>
      <c r="K937" s="157"/>
      <c r="L937" s="157"/>
      <c r="M937" s="157"/>
      <c r="N937" s="156"/>
      <c r="O937" s="156"/>
      <c r="P937" s="156"/>
      <c r="Q937" s="156"/>
      <c r="R937" s="157"/>
      <c r="S937" s="157"/>
      <c r="T937" s="157"/>
      <c r="U937" s="157"/>
      <c r="V937" s="157"/>
      <c r="W937" s="157"/>
      <c r="X937" s="157"/>
      <c r="Y937" s="157"/>
      <c r="Z937" s="146"/>
      <c r="AA937" s="146"/>
      <c r="AB937" s="146"/>
      <c r="AC937" s="146"/>
      <c r="AD937" s="146"/>
      <c r="AE937" s="146"/>
      <c r="AF937" s="146"/>
      <c r="AG937" s="146" t="s">
        <v>276</v>
      </c>
      <c r="AH937" s="146"/>
      <c r="AI937" s="146"/>
      <c r="AJ937" s="146"/>
      <c r="AK937" s="146"/>
      <c r="AL937" s="146"/>
      <c r="AM937" s="146"/>
      <c r="AN937" s="146"/>
      <c r="AO937" s="146"/>
      <c r="AP937" s="146"/>
      <c r="AQ937" s="146"/>
      <c r="AR937" s="146"/>
      <c r="AS937" s="146"/>
      <c r="AT937" s="146"/>
      <c r="AU937" s="146"/>
      <c r="AV937" s="146"/>
      <c r="AW937" s="146"/>
      <c r="AX937" s="146"/>
      <c r="AY937" s="146"/>
      <c r="AZ937" s="146"/>
      <c r="BA937" s="146"/>
      <c r="BB937" s="146"/>
      <c r="BC937" s="146"/>
      <c r="BD937" s="146"/>
      <c r="BE937" s="146"/>
      <c r="BF937" s="146"/>
      <c r="BG937" s="146"/>
      <c r="BH937" s="146"/>
    </row>
    <row r="938" spans="1:60" outlineLevel="2" x14ac:dyDescent="0.2">
      <c r="A938" s="153"/>
      <c r="B938" s="154"/>
      <c r="C938" s="251"/>
      <c r="D938" s="252"/>
      <c r="E938" s="252"/>
      <c r="F938" s="252"/>
      <c r="G938" s="252"/>
      <c r="H938" s="157"/>
      <c r="I938" s="157"/>
      <c r="J938" s="157"/>
      <c r="K938" s="157"/>
      <c r="L938" s="157"/>
      <c r="M938" s="157"/>
      <c r="N938" s="156"/>
      <c r="O938" s="156"/>
      <c r="P938" s="156"/>
      <c r="Q938" s="156"/>
      <c r="R938" s="157"/>
      <c r="S938" s="157"/>
      <c r="T938" s="157"/>
      <c r="U938" s="157"/>
      <c r="V938" s="157"/>
      <c r="W938" s="157"/>
      <c r="X938" s="157"/>
      <c r="Y938" s="157"/>
      <c r="Z938" s="146"/>
      <c r="AA938" s="146"/>
      <c r="AB938" s="146"/>
      <c r="AC938" s="146"/>
      <c r="AD938" s="146"/>
      <c r="AE938" s="146"/>
      <c r="AF938" s="146"/>
      <c r="AG938" s="146" t="s">
        <v>223</v>
      </c>
      <c r="AH938" s="146"/>
      <c r="AI938" s="146"/>
      <c r="AJ938" s="146"/>
      <c r="AK938" s="146"/>
      <c r="AL938" s="146"/>
      <c r="AM938" s="146"/>
      <c r="AN938" s="146"/>
      <c r="AO938" s="146"/>
      <c r="AP938" s="146"/>
      <c r="AQ938" s="146"/>
      <c r="AR938" s="146"/>
      <c r="AS938" s="146"/>
      <c r="AT938" s="146"/>
      <c r="AU938" s="146"/>
      <c r="AV938" s="146"/>
      <c r="AW938" s="146"/>
      <c r="AX938" s="146"/>
      <c r="AY938" s="146"/>
      <c r="AZ938" s="146"/>
      <c r="BA938" s="146"/>
      <c r="BB938" s="146"/>
      <c r="BC938" s="146"/>
      <c r="BD938" s="146"/>
      <c r="BE938" s="146"/>
      <c r="BF938" s="146"/>
      <c r="BG938" s="146"/>
      <c r="BH938" s="146"/>
    </row>
    <row r="939" spans="1:60" ht="22.5" outlineLevel="1" x14ac:dyDescent="0.2">
      <c r="A939" s="167">
        <v>132</v>
      </c>
      <c r="B939" s="168" t="s">
        <v>977</v>
      </c>
      <c r="C939" s="177" t="s">
        <v>978</v>
      </c>
      <c r="D939" s="169" t="s">
        <v>332</v>
      </c>
      <c r="E939" s="170">
        <v>150.67499000000001</v>
      </c>
      <c r="F939" s="171"/>
      <c r="G939" s="172">
        <f>ROUND(E939*F939,2)</f>
        <v>0</v>
      </c>
      <c r="H939" s="171"/>
      <c r="I939" s="172">
        <f>ROUND(E939*H939,2)</f>
        <v>0</v>
      </c>
      <c r="J939" s="171"/>
      <c r="K939" s="172">
        <f>ROUND(E939*J939,2)</f>
        <v>0</v>
      </c>
      <c r="L939" s="172">
        <v>21</v>
      </c>
      <c r="M939" s="172">
        <f>G939*(1+L939/100)</f>
        <v>0</v>
      </c>
      <c r="N939" s="170">
        <v>2.6099999999999999E-3</v>
      </c>
      <c r="O939" s="170">
        <f>ROUND(E939*N939,2)</f>
        <v>0.39</v>
      </c>
      <c r="P939" s="170">
        <v>0</v>
      </c>
      <c r="Q939" s="170">
        <f>ROUND(E939*P939,2)</f>
        <v>0</v>
      </c>
      <c r="R939" s="172" t="s">
        <v>975</v>
      </c>
      <c r="S939" s="172" t="s">
        <v>218</v>
      </c>
      <c r="T939" s="173" t="s">
        <v>218</v>
      </c>
      <c r="U939" s="157">
        <v>1.22</v>
      </c>
      <c r="V939" s="157">
        <f>ROUND(E939*U939,2)</f>
        <v>183.82</v>
      </c>
      <c r="W939" s="157"/>
      <c r="X939" s="157" t="s">
        <v>263</v>
      </c>
      <c r="Y939" s="157" t="s">
        <v>221</v>
      </c>
      <c r="Z939" s="146"/>
      <c r="AA939" s="146"/>
      <c r="AB939" s="146"/>
      <c r="AC939" s="146"/>
      <c r="AD939" s="146"/>
      <c r="AE939" s="146"/>
      <c r="AF939" s="146"/>
      <c r="AG939" s="146" t="s">
        <v>264</v>
      </c>
      <c r="AH939" s="146"/>
      <c r="AI939" s="146"/>
      <c r="AJ939" s="146"/>
      <c r="AK939" s="146"/>
      <c r="AL939" s="146"/>
      <c r="AM939" s="146"/>
      <c r="AN939" s="146"/>
      <c r="AO939" s="146"/>
      <c r="AP939" s="146"/>
      <c r="AQ939" s="146"/>
      <c r="AR939" s="146"/>
      <c r="AS939" s="146"/>
      <c r="AT939" s="146"/>
      <c r="AU939" s="146"/>
      <c r="AV939" s="146"/>
      <c r="AW939" s="146"/>
      <c r="AX939" s="146"/>
      <c r="AY939" s="146"/>
      <c r="AZ939" s="146"/>
      <c r="BA939" s="146"/>
      <c r="BB939" s="146"/>
      <c r="BC939" s="146"/>
      <c r="BD939" s="146"/>
      <c r="BE939" s="146"/>
      <c r="BF939" s="146"/>
      <c r="BG939" s="146"/>
      <c r="BH939" s="146"/>
    </row>
    <row r="940" spans="1:60" outlineLevel="2" x14ac:dyDescent="0.2">
      <c r="A940" s="153"/>
      <c r="B940" s="154"/>
      <c r="C940" s="266" t="s">
        <v>979</v>
      </c>
      <c r="D940" s="267"/>
      <c r="E940" s="267"/>
      <c r="F940" s="267"/>
      <c r="G940" s="267"/>
      <c r="H940" s="157"/>
      <c r="I940" s="157"/>
      <c r="J940" s="157"/>
      <c r="K940" s="157"/>
      <c r="L940" s="157"/>
      <c r="M940" s="157"/>
      <c r="N940" s="156"/>
      <c r="O940" s="156"/>
      <c r="P940" s="156"/>
      <c r="Q940" s="156"/>
      <c r="R940" s="157"/>
      <c r="S940" s="157"/>
      <c r="T940" s="157"/>
      <c r="U940" s="157"/>
      <c r="V940" s="157"/>
      <c r="W940" s="157"/>
      <c r="X940" s="157"/>
      <c r="Y940" s="157"/>
      <c r="Z940" s="146"/>
      <c r="AA940" s="146"/>
      <c r="AB940" s="146"/>
      <c r="AC940" s="146"/>
      <c r="AD940" s="146"/>
      <c r="AE940" s="146"/>
      <c r="AF940" s="146"/>
      <c r="AG940" s="146" t="s">
        <v>276</v>
      </c>
      <c r="AH940" s="146"/>
      <c r="AI940" s="146"/>
      <c r="AJ940" s="146"/>
      <c r="AK940" s="146"/>
      <c r="AL940" s="146"/>
      <c r="AM940" s="146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</row>
    <row r="941" spans="1:60" outlineLevel="2" x14ac:dyDescent="0.2">
      <c r="A941" s="153"/>
      <c r="B941" s="154"/>
      <c r="C941" s="268" t="s">
        <v>980</v>
      </c>
      <c r="D941" s="269"/>
      <c r="E941" s="269"/>
      <c r="F941" s="269"/>
      <c r="G941" s="269"/>
      <c r="H941" s="157"/>
      <c r="I941" s="157"/>
      <c r="J941" s="157"/>
      <c r="K941" s="157"/>
      <c r="L941" s="157"/>
      <c r="M941" s="157"/>
      <c r="N941" s="156"/>
      <c r="O941" s="156"/>
      <c r="P941" s="156"/>
      <c r="Q941" s="156"/>
      <c r="R941" s="157"/>
      <c r="S941" s="157"/>
      <c r="T941" s="157"/>
      <c r="U941" s="157"/>
      <c r="V941" s="157"/>
      <c r="W941" s="157"/>
      <c r="X941" s="157"/>
      <c r="Y941" s="157"/>
      <c r="Z941" s="146"/>
      <c r="AA941" s="146"/>
      <c r="AB941" s="146"/>
      <c r="AC941" s="146"/>
      <c r="AD941" s="146"/>
      <c r="AE941" s="146"/>
      <c r="AF941" s="146"/>
      <c r="AG941" s="146" t="s">
        <v>227</v>
      </c>
      <c r="AH941" s="146"/>
      <c r="AI941" s="146"/>
      <c r="AJ941" s="146"/>
      <c r="AK941" s="146"/>
      <c r="AL941" s="146"/>
      <c r="AM941" s="146"/>
      <c r="AN941" s="146"/>
      <c r="AO941" s="146"/>
      <c r="AP941" s="146"/>
      <c r="AQ941" s="146"/>
      <c r="AR941" s="146"/>
      <c r="AS941" s="146"/>
      <c r="AT941" s="146"/>
      <c r="AU941" s="146"/>
      <c r="AV941" s="146"/>
      <c r="AW941" s="146"/>
      <c r="AX941" s="146"/>
      <c r="AY941" s="146"/>
      <c r="AZ941" s="146"/>
      <c r="BA941" s="146"/>
      <c r="BB941" s="146"/>
      <c r="BC941" s="146"/>
      <c r="BD941" s="146"/>
      <c r="BE941" s="146"/>
      <c r="BF941" s="146"/>
      <c r="BG941" s="146"/>
      <c r="BH941" s="146"/>
    </row>
    <row r="942" spans="1:60" outlineLevel="2" x14ac:dyDescent="0.2">
      <c r="A942" s="153"/>
      <c r="B942" s="154"/>
      <c r="C942" s="192" t="s">
        <v>902</v>
      </c>
      <c r="D942" s="185"/>
      <c r="E942" s="186">
        <v>34.588740000000001</v>
      </c>
      <c r="F942" s="157"/>
      <c r="G942" s="157"/>
      <c r="H942" s="157"/>
      <c r="I942" s="157"/>
      <c r="J942" s="157"/>
      <c r="K942" s="157"/>
      <c r="L942" s="157"/>
      <c r="M942" s="157"/>
      <c r="N942" s="156"/>
      <c r="O942" s="156"/>
      <c r="P942" s="156"/>
      <c r="Q942" s="156"/>
      <c r="R942" s="157"/>
      <c r="S942" s="157"/>
      <c r="T942" s="157"/>
      <c r="U942" s="157"/>
      <c r="V942" s="157"/>
      <c r="W942" s="157"/>
      <c r="X942" s="157"/>
      <c r="Y942" s="157"/>
      <c r="Z942" s="146"/>
      <c r="AA942" s="146"/>
      <c r="AB942" s="146"/>
      <c r="AC942" s="146"/>
      <c r="AD942" s="146"/>
      <c r="AE942" s="146"/>
      <c r="AF942" s="146"/>
      <c r="AG942" s="146" t="s">
        <v>278</v>
      </c>
      <c r="AH942" s="146">
        <v>0</v>
      </c>
      <c r="AI942" s="146"/>
      <c r="AJ942" s="146"/>
      <c r="AK942" s="146"/>
      <c r="AL942" s="146"/>
      <c r="AM942" s="146"/>
      <c r="AN942" s="146"/>
      <c r="AO942" s="146"/>
      <c r="AP942" s="146"/>
      <c r="AQ942" s="146"/>
      <c r="AR942" s="146"/>
      <c r="AS942" s="146"/>
      <c r="AT942" s="146"/>
      <c r="AU942" s="146"/>
      <c r="AV942" s="146"/>
      <c r="AW942" s="146"/>
      <c r="AX942" s="146"/>
      <c r="AY942" s="146"/>
      <c r="AZ942" s="146"/>
      <c r="BA942" s="146"/>
      <c r="BB942" s="146"/>
      <c r="BC942" s="146"/>
      <c r="BD942" s="146"/>
      <c r="BE942" s="146"/>
      <c r="BF942" s="146"/>
      <c r="BG942" s="146"/>
      <c r="BH942" s="146"/>
    </row>
    <row r="943" spans="1:60" outlineLevel="3" x14ac:dyDescent="0.2">
      <c r="A943" s="153"/>
      <c r="B943" s="154"/>
      <c r="C943" s="192" t="s">
        <v>903</v>
      </c>
      <c r="D943" s="185"/>
      <c r="E943" s="186">
        <v>12.45195</v>
      </c>
      <c r="F943" s="157"/>
      <c r="G943" s="157"/>
      <c r="H943" s="157"/>
      <c r="I943" s="157"/>
      <c r="J943" s="157"/>
      <c r="K943" s="157"/>
      <c r="L943" s="157"/>
      <c r="M943" s="157"/>
      <c r="N943" s="156"/>
      <c r="O943" s="156"/>
      <c r="P943" s="156"/>
      <c r="Q943" s="156"/>
      <c r="R943" s="157"/>
      <c r="S943" s="157"/>
      <c r="T943" s="157"/>
      <c r="U943" s="157"/>
      <c r="V943" s="157"/>
      <c r="W943" s="157"/>
      <c r="X943" s="157"/>
      <c r="Y943" s="157"/>
      <c r="Z943" s="146"/>
      <c r="AA943" s="146"/>
      <c r="AB943" s="146"/>
      <c r="AC943" s="146"/>
      <c r="AD943" s="146"/>
      <c r="AE943" s="146"/>
      <c r="AF943" s="146"/>
      <c r="AG943" s="146" t="s">
        <v>278</v>
      </c>
      <c r="AH943" s="146">
        <v>0</v>
      </c>
      <c r="AI943" s="146"/>
      <c r="AJ943" s="146"/>
      <c r="AK943" s="146"/>
      <c r="AL943" s="146"/>
      <c r="AM943" s="146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</row>
    <row r="944" spans="1:60" outlineLevel="3" x14ac:dyDescent="0.2">
      <c r="A944" s="153"/>
      <c r="B944" s="154"/>
      <c r="C944" s="192" t="s">
        <v>904</v>
      </c>
      <c r="D944" s="185"/>
      <c r="E944" s="186">
        <v>11.884130000000001</v>
      </c>
      <c r="F944" s="157"/>
      <c r="G944" s="157"/>
      <c r="H944" s="157"/>
      <c r="I944" s="157"/>
      <c r="J944" s="157"/>
      <c r="K944" s="157"/>
      <c r="L944" s="157"/>
      <c r="M944" s="157"/>
      <c r="N944" s="156"/>
      <c r="O944" s="156"/>
      <c r="P944" s="156"/>
      <c r="Q944" s="156"/>
      <c r="R944" s="157"/>
      <c r="S944" s="157"/>
      <c r="T944" s="157"/>
      <c r="U944" s="157"/>
      <c r="V944" s="157"/>
      <c r="W944" s="157"/>
      <c r="X944" s="157"/>
      <c r="Y944" s="157"/>
      <c r="Z944" s="146"/>
      <c r="AA944" s="146"/>
      <c r="AB944" s="146"/>
      <c r="AC944" s="146"/>
      <c r="AD944" s="146"/>
      <c r="AE944" s="146"/>
      <c r="AF944" s="146"/>
      <c r="AG944" s="146" t="s">
        <v>278</v>
      </c>
      <c r="AH944" s="146">
        <v>0</v>
      </c>
      <c r="AI944" s="146"/>
      <c r="AJ944" s="146"/>
      <c r="AK944" s="146"/>
      <c r="AL944" s="146"/>
      <c r="AM944" s="146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</row>
    <row r="945" spans="1:60" outlineLevel="3" x14ac:dyDescent="0.2">
      <c r="A945" s="153"/>
      <c r="B945" s="154"/>
      <c r="C945" s="192" t="s">
        <v>905</v>
      </c>
      <c r="D945" s="185"/>
      <c r="E945" s="186">
        <v>91.750169999999997</v>
      </c>
      <c r="F945" s="157"/>
      <c r="G945" s="157"/>
      <c r="H945" s="157"/>
      <c r="I945" s="157"/>
      <c r="J945" s="157"/>
      <c r="K945" s="157"/>
      <c r="L945" s="157"/>
      <c r="M945" s="157"/>
      <c r="N945" s="156"/>
      <c r="O945" s="156"/>
      <c r="P945" s="156"/>
      <c r="Q945" s="156"/>
      <c r="R945" s="157"/>
      <c r="S945" s="157"/>
      <c r="T945" s="157"/>
      <c r="U945" s="157"/>
      <c r="V945" s="157"/>
      <c r="W945" s="157"/>
      <c r="X945" s="157"/>
      <c r="Y945" s="157"/>
      <c r="Z945" s="146"/>
      <c r="AA945" s="146"/>
      <c r="AB945" s="146"/>
      <c r="AC945" s="146"/>
      <c r="AD945" s="146"/>
      <c r="AE945" s="146"/>
      <c r="AF945" s="146"/>
      <c r="AG945" s="146" t="s">
        <v>278</v>
      </c>
      <c r="AH945" s="146">
        <v>0</v>
      </c>
      <c r="AI945" s="146"/>
      <c r="AJ945" s="146"/>
      <c r="AK945" s="146"/>
      <c r="AL945" s="146"/>
      <c r="AM945" s="146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  <c r="BH945" s="146"/>
    </row>
    <row r="946" spans="1:60" outlineLevel="2" x14ac:dyDescent="0.2">
      <c r="A946" s="153"/>
      <c r="B946" s="154"/>
      <c r="C946" s="251"/>
      <c r="D946" s="252"/>
      <c r="E946" s="252"/>
      <c r="F946" s="252"/>
      <c r="G946" s="252"/>
      <c r="H946" s="157"/>
      <c r="I946" s="157"/>
      <c r="J946" s="157"/>
      <c r="K946" s="157"/>
      <c r="L946" s="157"/>
      <c r="M946" s="157"/>
      <c r="N946" s="156"/>
      <c r="O946" s="156"/>
      <c r="P946" s="156"/>
      <c r="Q946" s="156"/>
      <c r="R946" s="157"/>
      <c r="S946" s="157"/>
      <c r="T946" s="157"/>
      <c r="U946" s="157"/>
      <c r="V946" s="157"/>
      <c r="W946" s="157"/>
      <c r="X946" s="157"/>
      <c r="Y946" s="157"/>
      <c r="Z946" s="146"/>
      <c r="AA946" s="146"/>
      <c r="AB946" s="146"/>
      <c r="AC946" s="146"/>
      <c r="AD946" s="146"/>
      <c r="AE946" s="146"/>
      <c r="AF946" s="146"/>
      <c r="AG946" s="146" t="s">
        <v>223</v>
      </c>
      <c r="AH946" s="146"/>
      <c r="AI946" s="146"/>
      <c r="AJ946" s="146"/>
      <c r="AK946" s="146"/>
      <c r="AL946" s="146"/>
      <c r="AM946" s="146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</row>
    <row r="947" spans="1:60" ht="22.5" outlineLevel="1" x14ac:dyDescent="0.2">
      <c r="A947" s="167">
        <v>133</v>
      </c>
      <c r="B947" s="168" t="s">
        <v>981</v>
      </c>
      <c r="C947" s="177" t="s">
        <v>982</v>
      </c>
      <c r="D947" s="169" t="s">
        <v>374</v>
      </c>
      <c r="E947" s="170">
        <v>7</v>
      </c>
      <c r="F947" s="171"/>
      <c r="G947" s="172">
        <f>ROUND(E947*F947,2)</f>
        <v>0</v>
      </c>
      <c r="H947" s="171"/>
      <c r="I947" s="172">
        <f>ROUND(E947*H947,2)</f>
        <v>0</v>
      </c>
      <c r="J947" s="171"/>
      <c r="K947" s="172">
        <f>ROUND(E947*J947,2)</f>
        <v>0</v>
      </c>
      <c r="L947" s="172">
        <v>21</v>
      </c>
      <c r="M947" s="172">
        <f>G947*(1+L947/100)</f>
        <v>0</v>
      </c>
      <c r="N947" s="170">
        <v>2.4299999999999999E-3</v>
      </c>
      <c r="O947" s="170">
        <f>ROUND(E947*N947,2)</f>
        <v>0.02</v>
      </c>
      <c r="P947" s="170">
        <v>0</v>
      </c>
      <c r="Q947" s="170">
        <f>ROUND(E947*P947,2)</f>
        <v>0</v>
      </c>
      <c r="R947" s="172" t="s">
        <v>975</v>
      </c>
      <c r="S947" s="172" t="s">
        <v>218</v>
      </c>
      <c r="T947" s="173" t="s">
        <v>218</v>
      </c>
      <c r="U947" s="157">
        <v>0.29399999999999998</v>
      </c>
      <c r="V947" s="157">
        <f>ROUND(E947*U947,2)</f>
        <v>2.06</v>
      </c>
      <c r="W947" s="157"/>
      <c r="X947" s="157" t="s">
        <v>263</v>
      </c>
      <c r="Y947" s="157" t="s">
        <v>221</v>
      </c>
      <c r="Z947" s="146"/>
      <c r="AA947" s="146"/>
      <c r="AB947" s="146"/>
      <c r="AC947" s="146"/>
      <c r="AD947" s="146"/>
      <c r="AE947" s="146"/>
      <c r="AF947" s="146"/>
      <c r="AG947" s="146" t="s">
        <v>264</v>
      </c>
      <c r="AH947" s="146"/>
      <c r="AI947" s="146"/>
      <c r="AJ947" s="146"/>
      <c r="AK947" s="146"/>
      <c r="AL947" s="146"/>
      <c r="AM947" s="146"/>
      <c r="AN947" s="146"/>
      <c r="AO947" s="146"/>
      <c r="AP947" s="146"/>
      <c r="AQ947" s="146"/>
      <c r="AR947" s="146"/>
      <c r="AS947" s="146"/>
      <c r="AT947" s="146"/>
      <c r="AU947" s="146"/>
      <c r="AV947" s="146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  <c r="BH947" s="146"/>
    </row>
    <row r="948" spans="1:60" outlineLevel="2" x14ac:dyDescent="0.2">
      <c r="A948" s="153"/>
      <c r="B948" s="154"/>
      <c r="C948" s="253" t="s">
        <v>983</v>
      </c>
      <c r="D948" s="254"/>
      <c r="E948" s="254"/>
      <c r="F948" s="254"/>
      <c r="G948" s="254"/>
      <c r="H948" s="157"/>
      <c r="I948" s="157"/>
      <c r="J948" s="157"/>
      <c r="K948" s="157"/>
      <c r="L948" s="157"/>
      <c r="M948" s="157"/>
      <c r="N948" s="156"/>
      <c r="O948" s="156"/>
      <c r="P948" s="156"/>
      <c r="Q948" s="156"/>
      <c r="R948" s="157"/>
      <c r="S948" s="157"/>
      <c r="T948" s="157"/>
      <c r="U948" s="157"/>
      <c r="V948" s="157"/>
      <c r="W948" s="157"/>
      <c r="X948" s="157"/>
      <c r="Y948" s="157"/>
      <c r="Z948" s="146"/>
      <c r="AA948" s="146"/>
      <c r="AB948" s="146"/>
      <c r="AC948" s="146"/>
      <c r="AD948" s="146"/>
      <c r="AE948" s="146"/>
      <c r="AF948" s="146"/>
      <c r="AG948" s="146" t="s">
        <v>227</v>
      </c>
      <c r="AH948" s="146"/>
      <c r="AI948" s="146"/>
      <c r="AJ948" s="146"/>
      <c r="AK948" s="146"/>
      <c r="AL948" s="146"/>
      <c r="AM948" s="146"/>
      <c r="AN948" s="146"/>
      <c r="AO948" s="146"/>
      <c r="AP948" s="146"/>
      <c r="AQ948" s="146"/>
      <c r="AR948" s="146"/>
      <c r="AS948" s="146"/>
      <c r="AT948" s="146"/>
      <c r="AU948" s="146"/>
      <c r="AV948" s="146"/>
      <c r="AW948" s="146"/>
      <c r="AX948" s="146"/>
      <c r="AY948" s="146"/>
      <c r="AZ948" s="146"/>
      <c r="BA948" s="146"/>
      <c r="BB948" s="146"/>
      <c r="BC948" s="146"/>
      <c r="BD948" s="146"/>
      <c r="BE948" s="146"/>
      <c r="BF948" s="146"/>
      <c r="BG948" s="146"/>
      <c r="BH948" s="146"/>
    </row>
    <row r="949" spans="1:60" outlineLevel="2" x14ac:dyDescent="0.2">
      <c r="A949" s="153"/>
      <c r="B949" s="154"/>
      <c r="C949" s="251"/>
      <c r="D949" s="252"/>
      <c r="E949" s="252"/>
      <c r="F949" s="252"/>
      <c r="G949" s="252"/>
      <c r="H949" s="157"/>
      <c r="I949" s="157"/>
      <c r="J949" s="157"/>
      <c r="K949" s="157"/>
      <c r="L949" s="157"/>
      <c r="M949" s="157"/>
      <c r="N949" s="156"/>
      <c r="O949" s="156"/>
      <c r="P949" s="156"/>
      <c r="Q949" s="156"/>
      <c r="R949" s="157"/>
      <c r="S949" s="157"/>
      <c r="T949" s="157"/>
      <c r="U949" s="157"/>
      <c r="V949" s="157"/>
      <c r="W949" s="157"/>
      <c r="X949" s="157"/>
      <c r="Y949" s="157"/>
      <c r="Z949" s="146"/>
      <c r="AA949" s="146"/>
      <c r="AB949" s="146"/>
      <c r="AC949" s="146"/>
      <c r="AD949" s="146"/>
      <c r="AE949" s="146"/>
      <c r="AF949" s="146"/>
      <c r="AG949" s="146" t="s">
        <v>223</v>
      </c>
      <c r="AH949" s="146"/>
      <c r="AI949" s="146"/>
      <c r="AJ949" s="146"/>
      <c r="AK949" s="146"/>
      <c r="AL949" s="146"/>
      <c r="AM949" s="146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</row>
    <row r="950" spans="1:60" ht="22.5" outlineLevel="1" x14ac:dyDescent="0.2">
      <c r="A950" s="167">
        <v>134</v>
      </c>
      <c r="B950" s="168" t="s">
        <v>984</v>
      </c>
      <c r="C950" s="177" t="s">
        <v>985</v>
      </c>
      <c r="D950" s="169" t="s">
        <v>374</v>
      </c>
      <c r="E950" s="170">
        <v>30</v>
      </c>
      <c r="F950" s="171"/>
      <c r="G950" s="172">
        <f>ROUND(E950*F950,2)</f>
        <v>0</v>
      </c>
      <c r="H950" s="171"/>
      <c r="I950" s="172">
        <f>ROUND(E950*H950,2)</f>
        <v>0</v>
      </c>
      <c r="J950" s="171"/>
      <c r="K950" s="172">
        <f>ROUND(E950*J950,2)</f>
        <v>0</v>
      </c>
      <c r="L950" s="172">
        <v>21</v>
      </c>
      <c r="M950" s="172">
        <f>G950*(1+L950/100)</f>
        <v>0</v>
      </c>
      <c r="N950" s="170">
        <v>9.3999999999999997E-4</v>
      </c>
      <c r="O950" s="170">
        <f>ROUND(E950*N950,2)</f>
        <v>0.03</v>
      </c>
      <c r="P950" s="170">
        <v>0</v>
      </c>
      <c r="Q950" s="170">
        <f>ROUND(E950*P950,2)</f>
        <v>0</v>
      </c>
      <c r="R950" s="172" t="s">
        <v>975</v>
      </c>
      <c r="S950" s="172" t="s">
        <v>218</v>
      </c>
      <c r="T950" s="173" t="s">
        <v>218</v>
      </c>
      <c r="U950" s="157">
        <v>0.26400000000000001</v>
      </c>
      <c r="V950" s="157">
        <f>ROUND(E950*U950,2)</f>
        <v>7.92</v>
      </c>
      <c r="W950" s="157"/>
      <c r="X950" s="157" t="s">
        <v>263</v>
      </c>
      <c r="Y950" s="157" t="s">
        <v>221</v>
      </c>
      <c r="Z950" s="146"/>
      <c r="AA950" s="146"/>
      <c r="AB950" s="146"/>
      <c r="AC950" s="146"/>
      <c r="AD950" s="146"/>
      <c r="AE950" s="146"/>
      <c r="AF950" s="146"/>
      <c r="AG950" s="146" t="s">
        <v>264</v>
      </c>
      <c r="AH950" s="146"/>
      <c r="AI950" s="146"/>
      <c r="AJ950" s="146"/>
      <c r="AK950" s="146"/>
      <c r="AL950" s="146"/>
      <c r="AM950" s="146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</row>
    <row r="951" spans="1:60" outlineLevel="2" x14ac:dyDescent="0.2">
      <c r="A951" s="153"/>
      <c r="B951" s="154"/>
      <c r="C951" s="266" t="s">
        <v>986</v>
      </c>
      <c r="D951" s="267"/>
      <c r="E951" s="267"/>
      <c r="F951" s="267"/>
      <c r="G951" s="267"/>
      <c r="H951" s="157"/>
      <c r="I951" s="157"/>
      <c r="J951" s="157"/>
      <c r="K951" s="157"/>
      <c r="L951" s="157"/>
      <c r="M951" s="157"/>
      <c r="N951" s="156"/>
      <c r="O951" s="156"/>
      <c r="P951" s="156"/>
      <c r="Q951" s="156"/>
      <c r="R951" s="157"/>
      <c r="S951" s="157"/>
      <c r="T951" s="157"/>
      <c r="U951" s="157"/>
      <c r="V951" s="157"/>
      <c r="W951" s="157"/>
      <c r="X951" s="157"/>
      <c r="Y951" s="157"/>
      <c r="Z951" s="146"/>
      <c r="AA951" s="146"/>
      <c r="AB951" s="146"/>
      <c r="AC951" s="146"/>
      <c r="AD951" s="146"/>
      <c r="AE951" s="146"/>
      <c r="AF951" s="146"/>
      <c r="AG951" s="146" t="s">
        <v>276</v>
      </c>
      <c r="AH951" s="146"/>
      <c r="AI951" s="146"/>
      <c r="AJ951" s="146"/>
      <c r="AK951" s="146"/>
      <c r="AL951" s="146"/>
      <c r="AM951" s="146"/>
      <c r="AN951" s="146"/>
      <c r="AO951" s="146"/>
      <c r="AP951" s="146"/>
      <c r="AQ951" s="146"/>
      <c r="AR951" s="146"/>
      <c r="AS951" s="146"/>
      <c r="AT951" s="146"/>
      <c r="AU951" s="146"/>
      <c r="AV951" s="146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  <c r="BH951" s="146"/>
    </row>
    <row r="952" spans="1:60" outlineLevel="2" x14ac:dyDescent="0.2">
      <c r="A952" s="153"/>
      <c r="B952" s="154"/>
      <c r="C952" s="268" t="s">
        <v>987</v>
      </c>
      <c r="D952" s="269"/>
      <c r="E952" s="269"/>
      <c r="F952" s="269"/>
      <c r="G952" s="269"/>
      <c r="H952" s="157"/>
      <c r="I952" s="157"/>
      <c r="J952" s="157"/>
      <c r="K952" s="157"/>
      <c r="L952" s="157"/>
      <c r="M952" s="157"/>
      <c r="N952" s="156"/>
      <c r="O952" s="156"/>
      <c r="P952" s="156"/>
      <c r="Q952" s="156"/>
      <c r="R952" s="157"/>
      <c r="S952" s="157"/>
      <c r="T952" s="157"/>
      <c r="U952" s="157"/>
      <c r="V952" s="157"/>
      <c r="W952" s="157"/>
      <c r="X952" s="157"/>
      <c r="Y952" s="157"/>
      <c r="Z952" s="146"/>
      <c r="AA952" s="146"/>
      <c r="AB952" s="146"/>
      <c r="AC952" s="146"/>
      <c r="AD952" s="146"/>
      <c r="AE952" s="146"/>
      <c r="AF952" s="146"/>
      <c r="AG952" s="146" t="s">
        <v>227</v>
      </c>
      <c r="AH952" s="146"/>
      <c r="AI952" s="146"/>
      <c r="AJ952" s="146"/>
      <c r="AK952" s="146"/>
      <c r="AL952" s="146"/>
      <c r="AM952" s="146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</row>
    <row r="953" spans="1:60" outlineLevel="2" x14ac:dyDescent="0.2">
      <c r="A953" s="153"/>
      <c r="B953" s="154"/>
      <c r="C953" s="251"/>
      <c r="D953" s="252"/>
      <c r="E953" s="252"/>
      <c r="F953" s="252"/>
      <c r="G953" s="252"/>
      <c r="H953" s="157"/>
      <c r="I953" s="157"/>
      <c r="J953" s="157"/>
      <c r="K953" s="157"/>
      <c r="L953" s="157"/>
      <c r="M953" s="157"/>
      <c r="N953" s="156"/>
      <c r="O953" s="156"/>
      <c r="P953" s="156"/>
      <c r="Q953" s="156"/>
      <c r="R953" s="157"/>
      <c r="S953" s="157"/>
      <c r="T953" s="157"/>
      <c r="U953" s="157"/>
      <c r="V953" s="157"/>
      <c r="W953" s="157"/>
      <c r="X953" s="157"/>
      <c r="Y953" s="157"/>
      <c r="Z953" s="146"/>
      <c r="AA953" s="146"/>
      <c r="AB953" s="146"/>
      <c r="AC953" s="146"/>
      <c r="AD953" s="146"/>
      <c r="AE953" s="146"/>
      <c r="AF953" s="146"/>
      <c r="AG953" s="146" t="s">
        <v>223</v>
      </c>
      <c r="AH953" s="146"/>
      <c r="AI953" s="146"/>
      <c r="AJ953" s="146"/>
      <c r="AK953" s="146"/>
      <c r="AL953" s="146"/>
      <c r="AM953" s="146"/>
      <c r="AN953" s="146"/>
      <c r="AO953" s="146"/>
      <c r="AP953" s="146"/>
      <c r="AQ953" s="146"/>
      <c r="AR953" s="146"/>
      <c r="AS953" s="146"/>
      <c r="AT953" s="146"/>
      <c r="AU953" s="146"/>
      <c r="AV953" s="146"/>
      <c r="AW953" s="146"/>
      <c r="AX953" s="146"/>
      <c r="AY953" s="146"/>
      <c r="AZ953" s="146"/>
      <c r="BA953" s="146"/>
      <c r="BB953" s="146"/>
      <c r="BC953" s="146"/>
      <c r="BD953" s="146"/>
      <c r="BE953" s="146"/>
      <c r="BF953" s="146"/>
      <c r="BG953" s="146"/>
      <c r="BH953" s="146"/>
    </row>
    <row r="954" spans="1:60" ht="22.5" outlineLevel="1" x14ac:dyDescent="0.2">
      <c r="A954" s="167">
        <v>135</v>
      </c>
      <c r="B954" s="168" t="s">
        <v>988</v>
      </c>
      <c r="C954" s="177" t="s">
        <v>989</v>
      </c>
      <c r="D954" s="169" t="s">
        <v>374</v>
      </c>
      <c r="E954" s="170">
        <v>10.375</v>
      </c>
      <c r="F954" s="171"/>
      <c r="G954" s="172">
        <f>ROUND(E954*F954,2)</f>
        <v>0</v>
      </c>
      <c r="H954" s="171"/>
      <c r="I954" s="172">
        <f>ROUND(E954*H954,2)</f>
        <v>0</v>
      </c>
      <c r="J954" s="171"/>
      <c r="K954" s="172">
        <f>ROUND(E954*J954,2)</f>
        <v>0</v>
      </c>
      <c r="L954" s="172">
        <v>21</v>
      </c>
      <c r="M954" s="172">
        <f>G954*(1+L954/100)</f>
        <v>0</v>
      </c>
      <c r="N954" s="170">
        <v>1.73E-3</v>
      </c>
      <c r="O954" s="170">
        <f>ROUND(E954*N954,2)</f>
        <v>0.02</v>
      </c>
      <c r="P954" s="170">
        <v>0</v>
      </c>
      <c r="Q954" s="170">
        <f>ROUND(E954*P954,2)</f>
        <v>0</v>
      </c>
      <c r="R954" s="172" t="s">
        <v>975</v>
      </c>
      <c r="S954" s="172" t="s">
        <v>218</v>
      </c>
      <c r="T954" s="173" t="s">
        <v>218</v>
      </c>
      <c r="U954" s="157">
        <v>0.28000000000000003</v>
      </c>
      <c r="V954" s="157">
        <f>ROUND(E954*U954,2)</f>
        <v>2.91</v>
      </c>
      <c r="W954" s="157"/>
      <c r="X954" s="157" t="s">
        <v>263</v>
      </c>
      <c r="Y954" s="157" t="s">
        <v>221</v>
      </c>
      <c r="Z954" s="146"/>
      <c r="AA954" s="146"/>
      <c r="AB954" s="146"/>
      <c r="AC954" s="146"/>
      <c r="AD954" s="146"/>
      <c r="AE954" s="146"/>
      <c r="AF954" s="146"/>
      <c r="AG954" s="146" t="s">
        <v>264</v>
      </c>
      <c r="AH954" s="146"/>
      <c r="AI954" s="146"/>
      <c r="AJ954" s="146"/>
      <c r="AK954" s="146"/>
      <c r="AL954" s="146"/>
      <c r="AM954" s="146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</row>
    <row r="955" spans="1:60" outlineLevel="2" x14ac:dyDescent="0.2">
      <c r="A955" s="153"/>
      <c r="B955" s="154"/>
      <c r="C955" s="266" t="s">
        <v>976</v>
      </c>
      <c r="D955" s="267"/>
      <c r="E955" s="267"/>
      <c r="F955" s="267"/>
      <c r="G955" s="267"/>
      <c r="H955" s="157"/>
      <c r="I955" s="157"/>
      <c r="J955" s="157"/>
      <c r="K955" s="157"/>
      <c r="L955" s="157"/>
      <c r="M955" s="157"/>
      <c r="N955" s="156"/>
      <c r="O955" s="156"/>
      <c r="P955" s="156"/>
      <c r="Q955" s="156"/>
      <c r="R955" s="157"/>
      <c r="S955" s="157"/>
      <c r="T955" s="157"/>
      <c r="U955" s="157"/>
      <c r="V955" s="157"/>
      <c r="W955" s="157"/>
      <c r="X955" s="157"/>
      <c r="Y955" s="157"/>
      <c r="Z955" s="146"/>
      <c r="AA955" s="146"/>
      <c r="AB955" s="146"/>
      <c r="AC955" s="146"/>
      <c r="AD955" s="146"/>
      <c r="AE955" s="146"/>
      <c r="AF955" s="146"/>
      <c r="AG955" s="146" t="s">
        <v>276</v>
      </c>
      <c r="AH955" s="146"/>
      <c r="AI955" s="146"/>
      <c r="AJ955" s="146"/>
      <c r="AK955" s="146"/>
      <c r="AL955" s="146"/>
      <c r="AM955" s="146"/>
      <c r="AN955" s="146"/>
      <c r="AO955" s="146"/>
      <c r="AP955" s="146"/>
      <c r="AQ955" s="146"/>
      <c r="AR955" s="146"/>
      <c r="AS955" s="146"/>
      <c r="AT955" s="146"/>
      <c r="AU955" s="146"/>
      <c r="AV955" s="146"/>
      <c r="AW955" s="146"/>
      <c r="AX955" s="146"/>
      <c r="AY955" s="146"/>
      <c r="AZ955" s="146"/>
      <c r="BA955" s="146"/>
      <c r="BB955" s="146"/>
      <c r="BC955" s="146"/>
      <c r="BD955" s="146"/>
      <c r="BE955" s="146"/>
      <c r="BF955" s="146"/>
      <c r="BG955" s="146"/>
      <c r="BH955" s="146"/>
    </row>
    <row r="956" spans="1:60" outlineLevel="2" x14ac:dyDescent="0.2">
      <c r="A956" s="153"/>
      <c r="B956" s="154"/>
      <c r="C956" s="268" t="s">
        <v>990</v>
      </c>
      <c r="D956" s="269"/>
      <c r="E956" s="269"/>
      <c r="F956" s="269"/>
      <c r="G956" s="269"/>
      <c r="H956" s="157"/>
      <c r="I956" s="157"/>
      <c r="J956" s="157"/>
      <c r="K956" s="157"/>
      <c r="L956" s="157"/>
      <c r="M956" s="157"/>
      <c r="N956" s="156"/>
      <c r="O956" s="156"/>
      <c r="P956" s="156"/>
      <c r="Q956" s="156"/>
      <c r="R956" s="157"/>
      <c r="S956" s="157"/>
      <c r="T956" s="157"/>
      <c r="U956" s="157"/>
      <c r="V956" s="157"/>
      <c r="W956" s="157"/>
      <c r="X956" s="157"/>
      <c r="Y956" s="157"/>
      <c r="Z956" s="146"/>
      <c r="AA956" s="146"/>
      <c r="AB956" s="146"/>
      <c r="AC956" s="146"/>
      <c r="AD956" s="146"/>
      <c r="AE956" s="146"/>
      <c r="AF956" s="146"/>
      <c r="AG956" s="146" t="s">
        <v>227</v>
      </c>
      <c r="AH956" s="146"/>
      <c r="AI956" s="146"/>
      <c r="AJ956" s="146"/>
      <c r="AK956" s="146"/>
      <c r="AL956" s="146"/>
      <c r="AM956" s="146"/>
      <c r="AN956" s="146"/>
      <c r="AO956" s="146"/>
      <c r="AP956" s="146"/>
      <c r="AQ956" s="146"/>
      <c r="AR956" s="146"/>
      <c r="AS956" s="146"/>
      <c r="AT956" s="146"/>
      <c r="AU956" s="146"/>
      <c r="AV956" s="146"/>
      <c r="AW956" s="146"/>
      <c r="AX956" s="146"/>
      <c r="AY956" s="146"/>
      <c r="AZ956" s="146"/>
      <c r="BA956" s="146"/>
      <c r="BB956" s="146"/>
      <c r="BC956" s="146"/>
      <c r="BD956" s="146"/>
      <c r="BE956" s="146"/>
      <c r="BF956" s="146"/>
      <c r="BG956" s="146"/>
      <c r="BH956" s="146"/>
    </row>
    <row r="957" spans="1:60" outlineLevel="2" x14ac:dyDescent="0.2">
      <c r="A957" s="153"/>
      <c r="B957" s="154"/>
      <c r="C957" s="192" t="s">
        <v>991</v>
      </c>
      <c r="D957" s="185"/>
      <c r="E957" s="186">
        <v>1</v>
      </c>
      <c r="F957" s="157"/>
      <c r="G957" s="157"/>
      <c r="H957" s="157"/>
      <c r="I957" s="157"/>
      <c r="J957" s="157"/>
      <c r="K957" s="157"/>
      <c r="L957" s="157"/>
      <c r="M957" s="157"/>
      <c r="N957" s="156"/>
      <c r="O957" s="156"/>
      <c r="P957" s="156"/>
      <c r="Q957" s="156"/>
      <c r="R957" s="157"/>
      <c r="S957" s="157"/>
      <c r="T957" s="157"/>
      <c r="U957" s="157"/>
      <c r="V957" s="157"/>
      <c r="W957" s="157"/>
      <c r="X957" s="157"/>
      <c r="Y957" s="157"/>
      <c r="Z957" s="146"/>
      <c r="AA957" s="146"/>
      <c r="AB957" s="146"/>
      <c r="AC957" s="146"/>
      <c r="AD957" s="146"/>
      <c r="AE957" s="146"/>
      <c r="AF957" s="146"/>
      <c r="AG957" s="146" t="s">
        <v>278</v>
      </c>
      <c r="AH957" s="146">
        <v>0</v>
      </c>
      <c r="AI957" s="146"/>
      <c r="AJ957" s="146"/>
      <c r="AK957" s="146"/>
      <c r="AL957" s="146"/>
      <c r="AM957" s="146"/>
      <c r="AN957" s="146"/>
      <c r="AO957" s="146"/>
      <c r="AP957" s="146"/>
      <c r="AQ957" s="146"/>
      <c r="AR957" s="146"/>
      <c r="AS957" s="146"/>
      <c r="AT957" s="146"/>
      <c r="AU957" s="146"/>
      <c r="AV957" s="146"/>
      <c r="AW957" s="146"/>
      <c r="AX957" s="146"/>
      <c r="AY957" s="146"/>
      <c r="AZ957" s="146"/>
      <c r="BA957" s="146"/>
      <c r="BB957" s="146"/>
      <c r="BC957" s="146"/>
      <c r="BD957" s="146"/>
      <c r="BE957" s="146"/>
      <c r="BF957" s="146"/>
      <c r="BG957" s="146"/>
      <c r="BH957" s="146"/>
    </row>
    <row r="958" spans="1:60" outlineLevel="3" x14ac:dyDescent="0.2">
      <c r="A958" s="153"/>
      <c r="B958" s="154"/>
      <c r="C958" s="192" t="s">
        <v>992</v>
      </c>
      <c r="D958" s="185"/>
      <c r="E958" s="186">
        <v>0.875</v>
      </c>
      <c r="F958" s="157"/>
      <c r="G958" s="157"/>
      <c r="H958" s="157"/>
      <c r="I958" s="157"/>
      <c r="J958" s="157"/>
      <c r="K958" s="157"/>
      <c r="L958" s="157"/>
      <c r="M958" s="157"/>
      <c r="N958" s="156"/>
      <c r="O958" s="156"/>
      <c r="P958" s="156"/>
      <c r="Q958" s="156"/>
      <c r="R958" s="157"/>
      <c r="S958" s="157"/>
      <c r="T958" s="157"/>
      <c r="U958" s="157"/>
      <c r="V958" s="157"/>
      <c r="W958" s="157"/>
      <c r="X958" s="157"/>
      <c r="Y958" s="157"/>
      <c r="Z958" s="146"/>
      <c r="AA958" s="146"/>
      <c r="AB958" s="146"/>
      <c r="AC958" s="146"/>
      <c r="AD958" s="146"/>
      <c r="AE958" s="146"/>
      <c r="AF958" s="146"/>
      <c r="AG958" s="146" t="s">
        <v>278</v>
      </c>
      <c r="AH958" s="146">
        <v>0</v>
      </c>
      <c r="AI958" s="146"/>
      <c r="AJ958" s="146"/>
      <c r="AK958" s="146"/>
      <c r="AL958" s="146"/>
      <c r="AM958" s="146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</row>
    <row r="959" spans="1:60" outlineLevel="3" x14ac:dyDescent="0.2">
      <c r="A959" s="153"/>
      <c r="B959" s="154"/>
      <c r="C959" s="192" t="s">
        <v>993</v>
      </c>
      <c r="D959" s="185"/>
      <c r="E959" s="186">
        <v>4.5</v>
      </c>
      <c r="F959" s="157"/>
      <c r="G959" s="157"/>
      <c r="H959" s="157"/>
      <c r="I959" s="157"/>
      <c r="J959" s="157"/>
      <c r="K959" s="157"/>
      <c r="L959" s="157"/>
      <c r="M959" s="157"/>
      <c r="N959" s="156"/>
      <c r="O959" s="156"/>
      <c r="P959" s="156"/>
      <c r="Q959" s="156"/>
      <c r="R959" s="157"/>
      <c r="S959" s="157"/>
      <c r="T959" s="157"/>
      <c r="U959" s="157"/>
      <c r="V959" s="157"/>
      <c r="W959" s="157"/>
      <c r="X959" s="157"/>
      <c r="Y959" s="157"/>
      <c r="Z959" s="146"/>
      <c r="AA959" s="146"/>
      <c r="AB959" s="146"/>
      <c r="AC959" s="146"/>
      <c r="AD959" s="146"/>
      <c r="AE959" s="146"/>
      <c r="AF959" s="146"/>
      <c r="AG959" s="146" t="s">
        <v>278</v>
      </c>
      <c r="AH959" s="146">
        <v>0</v>
      </c>
      <c r="AI959" s="146"/>
      <c r="AJ959" s="146"/>
      <c r="AK959" s="146"/>
      <c r="AL959" s="146"/>
      <c r="AM959" s="146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</row>
    <row r="960" spans="1:60" outlineLevel="3" x14ac:dyDescent="0.2">
      <c r="A960" s="153"/>
      <c r="B960" s="154"/>
      <c r="C960" s="192" t="s">
        <v>994</v>
      </c>
      <c r="D960" s="185"/>
      <c r="E960" s="186">
        <v>1</v>
      </c>
      <c r="F960" s="157"/>
      <c r="G960" s="157"/>
      <c r="H960" s="157"/>
      <c r="I960" s="157"/>
      <c r="J960" s="157"/>
      <c r="K960" s="157"/>
      <c r="L960" s="157"/>
      <c r="M960" s="157"/>
      <c r="N960" s="156"/>
      <c r="O960" s="156"/>
      <c r="P960" s="156"/>
      <c r="Q960" s="156"/>
      <c r="R960" s="157"/>
      <c r="S960" s="157"/>
      <c r="T960" s="157"/>
      <c r="U960" s="157"/>
      <c r="V960" s="157"/>
      <c r="W960" s="157"/>
      <c r="X960" s="157"/>
      <c r="Y960" s="157"/>
      <c r="Z960" s="146"/>
      <c r="AA960" s="146"/>
      <c r="AB960" s="146"/>
      <c r="AC960" s="146"/>
      <c r="AD960" s="146"/>
      <c r="AE960" s="146"/>
      <c r="AF960" s="146"/>
      <c r="AG960" s="146" t="s">
        <v>278</v>
      </c>
      <c r="AH960" s="146">
        <v>0</v>
      </c>
      <c r="AI960" s="146"/>
      <c r="AJ960" s="146"/>
      <c r="AK960" s="146"/>
      <c r="AL960" s="146"/>
      <c r="AM960" s="146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</row>
    <row r="961" spans="1:60" outlineLevel="3" x14ac:dyDescent="0.2">
      <c r="A961" s="153"/>
      <c r="B961" s="154"/>
      <c r="C961" s="192" t="s">
        <v>995</v>
      </c>
      <c r="D961" s="185"/>
      <c r="E961" s="186">
        <v>3</v>
      </c>
      <c r="F961" s="157"/>
      <c r="G961" s="157"/>
      <c r="H961" s="157"/>
      <c r="I961" s="157"/>
      <c r="J961" s="157"/>
      <c r="K961" s="157"/>
      <c r="L961" s="157"/>
      <c r="M961" s="157"/>
      <c r="N961" s="156"/>
      <c r="O961" s="156"/>
      <c r="P961" s="156"/>
      <c r="Q961" s="156"/>
      <c r="R961" s="157"/>
      <c r="S961" s="157"/>
      <c r="T961" s="157"/>
      <c r="U961" s="157"/>
      <c r="V961" s="157"/>
      <c r="W961" s="157"/>
      <c r="X961" s="157"/>
      <c r="Y961" s="157"/>
      <c r="Z961" s="146"/>
      <c r="AA961" s="146"/>
      <c r="AB961" s="146"/>
      <c r="AC961" s="146"/>
      <c r="AD961" s="146"/>
      <c r="AE961" s="146"/>
      <c r="AF961" s="146"/>
      <c r="AG961" s="146" t="s">
        <v>278</v>
      </c>
      <c r="AH961" s="146">
        <v>0</v>
      </c>
      <c r="AI961" s="146"/>
      <c r="AJ961" s="146"/>
      <c r="AK961" s="146"/>
      <c r="AL961" s="146"/>
      <c r="AM961" s="146"/>
      <c r="AN961" s="146"/>
      <c r="AO961" s="146"/>
      <c r="AP961" s="146"/>
      <c r="AQ961" s="146"/>
      <c r="AR961" s="146"/>
      <c r="AS961" s="146"/>
      <c r="AT961" s="146"/>
      <c r="AU961" s="146"/>
      <c r="AV961" s="146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  <c r="BH961" s="146"/>
    </row>
    <row r="962" spans="1:60" outlineLevel="2" x14ac:dyDescent="0.2">
      <c r="A962" s="153"/>
      <c r="B962" s="154"/>
      <c r="C962" s="251"/>
      <c r="D962" s="252"/>
      <c r="E962" s="252"/>
      <c r="F962" s="252"/>
      <c r="G962" s="252"/>
      <c r="H962" s="157"/>
      <c r="I962" s="157"/>
      <c r="J962" s="157"/>
      <c r="K962" s="157"/>
      <c r="L962" s="157"/>
      <c r="M962" s="157"/>
      <c r="N962" s="156"/>
      <c r="O962" s="156"/>
      <c r="P962" s="156"/>
      <c r="Q962" s="156"/>
      <c r="R962" s="157"/>
      <c r="S962" s="157"/>
      <c r="T962" s="157"/>
      <c r="U962" s="157"/>
      <c r="V962" s="157"/>
      <c r="W962" s="157"/>
      <c r="X962" s="157"/>
      <c r="Y962" s="157"/>
      <c r="Z962" s="146"/>
      <c r="AA962" s="146"/>
      <c r="AB962" s="146"/>
      <c r="AC962" s="146"/>
      <c r="AD962" s="146"/>
      <c r="AE962" s="146"/>
      <c r="AF962" s="146"/>
      <c r="AG962" s="146" t="s">
        <v>223</v>
      </c>
      <c r="AH962" s="146"/>
      <c r="AI962" s="146"/>
      <c r="AJ962" s="146"/>
      <c r="AK962" s="146"/>
      <c r="AL962" s="146"/>
      <c r="AM962" s="146"/>
      <c r="AN962" s="146"/>
      <c r="AO962" s="146"/>
      <c r="AP962" s="146"/>
      <c r="AQ962" s="146"/>
      <c r="AR962" s="146"/>
      <c r="AS962" s="146"/>
      <c r="AT962" s="146"/>
      <c r="AU962" s="146"/>
      <c r="AV962" s="146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  <c r="BH962" s="146"/>
    </row>
    <row r="963" spans="1:60" outlineLevel="1" x14ac:dyDescent="0.2">
      <c r="A963" s="153">
        <v>136</v>
      </c>
      <c r="B963" s="154" t="s">
        <v>996</v>
      </c>
      <c r="C963" s="194" t="s">
        <v>997</v>
      </c>
      <c r="D963" s="155" t="s">
        <v>0</v>
      </c>
      <c r="E963" s="174"/>
      <c r="F963" s="158"/>
      <c r="G963" s="157">
        <f>ROUND(E963*F963,2)</f>
        <v>0</v>
      </c>
      <c r="H963" s="158"/>
      <c r="I963" s="157">
        <f>ROUND(E963*H963,2)</f>
        <v>0</v>
      </c>
      <c r="J963" s="158"/>
      <c r="K963" s="157">
        <f>ROUND(E963*J963,2)</f>
        <v>0</v>
      </c>
      <c r="L963" s="157">
        <v>21</v>
      </c>
      <c r="M963" s="157">
        <f>G963*(1+L963/100)</f>
        <v>0</v>
      </c>
      <c r="N963" s="156">
        <v>0</v>
      </c>
      <c r="O963" s="156">
        <f>ROUND(E963*N963,2)</f>
        <v>0</v>
      </c>
      <c r="P963" s="156">
        <v>0</v>
      </c>
      <c r="Q963" s="156">
        <f>ROUND(E963*P963,2)</f>
        <v>0</v>
      </c>
      <c r="R963" s="157" t="s">
        <v>975</v>
      </c>
      <c r="S963" s="157" t="s">
        <v>218</v>
      </c>
      <c r="T963" s="157" t="s">
        <v>218</v>
      </c>
      <c r="U963" s="157">
        <v>0</v>
      </c>
      <c r="V963" s="157">
        <f>ROUND(E963*U963,2)</f>
        <v>0</v>
      </c>
      <c r="W963" s="157"/>
      <c r="X963" s="157" t="s">
        <v>843</v>
      </c>
      <c r="Y963" s="157" t="s">
        <v>221</v>
      </c>
      <c r="Z963" s="146"/>
      <c r="AA963" s="146"/>
      <c r="AB963" s="146"/>
      <c r="AC963" s="146"/>
      <c r="AD963" s="146"/>
      <c r="AE963" s="146"/>
      <c r="AF963" s="146"/>
      <c r="AG963" s="146" t="s">
        <v>844</v>
      </c>
      <c r="AH963" s="146"/>
      <c r="AI963" s="146"/>
      <c r="AJ963" s="146"/>
      <c r="AK963" s="146"/>
      <c r="AL963" s="146"/>
      <c r="AM963" s="146"/>
      <c r="AN963" s="146"/>
      <c r="AO963" s="146"/>
      <c r="AP963" s="146"/>
      <c r="AQ963" s="146"/>
      <c r="AR963" s="146"/>
      <c r="AS963" s="146"/>
      <c r="AT963" s="146"/>
      <c r="AU963" s="146"/>
      <c r="AV963" s="146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  <c r="BH963" s="146"/>
    </row>
    <row r="964" spans="1:60" outlineLevel="2" x14ac:dyDescent="0.2">
      <c r="A964" s="153"/>
      <c r="B964" s="154"/>
      <c r="C964" s="264" t="s">
        <v>925</v>
      </c>
      <c r="D964" s="265"/>
      <c r="E964" s="265"/>
      <c r="F964" s="265"/>
      <c r="G964" s="265"/>
      <c r="H964" s="157"/>
      <c r="I964" s="157"/>
      <c r="J964" s="157"/>
      <c r="K964" s="157"/>
      <c r="L964" s="157"/>
      <c r="M964" s="157"/>
      <c r="N964" s="156"/>
      <c r="O964" s="156"/>
      <c r="P964" s="156"/>
      <c r="Q964" s="156"/>
      <c r="R964" s="157"/>
      <c r="S964" s="157"/>
      <c r="T964" s="157"/>
      <c r="U964" s="157"/>
      <c r="V964" s="157"/>
      <c r="W964" s="157"/>
      <c r="X964" s="157"/>
      <c r="Y964" s="157"/>
      <c r="Z964" s="146"/>
      <c r="AA964" s="146"/>
      <c r="AB964" s="146"/>
      <c r="AC964" s="146"/>
      <c r="AD964" s="146"/>
      <c r="AE964" s="146"/>
      <c r="AF964" s="146"/>
      <c r="AG964" s="146" t="s">
        <v>276</v>
      </c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</row>
    <row r="965" spans="1:60" outlineLevel="2" x14ac:dyDescent="0.2">
      <c r="A965" s="153"/>
      <c r="B965" s="154"/>
      <c r="C965" s="251"/>
      <c r="D965" s="252"/>
      <c r="E965" s="252"/>
      <c r="F965" s="252"/>
      <c r="G965" s="252"/>
      <c r="H965" s="157"/>
      <c r="I965" s="157"/>
      <c r="J965" s="157"/>
      <c r="K965" s="157"/>
      <c r="L965" s="157"/>
      <c r="M965" s="157"/>
      <c r="N965" s="156"/>
      <c r="O965" s="156"/>
      <c r="P965" s="156"/>
      <c r="Q965" s="156"/>
      <c r="R965" s="157"/>
      <c r="S965" s="157"/>
      <c r="T965" s="157"/>
      <c r="U965" s="157"/>
      <c r="V965" s="157"/>
      <c r="W965" s="157"/>
      <c r="X965" s="157"/>
      <c r="Y965" s="157"/>
      <c r="Z965" s="146"/>
      <c r="AA965" s="146"/>
      <c r="AB965" s="146"/>
      <c r="AC965" s="146"/>
      <c r="AD965" s="146"/>
      <c r="AE965" s="146"/>
      <c r="AF965" s="146"/>
      <c r="AG965" s="146" t="s">
        <v>223</v>
      </c>
      <c r="AH965" s="146"/>
      <c r="AI965" s="146"/>
      <c r="AJ965" s="146"/>
      <c r="AK965" s="146"/>
      <c r="AL965" s="146"/>
      <c r="AM965" s="146"/>
      <c r="AN965" s="146"/>
      <c r="AO965" s="146"/>
      <c r="AP965" s="146"/>
      <c r="AQ965" s="146"/>
      <c r="AR965" s="146"/>
      <c r="AS965" s="146"/>
      <c r="AT965" s="146"/>
      <c r="AU965" s="146"/>
      <c r="AV965" s="146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  <c r="BH965" s="146"/>
    </row>
    <row r="966" spans="1:60" x14ac:dyDescent="0.2">
      <c r="A966" s="160" t="s">
        <v>213</v>
      </c>
      <c r="B966" s="161" t="s">
        <v>155</v>
      </c>
      <c r="C966" s="176" t="s">
        <v>156</v>
      </c>
      <c r="D966" s="162"/>
      <c r="E966" s="163"/>
      <c r="F966" s="164"/>
      <c r="G966" s="164">
        <f>SUMIF(AG967:AG1053,"&lt;&gt;NOR",G967:G1053)</f>
        <v>0</v>
      </c>
      <c r="H966" s="164"/>
      <c r="I966" s="164">
        <f>SUM(I967:I1053)</f>
        <v>0</v>
      </c>
      <c r="J966" s="164"/>
      <c r="K966" s="164">
        <f>SUM(K967:K1053)</f>
        <v>0</v>
      </c>
      <c r="L966" s="164"/>
      <c r="M966" s="164">
        <f>SUM(M967:M1053)</f>
        <v>0</v>
      </c>
      <c r="N966" s="163"/>
      <c r="O966" s="163">
        <f>SUM(O967:O1053)</f>
        <v>1.4</v>
      </c>
      <c r="P966" s="163"/>
      <c r="Q966" s="163">
        <f>SUM(Q967:Q1053)</f>
        <v>0</v>
      </c>
      <c r="R966" s="164"/>
      <c r="S966" s="164"/>
      <c r="T966" s="165"/>
      <c r="U966" s="159"/>
      <c r="V966" s="159">
        <f>SUM(V967:V1053)</f>
        <v>99.02000000000001</v>
      </c>
      <c r="W966" s="159"/>
      <c r="X966" s="159"/>
      <c r="Y966" s="159"/>
      <c r="AG966" t="s">
        <v>214</v>
      </c>
    </row>
    <row r="967" spans="1:60" ht="22.5" outlineLevel="1" x14ac:dyDescent="0.2">
      <c r="A967" s="167">
        <v>137</v>
      </c>
      <c r="B967" s="168" t="s">
        <v>998</v>
      </c>
      <c r="C967" s="177" t="s">
        <v>999</v>
      </c>
      <c r="D967" s="169" t="s">
        <v>332</v>
      </c>
      <c r="E967" s="170">
        <v>31.712499999999999</v>
      </c>
      <c r="F967" s="171"/>
      <c r="G967" s="172">
        <f>ROUND(E967*F967,2)</f>
        <v>0</v>
      </c>
      <c r="H967" s="171"/>
      <c r="I967" s="172">
        <f>ROUND(E967*H967,2)</f>
        <v>0</v>
      </c>
      <c r="J967" s="171"/>
      <c r="K967" s="172">
        <f>ROUND(E967*J967,2)</f>
        <v>0</v>
      </c>
      <c r="L967" s="172">
        <v>21</v>
      </c>
      <c r="M967" s="172">
        <f>G967*(1+L967/100)</f>
        <v>0</v>
      </c>
      <c r="N967" s="170">
        <v>2.7999999999999998E-4</v>
      </c>
      <c r="O967" s="170">
        <f>ROUND(E967*N967,2)</f>
        <v>0.01</v>
      </c>
      <c r="P967" s="170">
        <v>0</v>
      </c>
      <c r="Q967" s="170">
        <f>ROUND(E967*P967,2)</f>
        <v>0</v>
      </c>
      <c r="R967" s="172" t="s">
        <v>1000</v>
      </c>
      <c r="S967" s="172" t="s">
        <v>218</v>
      </c>
      <c r="T967" s="173" t="s">
        <v>218</v>
      </c>
      <c r="U967" s="157">
        <v>0.434</v>
      </c>
      <c r="V967" s="157">
        <f>ROUND(E967*U967,2)</f>
        <v>13.76</v>
      </c>
      <c r="W967" s="157"/>
      <c r="X967" s="157" t="s">
        <v>263</v>
      </c>
      <c r="Y967" s="157" t="s">
        <v>221</v>
      </c>
      <c r="Z967" s="146"/>
      <c r="AA967" s="146"/>
      <c r="AB967" s="146"/>
      <c r="AC967" s="146"/>
      <c r="AD967" s="146"/>
      <c r="AE967" s="146"/>
      <c r="AF967" s="146"/>
      <c r="AG967" s="146" t="s">
        <v>264</v>
      </c>
      <c r="AH967" s="146"/>
      <c r="AI967" s="146"/>
      <c r="AJ967" s="146"/>
      <c r="AK967" s="146"/>
      <c r="AL967" s="146"/>
      <c r="AM967" s="146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</row>
    <row r="968" spans="1:60" outlineLevel="2" x14ac:dyDescent="0.2">
      <c r="A968" s="153"/>
      <c r="B968" s="154"/>
      <c r="C968" s="192" t="s">
        <v>1001</v>
      </c>
      <c r="D968" s="185"/>
      <c r="E968" s="186">
        <v>17.4375</v>
      </c>
      <c r="F968" s="157"/>
      <c r="G968" s="157"/>
      <c r="H968" s="157"/>
      <c r="I968" s="157"/>
      <c r="J968" s="157"/>
      <c r="K968" s="157"/>
      <c r="L968" s="157"/>
      <c r="M968" s="157"/>
      <c r="N968" s="156"/>
      <c r="O968" s="156"/>
      <c r="P968" s="156"/>
      <c r="Q968" s="156"/>
      <c r="R968" s="157"/>
      <c r="S968" s="157"/>
      <c r="T968" s="157"/>
      <c r="U968" s="157"/>
      <c r="V968" s="157"/>
      <c r="W968" s="157"/>
      <c r="X968" s="157"/>
      <c r="Y968" s="157"/>
      <c r="Z968" s="146"/>
      <c r="AA968" s="146"/>
      <c r="AB968" s="146"/>
      <c r="AC968" s="146"/>
      <c r="AD968" s="146"/>
      <c r="AE968" s="146"/>
      <c r="AF968" s="146"/>
      <c r="AG968" s="146" t="s">
        <v>278</v>
      </c>
      <c r="AH968" s="146">
        <v>0</v>
      </c>
      <c r="AI968" s="146"/>
      <c r="AJ968" s="146"/>
      <c r="AK968" s="146"/>
      <c r="AL968" s="146"/>
      <c r="AM968" s="146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</row>
    <row r="969" spans="1:60" outlineLevel="3" x14ac:dyDescent="0.2">
      <c r="A969" s="153"/>
      <c r="B969" s="154"/>
      <c r="C969" s="192" t="s">
        <v>1002</v>
      </c>
      <c r="D969" s="185"/>
      <c r="E969" s="186">
        <v>3.375</v>
      </c>
      <c r="F969" s="157"/>
      <c r="G969" s="157"/>
      <c r="H969" s="157"/>
      <c r="I969" s="157"/>
      <c r="J969" s="157"/>
      <c r="K969" s="157"/>
      <c r="L969" s="157"/>
      <c r="M969" s="157"/>
      <c r="N969" s="156"/>
      <c r="O969" s="156"/>
      <c r="P969" s="156"/>
      <c r="Q969" s="156"/>
      <c r="R969" s="157"/>
      <c r="S969" s="157"/>
      <c r="T969" s="157"/>
      <c r="U969" s="157"/>
      <c r="V969" s="157"/>
      <c r="W969" s="157"/>
      <c r="X969" s="157"/>
      <c r="Y969" s="157"/>
      <c r="Z969" s="146"/>
      <c r="AA969" s="146"/>
      <c r="AB969" s="146"/>
      <c r="AC969" s="146"/>
      <c r="AD969" s="146"/>
      <c r="AE969" s="146"/>
      <c r="AF969" s="146"/>
      <c r="AG969" s="146" t="s">
        <v>278</v>
      </c>
      <c r="AH969" s="146">
        <v>0</v>
      </c>
      <c r="AI969" s="146"/>
      <c r="AJ969" s="146"/>
      <c r="AK969" s="146"/>
      <c r="AL969" s="146"/>
      <c r="AM969" s="146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</row>
    <row r="970" spans="1:60" outlineLevel="3" x14ac:dyDescent="0.2">
      <c r="A970" s="153"/>
      <c r="B970" s="154"/>
      <c r="C970" s="192" t="s">
        <v>1003</v>
      </c>
      <c r="D970" s="185"/>
      <c r="E970" s="186">
        <v>10.9</v>
      </c>
      <c r="F970" s="157"/>
      <c r="G970" s="157"/>
      <c r="H970" s="157"/>
      <c r="I970" s="157"/>
      <c r="J970" s="157"/>
      <c r="K970" s="157"/>
      <c r="L970" s="157"/>
      <c r="M970" s="157"/>
      <c r="N970" s="156"/>
      <c r="O970" s="156"/>
      <c r="P970" s="156"/>
      <c r="Q970" s="156"/>
      <c r="R970" s="157"/>
      <c r="S970" s="157"/>
      <c r="T970" s="157"/>
      <c r="U970" s="157"/>
      <c r="V970" s="157"/>
      <c r="W970" s="157"/>
      <c r="X970" s="157"/>
      <c r="Y970" s="157"/>
      <c r="Z970" s="146"/>
      <c r="AA970" s="146"/>
      <c r="AB970" s="146"/>
      <c r="AC970" s="146"/>
      <c r="AD970" s="146"/>
      <c r="AE970" s="146"/>
      <c r="AF970" s="146"/>
      <c r="AG970" s="146" t="s">
        <v>278</v>
      </c>
      <c r="AH970" s="146">
        <v>0</v>
      </c>
      <c r="AI970" s="146"/>
      <c r="AJ970" s="146"/>
      <c r="AK970" s="146"/>
      <c r="AL970" s="146"/>
      <c r="AM970" s="146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  <c r="BH970" s="146"/>
    </row>
    <row r="971" spans="1:60" outlineLevel="2" x14ac:dyDescent="0.2">
      <c r="A971" s="153"/>
      <c r="B971" s="154"/>
      <c r="C971" s="251"/>
      <c r="D971" s="252"/>
      <c r="E971" s="252"/>
      <c r="F971" s="252"/>
      <c r="G971" s="252"/>
      <c r="H971" s="157"/>
      <c r="I971" s="157"/>
      <c r="J971" s="157"/>
      <c r="K971" s="157"/>
      <c r="L971" s="157"/>
      <c r="M971" s="157"/>
      <c r="N971" s="156"/>
      <c r="O971" s="156"/>
      <c r="P971" s="156"/>
      <c r="Q971" s="156"/>
      <c r="R971" s="157"/>
      <c r="S971" s="157"/>
      <c r="T971" s="157"/>
      <c r="U971" s="157"/>
      <c r="V971" s="157"/>
      <c r="W971" s="157"/>
      <c r="X971" s="157"/>
      <c r="Y971" s="157"/>
      <c r="Z971" s="146"/>
      <c r="AA971" s="146"/>
      <c r="AB971" s="146"/>
      <c r="AC971" s="146"/>
      <c r="AD971" s="146"/>
      <c r="AE971" s="146"/>
      <c r="AF971" s="146"/>
      <c r="AG971" s="146" t="s">
        <v>223</v>
      </c>
      <c r="AH971" s="146"/>
      <c r="AI971" s="146"/>
      <c r="AJ971" s="146"/>
      <c r="AK971" s="146"/>
      <c r="AL971" s="146"/>
      <c r="AM971" s="146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</row>
    <row r="972" spans="1:60" ht="22.5" outlineLevel="1" x14ac:dyDescent="0.2">
      <c r="A972" s="167">
        <v>138</v>
      </c>
      <c r="B972" s="168" t="s">
        <v>1004</v>
      </c>
      <c r="C972" s="177" t="s">
        <v>1005</v>
      </c>
      <c r="D972" s="169" t="s">
        <v>321</v>
      </c>
      <c r="E972" s="170">
        <v>3</v>
      </c>
      <c r="F972" s="171"/>
      <c r="G972" s="172">
        <f>ROUND(E972*F972,2)</f>
        <v>0</v>
      </c>
      <c r="H972" s="171"/>
      <c r="I972" s="172">
        <f>ROUND(E972*H972,2)</f>
        <v>0</v>
      </c>
      <c r="J972" s="171"/>
      <c r="K972" s="172">
        <f>ROUND(E972*J972,2)</f>
        <v>0</v>
      </c>
      <c r="L972" s="172">
        <v>21</v>
      </c>
      <c r="M972" s="172">
        <f>G972*(1+L972/100)</f>
        <v>0</v>
      </c>
      <c r="N972" s="170">
        <v>0</v>
      </c>
      <c r="O972" s="170">
        <f>ROUND(E972*N972,2)</f>
        <v>0</v>
      </c>
      <c r="P972" s="170">
        <v>0</v>
      </c>
      <c r="Q972" s="170">
        <f>ROUND(E972*P972,2)</f>
        <v>0</v>
      </c>
      <c r="R972" s="172" t="s">
        <v>1000</v>
      </c>
      <c r="S972" s="172" t="s">
        <v>218</v>
      </c>
      <c r="T972" s="173" t="s">
        <v>218</v>
      </c>
      <c r="U972" s="157">
        <v>1.45</v>
      </c>
      <c r="V972" s="157">
        <f>ROUND(E972*U972,2)</f>
        <v>4.3499999999999996</v>
      </c>
      <c r="W972" s="157"/>
      <c r="X972" s="157" t="s">
        <v>263</v>
      </c>
      <c r="Y972" s="157" t="s">
        <v>221</v>
      </c>
      <c r="Z972" s="146"/>
      <c r="AA972" s="146"/>
      <c r="AB972" s="146"/>
      <c r="AC972" s="146"/>
      <c r="AD972" s="146"/>
      <c r="AE972" s="146"/>
      <c r="AF972" s="146"/>
      <c r="AG972" s="146" t="s">
        <v>264</v>
      </c>
      <c r="AH972" s="146"/>
      <c r="AI972" s="146"/>
      <c r="AJ972" s="146"/>
      <c r="AK972" s="146"/>
      <c r="AL972" s="146"/>
      <c r="AM972" s="146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</row>
    <row r="973" spans="1:60" outlineLevel="2" x14ac:dyDescent="0.2">
      <c r="A973" s="153"/>
      <c r="B973" s="154"/>
      <c r="C973" s="253" t="s">
        <v>756</v>
      </c>
      <c r="D973" s="254"/>
      <c r="E973" s="254"/>
      <c r="F973" s="254"/>
      <c r="G973" s="254"/>
      <c r="H973" s="157"/>
      <c r="I973" s="157"/>
      <c r="J973" s="157"/>
      <c r="K973" s="157"/>
      <c r="L973" s="157"/>
      <c r="M973" s="157"/>
      <c r="N973" s="156"/>
      <c r="O973" s="156"/>
      <c r="P973" s="156"/>
      <c r="Q973" s="156"/>
      <c r="R973" s="157"/>
      <c r="S973" s="157"/>
      <c r="T973" s="157"/>
      <c r="U973" s="157"/>
      <c r="V973" s="157"/>
      <c r="W973" s="157"/>
      <c r="X973" s="157"/>
      <c r="Y973" s="157"/>
      <c r="Z973" s="146"/>
      <c r="AA973" s="146"/>
      <c r="AB973" s="146"/>
      <c r="AC973" s="146"/>
      <c r="AD973" s="146"/>
      <c r="AE973" s="146"/>
      <c r="AF973" s="146"/>
      <c r="AG973" s="146" t="s">
        <v>227</v>
      </c>
      <c r="AH973" s="146"/>
      <c r="AI973" s="146"/>
      <c r="AJ973" s="146"/>
      <c r="AK973" s="146"/>
      <c r="AL973" s="146"/>
      <c r="AM973" s="146"/>
      <c r="AN973" s="146"/>
      <c r="AO973" s="146"/>
      <c r="AP973" s="146"/>
      <c r="AQ973" s="146"/>
      <c r="AR973" s="146"/>
      <c r="AS973" s="146"/>
      <c r="AT973" s="146"/>
      <c r="AU973" s="146"/>
      <c r="AV973" s="146"/>
      <c r="AW973" s="146"/>
      <c r="AX973" s="146"/>
      <c r="AY973" s="146"/>
      <c r="AZ973" s="146"/>
      <c r="BA973" s="146"/>
      <c r="BB973" s="146"/>
      <c r="BC973" s="146"/>
      <c r="BD973" s="146"/>
      <c r="BE973" s="146"/>
      <c r="BF973" s="146"/>
      <c r="BG973" s="146"/>
      <c r="BH973" s="146"/>
    </row>
    <row r="974" spans="1:60" outlineLevel="2" x14ac:dyDescent="0.2">
      <c r="A974" s="153"/>
      <c r="B974" s="154"/>
      <c r="C974" s="192" t="s">
        <v>1006</v>
      </c>
      <c r="D974" s="185"/>
      <c r="E974" s="186">
        <v>3</v>
      </c>
      <c r="F974" s="157"/>
      <c r="G974" s="157"/>
      <c r="H974" s="157"/>
      <c r="I974" s="157"/>
      <c r="J974" s="157"/>
      <c r="K974" s="157"/>
      <c r="L974" s="157"/>
      <c r="M974" s="157"/>
      <c r="N974" s="156"/>
      <c r="O974" s="156"/>
      <c r="P974" s="156"/>
      <c r="Q974" s="156"/>
      <c r="R974" s="157"/>
      <c r="S974" s="157"/>
      <c r="T974" s="157"/>
      <c r="U974" s="157"/>
      <c r="V974" s="157"/>
      <c r="W974" s="157"/>
      <c r="X974" s="157"/>
      <c r="Y974" s="157"/>
      <c r="Z974" s="146"/>
      <c r="AA974" s="146"/>
      <c r="AB974" s="146"/>
      <c r="AC974" s="146"/>
      <c r="AD974" s="146"/>
      <c r="AE974" s="146"/>
      <c r="AF974" s="146"/>
      <c r="AG974" s="146" t="s">
        <v>278</v>
      </c>
      <c r="AH974" s="146">
        <v>0</v>
      </c>
      <c r="AI974" s="146"/>
      <c r="AJ974" s="146"/>
      <c r="AK974" s="146"/>
      <c r="AL974" s="146"/>
      <c r="AM974" s="146"/>
      <c r="AN974" s="146"/>
      <c r="AO974" s="146"/>
      <c r="AP974" s="146"/>
      <c r="AQ974" s="146"/>
      <c r="AR974" s="146"/>
      <c r="AS974" s="146"/>
      <c r="AT974" s="146"/>
      <c r="AU974" s="146"/>
      <c r="AV974" s="146"/>
      <c r="AW974" s="146"/>
      <c r="AX974" s="146"/>
      <c r="AY974" s="146"/>
      <c r="AZ974" s="146"/>
      <c r="BA974" s="146"/>
      <c r="BB974" s="146"/>
      <c r="BC974" s="146"/>
      <c r="BD974" s="146"/>
      <c r="BE974" s="146"/>
      <c r="BF974" s="146"/>
      <c r="BG974" s="146"/>
      <c r="BH974" s="146"/>
    </row>
    <row r="975" spans="1:60" outlineLevel="2" x14ac:dyDescent="0.2">
      <c r="A975" s="153"/>
      <c r="B975" s="154"/>
      <c r="C975" s="251"/>
      <c r="D975" s="252"/>
      <c r="E975" s="252"/>
      <c r="F975" s="252"/>
      <c r="G975" s="252"/>
      <c r="H975" s="157"/>
      <c r="I975" s="157"/>
      <c r="J975" s="157"/>
      <c r="K975" s="157"/>
      <c r="L975" s="157"/>
      <c r="M975" s="157"/>
      <c r="N975" s="156"/>
      <c r="O975" s="156"/>
      <c r="P975" s="156"/>
      <c r="Q975" s="156"/>
      <c r="R975" s="157"/>
      <c r="S975" s="157"/>
      <c r="T975" s="157"/>
      <c r="U975" s="157"/>
      <c r="V975" s="157"/>
      <c r="W975" s="157"/>
      <c r="X975" s="157"/>
      <c r="Y975" s="157"/>
      <c r="Z975" s="146"/>
      <c r="AA975" s="146"/>
      <c r="AB975" s="146"/>
      <c r="AC975" s="146"/>
      <c r="AD975" s="146"/>
      <c r="AE975" s="146"/>
      <c r="AF975" s="146"/>
      <c r="AG975" s="146" t="s">
        <v>223</v>
      </c>
      <c r="AH975" s="146"/>
      <c r="AI975" s="146"/>
      <c r="AJ975" s="146"/>
      <c r="AK975" s="146"/>
      <c r="AL975" s="146"/>
      <c r="AM975" s="146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</row>
    <row r="976" spans="1:60" ht="22.5" outlineLevel="1" x14ac:dyDescent="0.2">
      <c r="A976" s="167">
        <v>139</v>
      </c>
      <c r="B976" s="168" t="s">
        <v>1007</v>
      </c>
      <c r="C976" s="177" t="s">
        <v>1008</v>
      </c>
      <c r="D976" s="169" t="s">
        <v>321</v>
      </c>
      <c r="E976" s="170">
        <v>4</v>
      </c>
      <c r="F976" s="171"/>
      <c r="G976" s="172">
        <f>ROUND(E976*F976,2)</f>
        <v>0</v>
      </c>
      <c r="H976" s="171"/>
      <c r="I976" s="172">
        <f>ROUND(E976*H976,2)</f>
        <v>0</v>
      </c>
      <c r="J976" s="171"/>
      <c r="K976" s="172">
        <f>ROUND(E976*J976,2)</f>
        <v>0</v>
      </c>
      <c r="L976" s="172">
        <v>21</v>
      </c>
      <c r="M976" s="172">
        <f>G976*(1+L976/100)</f>
        <v>0</v>
      </c>
      <c r="N976" s="170">
        <v>0</v>
      </c>
      <c r="O976" s="170">
        <f>ROUND(E976*N976,2)</f>
        <v>0</v>
      </c>
      <c r="P976" s="170">
        <v>0</v>
      </c>
      <c r="Q976" s="170">
        <f>ROUND(E976*P976,2)</f>
        <v>0</v>
      </c>
      <c r="R976" s="172" t="s">
        <v>1000</v>
      </c>
      <c r="S976" s="172" t="s">
        <v>218</v>
      </c>
      <c r="T976" s="173" t="s">
        <v>218</v>
      </c>
      <c r="U976" s="157">
        <v>1.56</v>
      </c>
      <c r="V976" s="157">
        <f>ROUND(E976*U976,2)</f>
        <v>6.24</v>
      </c>
      <c r="W976" s="157"/>
      <c r="X976" s="157" t="s">
        <v>263</v>
      </c>
      <c r="Y976" s="157" t="s">
        <v>221</v>
      </c>
      <c r="Z976" s="146"/>
      <c r="AA976" s="146"/>
      <c r="AB976" s="146"/>
      <c r="AC976" s="146"/>
      <c r="AD976" s="146"/>
      <c r="AE976" s="146"/>
      <c r="AF976" s="146"/>
      <c r="AG976" s="146" t="s">
        <v>264</v>
      </c>
      <c r="AH976" s="146"/>
      <c r="AI976" s="146"/>
      <c r="AJ976" s="146"/>
      <c r="AK976" s="146"/>
      <c r="AL976" s="146"/>
      <c r="AM976" s="146"/>
      <c r="AN976" s="146"/>
      <c r="AO976" s="146"/>
      <c r="AP976" s="146"/>
      <c r="AQ976" s="146"/>
      <c r="AR976" s="146"/>
      <c r="AS976" s="146"/>
      <c r="AT976" s="146"/>
      <c r="AU976" s="146"/>
      <c r="AV976" s="146"/>
      <c r="AW976" s="146"/>
      <c r="AX976" s="146"/>
      <c r="AY976" s="146"/>
      <c r="AZ976" s="146"/>
      <c r="BA976" s="146"/>
      <c r="BB976" s="146"/>
      <c r="BC976" s="146"/>
      <c r="BD976" s="146"/>
      <c r="BE976" s="146"/>
      <c r="BF976" s="146"/>
      <c r="BG976" s="146"/>
      <c r="BH976" s="146"/>
    </row>
    <row r="977" spans="1:60" outlineLevel="2" x14ac:dyDescent="0.2">
      <c r="A977" s="153"/>
      <c r="B977" s="154"/>
      <c r="C977" s="253" t="s">
        <v>1009</v>
      </c>
      <c r="D977" s="254"/>
      <c r="E977" s="254"/>
      <c r="F977" s="254"/>
      <c r="G977" s="254"/>
      <c r="H977" s="157"/>
      <c r="I977" s="157"/>
      <c r="J977" s="157"/>
      <c r="K977" s="157"/>
      <c r="L977" s="157"/>
      <c r="M977" s="157"/>
      <c r="N977" s="156"/>
      <c r="O977" s="156"/>
      <c r="P977" s="156"/>
      <c r="Q977" s="156"/>
      <c r="R977" s="157"/>
      <c r="S977" s="157"/>
      <c r="T977" s="157"/>
      <c r="U977" s="157"/>
      <c r="V977" s="157"/>
      <c r="W977" s="157"/>
      <c r="X977" s="157"/>
      <c r="Y977" s="157"/>
      <c r="Z977" s="146"/>
      <c r="AA977" s="146"/>
      <c r="AB977" s="146"/>
      <c r="AC977" s="146"/>
      <c r="AD977" s="146"/>
      <c r="AE977" s="146"/>
      <c r="AF977" s="146"/>
      <c r="AG977" s="146" t="s">
        <v>227</v>
      </c>
      <c r="AH977" s="146"/>
      <c r="AI977" s="146"/>
      <c r="AJ977" s="146"/>
      <c r="AK977" s="146"/>
      <c r="AL977" s="146"/>
      <c r="AM977" s="146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</row>
    <row r="978" spans="1:60" outlineLevel="2" x14ac:dyDescent="0.2">
      <c r="A978" s="153"/>
      <c r="B978" s="154"/>
      <c r="C978" s="192" t="s">
        <v>1010</v>
      </c>
      <c r="D978" s="185"/>
      <c r="E978" s="186">
        <v>4</v>
      </c>
      <c r="F978" s="157"/>
      <c r="G978" s="157"/>
      <c r="H978" s="157"/>
      <c r="I978" s="157"/>
      <c r="J978" s="157"/>
      <c r="K978" s="157"/>
      <c r="L978" s="157"/>
      <c r="M978" s="157"/>
      <c r="N978" s="156"/>
      <c r="O978" s="156"/>
      <c r="P978" s="156"/>
      <c r="Q978" s="156"/>
      <c r="R978" s="157"/>
      <c r="S978" s="157"/>
      <c r="T978" s="157"/>
      <c r="U978" s="157"/>
      <c r="V978" s="157"/>
      <c r="W978" s="157"/>
      <c r="X978" s="157"/>
      <c r="Y978" s="157"/>
      <c r="Z978" s="146"/>
      <c r="AA978" s="146"/>
      <c r="AB978" s="146"/>
      <c r="AC978" s="146"/>
      <c r="AD978" s="146"/>
      <c r="AE978" s="146"/>
      <c r="AF978" s="146"/>
      <c r="AG978" s="146" t="s">
        <v>278</v>
      </c>
      <c r="AH978" s="146">
        <v>0</v>
      </c>
      <c r="AI978" s="146"/>
      <c r="AJ978" s="146"/>
      <c r="AK978" s="146"/>
      <c r="AL978" s="146"/>
      <c r="AM978" s="146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</row>
    <row r="979" spans="1:60" outlineLevel="2" x14ac:dyDescent="0.2">
      <c r="A979" s="153"/>
      <c r="B979" s="154"/>
      <c r="C979" s="251"/>
      <c r="D979" s="252"/>
      <c r="E979" s="252"/>
      <c r="F979" s="252"/>
      <c r="G979" s="252"/>
      <c r="H979" s="157"/>
      <c r="I979" s="157"/>
      <c r="J979" s="157"/>
      <c r="K979" s="157"/>
      <c r="L979" s="157"/>
      <c r="M979" s="157"/>
      <c r="N979" s="156"/>
      <c r="O979" s="156"/>
      <c r="P979" s="156"/>
      <c r="Q979" s="156"/>
      <c r="R979" s="157"/>
      <c r="S979" s="157"/>
      <c r="T979" s="157"/>
      <c r="U979" s="157"/>
      <c r="V979" s="157"/>
      <c r="W979" s="157"/>
      <c r="X979" s="157"/>
      <c r="Y979" s="157"/>
      <c r="Z979" s="146"/>
      <c r="AA979" s="146"/>
      <c r="AB979" s="146"/>
      <c r="AC979" s="146"/>
      <c r="AD979" s="146"/>
      <c r="AE979" s="146"/>
      <c r="AF979" s="146"/>
      <c r="AG979" s="146" t="s">
        <v>223</v>
      </c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</row>
    <row r="980" spans="1:60" ht="22.5" outlineLevel="1" x14ac:dyDescent="0.2">
      <c r="A980" s="167">
        <v>140</v>
      </c>
      <c r="B980" s="168" t="s">
        <v>1011</v>
      </c>
      <c r="C980" s="177" t="s">
        <v>1012</v>
      </c>
      <c r="D980" s="169" t="s">
        <v>321</v>
      </c>
      <c r="E980" s="170">
        <v>8</v>
      </c>
      <c r="F980" s="171"/>
      <c r="G980" s="172">
        <f>ROUND(E980*F980,2)</f>
        <v>0</v>
      </c>
      <c r="H980" s="171"/>
      <c r="I980" s="172">
        <f>ROUND(E980*H980,2)</f>
        <v>0</v>
      </c>
      <c r="J980" s="171"/>
      <c r="K980" s="172">
        <f>ROUND(E980*J980,2)</f>
        <v>0</v>
      </c>
      <c r="L980" s="172">
        <v>21</v>
      </c>
      <c r="M980" s="172">
        <f>G980*(1+L980/100)</f>
        <v>0</v>
      </c>
      <c r="N980" s="170">
        <v>0</v>
      </c>
      <c r="O980" s="170">
        <f>ROUND(E980*N980,2)</f>
        <v>0</v>
      </c>
      <c r="P980" s="170">
        <v>0</v>
      </c>
      <c r="Q980" s="170">
        <f>ROUND(E980*P980,2)</f>
        <v>0</v>
      </c>
      <c r="R980" s="172" t="s">
        <v>1000</v>
      </c>
      <c r="S980" s="172" t="s">
        <v>218</v>
      </c>
      <c r="T980" s="173" t="s">
        <v>218</v>
      </c>
      <c r="U980" s="157">
        <v>2.5099999999999998</v>
      </c>
      <c r="V980" s="157">
        <f>ROUND(E980*U980,2)</f>
        <v>20.079999999999998</v>
      </c>
      <c r="W980" s="157"/>
      <c r="X980" s="157" t="s">
        <v>263</v>
      </c>
      <c r="Y980" s="157" t="s">
        <v>221</v>
      </c>
      <c r="Z980" s="146"/>
      <c r="AA980" s="146"/>
      <c r="AB980" s="146"/>
      <c r="AC980" s="146"/>
      <c r="AD980" s="146"/>
      <c r="AE980" s="146"/>
      <c r="AF980" s="146"/>
      <c r="AG980" s="146" t="s">
        <v>264</v>
      </c>
      <c r="AH980" s="146"/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</row>
    <row r="981" spans="1:60" outlineLevel="2" x14ac:dyDescent="0.2">
      <c r="A981" s="153"/>
      <c r="B981" s="154"/>
      <c r="C981" s="253" t="s">
        <v>1013</v>
      </c>
      <c r="D981" s="254"/>
      <c r="E981" s="254"/>
      <c r="F981" s="254"/>
      <c r="G981" s="254"/>
      <c r="H981" s="157"/>
      <c r="I981" s="157"/>
      <c r="J981" s="157"/>
      <c r="K981" s="157"/>
      <c r="L981" s="157"/>
      <c r="M981" s="157"/>
      <c r="N981" s="156"/>
      <c r="O981" s="156"/>
      <c r="P981" s="156"/>
      <c r="Q981" s="156"/>
      <c r="R981" s="157"/>
      <c r="S981" s="157"/>
      <c r="T981" s="157"/>
      <c r="U981" s="157"/>
      <c r="V981" s="157"/>
      <c r="W981" s="157"/>
      <c r="X981" s="157"/>
      <c r="Y981" s="157"/>
      <c r="Z981" s="146"/>
      <c r="AA981" s="146"/>
      <c r="AB981" s="146"/>
      <c r="AC981" s="146"/>
      <c r="AD981" s="146"/>
      <c r="AE981" s="146"/>
      <c r="AF981" s="146"/>
      <c r="AG981" s="146" t="s">
        <v>227</v>
      </c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</row>
    <row r="982" spans="1:60" outlineLevel="2" x14ac:dyDescent="0.2">
      <c r="A982" s="153"/>
      <c r="B982" s="154"/>
      <c r="C982" s="192" t="s">
        <v>1014</v>
      </c>
      <c r="D982" s="185"/>
      <c r="E982" s="186">
        <v>8</v>
      </c>
      <c r="F982" s="157"/>
      <c r="G982" s="157"/>
      <c r="H982" s="157"/>
      <c r="I982" s="157"/>
      <c r="J982" s="157"/>
      <c r="K982" s="157"/>
      <c r="L982" s="157"/>
      <c r="M982" s="157"/>
      <c r="N982" s="156"/>
      <c r="O982" s="156"/>
      <c r="P982" s="156"/>
      <c r="Q982" s="156"/>
      <c r="R982" s="157"/>
      <c r="S982" s="157"/>
      <c r="T982" s="157"/>
      <c r="U982" s="157"/>
      <c r="V982" s="157"/>
      <c r="W982" s="157"/>
      <c r="X982" s="157"/>
      <c r="Y982" s="157"/>
      <c r="Z982" s="146"/>
      <c r="AA982" s="146"/>
      <c r="AB982" s="146"/>
      <c r="AC982" s="146"/>
      <c r="AD982" s="146"/>
      <c r="AE982" s="146"/>
      <c r="AF982" s="146"/>
      <c r="AG982" s="146" t="s">
        <v>278</v>
      </c>
      <c r="AH982" s="146">
        <v>0</v>
      </c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</row>
    <row r="983" spans="1:60" outlineLevel="2" x14ac:dyDescent="0.2">
      <c r="A983" s="153"/>
      <c r="B983" s="154"/>
      <c r="C983" s="251"/>
      <c r="D983" s="252"/>
      <c r="E983" s="252"/>
      <c r="F983" s="252"/>
      <c r="G983" s="252"/>
      <c r="H983" s="157"/>
      <c r="I983" s="157"/>
      <c r="J983" s="157"/>
      <c r="K983" s="157"/>
      <c r="L983" s="157"/>
      <c r="M983" s="157"/>
      <c r="N983" s="156"/>
      <c r="O983" s="156"/>
      <c r="P983" s="156"/>
      <c r="Q983" s="156"/>
      <c r="R983" s="157"/>
      <c r="S983" s="157"/>
      <c r="T983" s="157"/>
      <c r="U983" s="157"/>
      <c r="V983" s="157"/>
      <c r="W983" s="157"/>
      <c r="X983" s="157"/>
      <c r="Y983" s="157"/>
      <c r="Z983" s="146"/>
      <c r="AA983" s="146"/>
      <c r="AB983" s="146"/>
      <c r="AC983" s="146"/>
      <c r="AD983" s="146"/>
      <c r="AE983" s="146"/>
      <c r="AF983" s="146"/>
      <c r="AG983" s="146" t="s">
        <v>223</v>
      </c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</row>
    <row r="984" spans="1:60" outlineLevel="1" x14ac:dyDescent="0.2">
      <c r="A984" s="167">
        <v>141</v>
      </c>
      <c r="B984" s="168" t="s">
        <v>1015</v>
      </c>
      <c r="C984" s="177" t="s">
        <v>1016</v>
      </c>
      <c r="D984" s="169" t="s">
        <v>321</v>
      </c>
      <c r="E984" s="170">
        <v>8</v>
      </c>
      <c r="F984" s="171"/>
      <c r="G984" s="172">
        <f>ROUND(E984*F984,2)</f>
        <v>0</v>
      </c>
      <c r="H984" s="171"/>
      <c r="I984" s="172">
        <f>ROUND(E984*H984,2)</f>
        <v>0</v>
      </c>
      <c r="J984" s="171"/>
      <c r="K984" s="172">
        <f>ROUND(E984*J984,2)</f>
        <v>0</v>
      </c>
      <c r="L984" s="172">
        <v>21</v>
      </c>
      <c r="M984" s="172">
        <f>G984*(1+L984/100)</f>
        <v>0</v>
      </c>
      <c r="N984" s="170">
        <v>2.0000000000000002E-5</v>
      </c>
      <c r="O984" s="170">
        <f>ROUND(E984*N984,2)</f>
        <v>0</v>
      </c>
      <c r="P984" s="170">
        <v>0</v>
      </c>
      <c r="Q984" s="170">
        <f>ROUND(E984*P984,2)</f>
        <v>0</v>
      </c>
      <c r="R984" s="172" t="s">
        <v>1000</v>
      </c>
      <c r="S984" s="172" t="s">
        <v>218</v>
      </c>
      <c r="T984" s="173" t="s">
        <v>218</v>
      </c>
      <c r="U984" s="157">
        <v>4.0199999999999996</v>
      </c>
      <c r="V984" s="157">
        <f>ROUND(E984*U984,2)</f>
        <v>32.159999999999997</v>
      </c>
      <c r="W984" s="157"/>
      <c r="X984" s="157" t="s">
        <v>263</v>
      </c>
      <c r="Y984" s="157" t="s">
        <v>221</v>
      </c>
      <c r="Z984" s="146"/>
      <c r="AA984" s="146"/>
      <c r="AB984" s="146"/>
      <c r="AC984" s="146"/>
      <c r="AD984" s="146"/>
      <c r="AE984" s="146"/>
      <c r="AF984" s="146"/>
      <c r="AG984" s="146" t="s">
        <v>264</v>
      </c>
      <c r="AH984" s="146"/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</row>
    <row r="985" spans="1:60" outlineLevel="2" x14ac:dyDescent="0.2">
      <c r="A985" s="153"/>
      <c r="B985" s="154"/>
      <c r="C985" s="253" t="s">
        <v>756</v>
      </c>
      <c r="D985" s="254"/>
      <c r="E985" s="254"/>
      <c r="F985" s="254"/>
      <c r="G985" s="254"/>
      <c r="H985" s="157"/>
      <c r="I985" s="157"/>
      <c r="J985" s="157"/>
      <c r="K985" s="157"/>
      <c r="L985" s="157"/>
      <c r="M985" s="157"/>
      <c r="N985" s="156"/>
      <c r="O985" s="156"/>
      <c r="P985" s="156"/>
      <c r="Q985" s="156"/>
      <c r="R985" s="157"/>
      <c r="S985" s="157"/>
      <c r="T985" s="157"/>
      <c r="U985" s="157"/>
      <c r="V985" s="157"/>
      <c r="W985" s="157"/>
      <c r="X985" s="157"/>
      <c r="Y985" s="157"/>
      <c r="Z985" s="146"/>
      <c r="AA985" s="146"/>
      <c r="AB985" s="146"/>
      <c r="AC985" s="146"/>
      <c r="AD985" s="146"/>
      <c r="AE985" s="146"/>
      <c r="AF985" s="146"/>
      <c r="AG985" s="146" t="s">
        <v>227</v>
      </c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</row>
    <row r="986" spans="1:60" outlineLevel="2" x14ac:dyDescent="0.2">
      <c r="A986" s="153"/>
      <c r="B986" s="154"/>
      <c r="C986" s="192" t="s">
        <v>1014</v>
      </c>
      <c r="D986" s="185"/>
      <c r="E986" s="186">
        <v>8</v>
      </c>
      <c r="F986" s="157"/>
      <c r="G986" s="157"/>
      <c r="H986" s="157"/>
      <c r="I986" s="157"/>
      <c r="J986" s="157"/>
      <c r="K986" s="157"/>
      <c r="L986" s="157"/>
      <c r="M986" s="157"/>
      <c r="N986" s="156"/>
      <c r="O986" s="156"/>
      <c r="P986" s="156"/>
      <c r="Q986" s="156"/>
      <c r="R986" s="157"/>
      <c r="S986" s="157"/>
      <c r="T986" s="157"/>
      <c r="U986" s="157"/>
      <c r="V986" s="157"/>
      <c r="W986" s="157"/>
      <c r="X986" s="157"/>
      <c r="Y986" s="157"/>
      <c r="Z986" s="146"/>
      <c r="AA986" s="146"/>
      <c r="AB986" s="146"/>
      <c r="AC986" s="146"/>
      <c r="AD986" s="146"/>
      <c r="AE986" s="146"/>
      <c r="AF986" s="146"/>
      <c r="AG986" s="146" t="s">
        <v>278</v>
      </c>
      <c r="AH986" s="146">
        <v>0</v>
      </c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</row>
    <row r="987" spans="1:60" outlineLevel="2" x14ac:dyDescent="0.2">
      <c r="A987" s="153"/>
      <c r="B987" s="154"/>
      <c r="C987" s="251"/>
      <c r="D987" s="252"/>
      <c r="E987" s="252"/>
      <c r="F987" s="252"/>
      <c r="G987" s="252"/>
      <c r="H987" s="157"/>
      <c r="I987" s="157"/>
      <c r="J987" s="157"/>
      <c r="K987" s="157"/>
      <c r="L987" s="157"/>
      <c r="M987" s="157"/>
      <c r="N987" s="156"/>
      <c r="O987" s="156"/>
      <c r="P987" s="156"/>
      <c r="Q987" s="156"/>
      <c r="R987" s="157"/>
      <c r="S987" s="157"/>
      <c r="T987" s="157"/>
      <c r="U987" s="157"/>
      <c r="V987" s="157"/>
      <c r="W987" s="157"/>
      <c r="X987" s="157"/>
      <c r="Y987" s="157"/>
      <c r="Z987" s="146"/>
      <c r="AA987" s="146"/>
      <c r="AB987" s="146"/>
      <c r="AC987" s="146"/>
      <c r="AD987" s="146"/>
      <c r="AE987" s="146"/>
      <c r="AF987" s="146"/>
      <c r="AG987" s="146" t="s">
        <v>223</v>
      </c>
      <c r="AH987" s="146"/>
      <c r="AI987" s="146"/>
      <c r="AJ987" s="146"/>
      <c r="AK987" s="146"/>
      <c r="AL987" s="146"/>
      <c r="AM987" s="146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</row>
    <row r="988" spans="1:60" outlineLevel="1" x14ac:dyDescent="0.2">
      <c r="A988" s="167">
        <v>142</v>
      </c>
      <c r="B988" s="168" t="s">
        <v>1017</v>
      </c>
      <c r="C988" s="177" t="s">
        <v>1018</v>
      </c>
      <c r="D988" s="169" t="s">
        <v>321</v>
      </c>
      <c r="E988" s="170">
        <v>15</v>
      </c>
      <c r="F988" s="171"/>
      <c r="G988" s="172">
        <f>ROUND(E988*F988,2)</f>
        <v>0</v>
      </c>
      <c r="H988" s="171"/>
      <c r="I988" s="172">
        <f>ROUND(E988*H988,2)</f>
        <v>0</v>
      </c>
      <c r="J988" s="171"/>
      <c r="K988" s="172">
        <f>ROUND(E988*J988,2)</f>
        <v>0</v>
      </c>
      <c r="L988" s="172">
        <v>21</v>
      </c>
      <c r="M988" s="172">
        <f>G988*(1+L988/100)</f>
        <v>0</v>
      </c>
      <c r="N988" s="170">
        <v>0</v>
      </c>
      <c r="O988" s="170">
        <f>ROUND(E988*N988,2)</f>
        <v>0</v>
      </c>
      <c r="P988" s="170">
        <v>0</v>
      </c>
      <c r="Q988" s="170">
        <f>ROUND(E988*P988,2)</f>
        <v>0</v>
      </c>
      <c r="R988" s="172" t="s">
        <v>1000</v>
      </c>
      <c r="S988" s="172" t="s">
        <v>218</v>
      </c>
      <c r="T988" s="173" t="s">
        <v>218</v>
      </c>
      <c r="U988" s="157">
        <v>0.78</v>
      </c>
      <c r="V988" s="157">
        <f>ROUND(E988*U988,2)</f>
        <v>11.7</v>
      </c>
      <c r="W988" s="157"/>
      <c r="X988" s="157" t="s">
        <v>263</v>
      </c>
      <c r="Y988" s="157" t="s">
        <v>221</v>
      </c>
      <c r="Z988" s="146"/>
      <c r="AA988" s="146"/>
      <c r="AB988" s="146"/>
      <c r="AC988" s="146"/>
      <c r="AD988" s="146"/>
      <c r="AE988" s="146"/>
      <c r="AF988" s="146"/>
      <c r="AG988" s="146" t="s">
        <v>264</v>
      </c>
      <c r="AH988" s="146"/>
      <c r="AI988" s="146"/>
      <c r="AJ988" s="146"/>
      <c r="AK988" s="146"/>
      <c r="AL988" s="146"/>
      <c r="AM988" s="146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</row>
    <row r="989" spans="1:60" outlineLevel="2" x14ac:dyDescent="0.2">
      <c r="A989" s="153"/>
      <c r="B989" s="154"/>
      <c r="C989" s="253" t="s">
        <v>756</v>
      </c>
      <c r="D989" s="254"/>
      <c r="E989" s="254"/>
      <c r="F989" s="254"/>
      <c r="G989" s="254"/>
      <c r="H989" s="157"/>
      <c r="I989" s="157"/>
      <c r="J989" s="157"/>
      <c r="K989" s="157"/>
      <c r="L989" s="157"/>
      <c r="M989" s="157"/>
      <c r="N989" s="156"/>
      <c r="O989" s="156"/>
      <c r="P989" s="156"/>
      <c r="Q989" s="156"/>
      <c r="R989" s="157"/>
      <c r="S989" s="157"/>
      <c r="T989" s="157"/>
      <c r="U989" s="157"/>
      <c r="V989" s="157"/>
      <c r="W989" s="157"/>
      <c r="X989" s="157"/>
      <c r="Y989" s="157"/>
      <c r="Z989" s="146"/>
      <c r="AA989" s="146"/>
      <c r="AB989" s="146"/>
      <c r="AC989" s="146"/>
      <c r="AD989" s="146"/>
      <c r="AE989" s="146"/>
      <c r="AF989" s="146"/>
      <c r="AG989" s="146" t="s">
        <v>227</v>
      </c>
      <c r="AH989" s="146"/>
      <c r="AI989" s="146"/>
      <c r="AJ989" s="146"/>
      <c r="AK989" s="146"/>
      <c r="AL989" s="146"/>
      <c r="AM989" s="146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</row>
    <row r="990" spans="1:60" outlineLevel="2" x14ac:dyDescent="0.2">
      <c r="A990" s="153"/>
      <c r="B990" s="154"/>
      <c r="C990" s="251"/>
      <c r="D990" s="252"/>
      <c r="E990" s="252"/>
      <c r="F990" s="252"/>
      <c r="G990" s="252"/>
      <c r="H990" s="157"/>
      <c r="I990" s="157"/>
      <c r="J990" s="157"/>
      <c r="K990" s="157"/>
      <c r="L990" s="157"/>
      <c r="M990" s="157"/>
      <c r="N990" s="156"/>
      <c r="O990" s="156"/>
      <c r="P990" s="156"/>
      <c r="Q990" s="156"/>
      <c r="R990" s="157"/>
      <c r="S990" s="157"/>
      <c r="T990" s="157"/>
      <c r="U990" s="157"/>
      <c r="V990" s="157"/>
      <c r="W990" s="157"/>
      <c r="X990" s="157"/>
      <c r="Y990" s="157"/>
      <c r="Z990" s="146"/>
      <c r="AA990" s="146"/>
      <c r="AB990" s="146"/>
      <c r="AC990" s="146"/>
      <c r="AD990" s="146"/>
      <c r="AE990" s="146"/>
      <c r="AF990" s="146"/>
      <c r="AG990" s="146" t="s">
        <v>223</v>
      </c>
      <c r="AH990" s="146"/>
      <c r="AI990" s="146"/>
      <c r="AJ990" s="146"/>
      <c r="AK990" s="146"/>
      <c r="AL990" s="146"/>
      <c r="AM990" s="146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</row>
    <row r="991" spans="1:60" outlineLevel="1" x14ac:dyDescent="0.2">
      <c r="A991" s="167">
        <v>143</v>
      </c>
      <c r="B991" s="168" t="s">
        <v>1019</v>
      </c>
      <c r="C991" s="177" t="s">
        <v>1020</v>
      </c>
      <c r="D991" s="169" t="s">
        <v>321</v>
      </c>
      <c r="E991" s="170">
        <v>1</v>
      </c>
      <c r="F991" s="171"/>
      <c r="G991" s="172">
        <f>ROUND(E991*F991,2)</f>
        <v>0</v>
      </c>
      <c r="H991" s="171"/>
      <c r="I991" s="172">
        <f>ROUND(E991*H991,2)</f>
        <v>0</v>
      </c>
      <c r="J991" s="171"/>
      <c r="K991" s="172">
        <f>ROUND(E991*J991,2)</f>
        <v>0</v>
      </c>
      <c r="L991" s="172">
        <v>21</v>
      </c>
      <c r="M991" s="172">
        <f>G991*(1+L991/100)</f>
        <v>0</v>
      </c>
      <c r="N991" s="170">
        <v>0</v>
      </c>
      <c r="O991" s="170">
        <f>ROUND(E991*N991,2)</f>
        <v>0</v>
      </c>
      <c r="P991" s="170">
        <v>0</v>
      </c>
      <c r="Q991" s="170">
        <f>ROUND(E991*P991,2)</f>
        <v>0</v>
      </c>
      <c r="R991" s="172" t="s">
        <v>1000</v>
      </c>
      <c r="S991" s="172" t="s">
        <v>218</v>
      </c>
      <c r="T991" s="173" t="s">
        <v>218</v>
      </c>
      <c r="U991" s="157">
        <v>10.73</v>
      </c>
      <c r="V991" s="157">
        <f>ROUND(E991*U991,2)</f>
        <v>10.73</v>
      </c>
      <c r="W991" s="157"/>
      <c r="X991" s="157" t="s">
        <v>263</v>
      </c>
      <c r="Y991" s="157" t="s">
        <v>221</v>
      </c>
      <c r="Z991" s="146"/>
      <c r="AA991" s="146"/>
      <c r="AB991" s="146"/>
      <c r="AC991" s="146"/>
      <c r="AD991" s="146"/>
      <c r="AE991" s="146"/>
      <c r="AF991" s="146"/>
      <c r="AG991" s="146" t="s">
        <v>264</v>
      </c>
      <c r="AH991" s="146"/>
      <c r="AI991" s="146"/>
      <c r="AJ991" s="146"/>
      <c r="AK991" s="146"/>
      <c r="AL991" s="146"/>
      <c r="AM991" s="146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</row>
    <row r="992" spans="1:60" outlineLevel="2" x14ac:dyDescent="0.2">
      <c r="A992" s="153"/>
      <c r="B992" s="154"/>
      <c r="C992" s="253" t="s">
        <v>756</v>
      </c>
      <c r="D992" s="254"/>
      <c r="E992" s="254"/>
      <c r="F992" s="254"/>
      <c r="G992" s="254"/>
      <c r="H992" s="157"/>
      <c r="I992" s="157"/>
      <c r="J992" s="157"/>
      <c r="K992" s="157"/>
      <c r="L992" s="157"/>
      <c r="M992" s="157"/>
      <c r="N992" s="156"/>
      <c r="O992" s="156"/>
      <c r="P992" s="156"/>
      <c r="Q992" s="156"/>
      <c r="R992" s="157"/>
      <c r="S992" s="157"/>
      <c r="T992" s="157"/>
      <c r="U992" s="157"/>
      <c r="V992" s="157"/>
      <c r="W992" s="157"/>
      <c r="X992" s="157"/>
      <c r="Y992" s="157"/>
      <c r="Z992" s="146"/>
      <c r="AA992" s="146"/>
      <c r="AB992" s="146"/>
      <c r="AC992" s="146"/>
      <c r="AD992" s="146"/>
      <c r="AE992" s="146"/>
      <c r="AF992" s="146"/>
      <c r="AG992" s="146" t="s">
        <v>227</v>
      </c>
      <c r="AH992" s="146"/>
      <c r="AI992" s="146"/>
      <c r="AJ992" s="146"/>
      <c r="AK992" s="146"/>
      <c r="AL992" s="146"/>
      <c r="AM992" s="146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</row>
    <row r="993" spans="1:60" outlineLevel="2" x14ac:dyDescent="0.2">
      <c r="A993" s="153"/>
      <c r="B993" s="154"/>
      <c r="C993" s="251"/>
      <c r="D993" s="252"/>
      <c r="E993" s="252"/>
      <c r="F993" s="252"/>
      <c r="G993" s="252"/>
      <c r="H993" s="157"/>
      <c r="I993" s="157"/>
      <c r="J993" s="157"/>
      <c r="K993" s="157"/>
      <c r="L993" s="157"/>
      <c r="M993" s="157"/>
      <c r="N993" s="156"/>
      <c r="O993" s="156"/>
      <c r="P993" s="156"/>
      <c r="Q993" s="156"/>
      <c r="R993" s="157"/>
      <c r="S993" s="157"/>
      <c r="T993" s="157"/>
      <c r="U993" s="157"/>
      <c r="V993" s="157"/>
      <c r="W993" s="157"/>
      <c r="X993" s="157"/>
      <c r="Y993" s="157"/>
      <c r="Z993" s="146"/>
      <c r="AA993" s="146"/>
      <c r="AB993" s="146"/>
      <c r="AC993" s="146"/>
      <c r="AD993" s="146"/>
      <c r="AE993" s="146"/>
      <c r="AF993" s="146"/>
      <c r="AG993" s="146" t="s">
        <v>223</v>
      </c>
      <c r="AH993" s="146"/>
      <c r="AI993" s="146"/>
      <c r="AJ993" s="146"/>
      <c r="AK993" s="146"/>
      <c r="AL993" s="146"/>
      <c r="AM993" s="146"/>
      <c r="AN993" s="146"/>
      <c r="AO993" s="146"/>
      <c r="AP993" s="146"/>
      <c r="AQ993" s="146"/>
      <c r="AR993" s="146"/>
      <c r="AS993" s="146"/>
      <c r="AT993" s="146"/>
      <c r="AU993" s="146"/>
      <c r="AV993" s="146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  <c r="BH993" s="146"/>
    </row>
    <row r="994" spans="1:60" outlineLevel="1" x14ac:dyDescent="0.2">
      <c r="A994" s="167">
        <v>144</v>
      </c>
      <c r="B994" s="168" t="s">
        <v>1021</v>
      </c>
      <c r="C994" s="177" t="s">
        <v>1022</v>
      </c>
      <c r="D994" s="169" t="s">
        <v>321</v>
      </c>
      <c r="E994" s="170">
        <v>15</v>
      </c>
      <c r="F994" s="171"/>
      <c r="G994" s="172">
        <f>ROUND(E994*F994,2)</f>
        <v>0</v>
      </c>
      <c r="H994" s="171"/>
      <c r="I994" s="172">
        <f>ROUND(E994*H994,2)</f>
        <v>0</v>
      </c>
      <c r="J994" s="171"/>
      <c r="K994" s="172">
        <f>ROUND(E994*J994,2)</f>
        <v>0</v>
      </c>
      <c r="L994" s="172">
        <v>21</v>
      </c>
      <c r="M994" s="172">
        <f>G994*(1+L994/100)</f>
        <v>0</v>
      </c>
      <c r="N994" s="170">
        <v>7.5000000000000002E-4</v>
      </c>
      <c r="O994" s="170">
        <f>ROUND(E994*N994,2)</f>
        <v>0.01</v>
      </c>
      <c r="P994" s="170">
        <v>0</v>
      </c>
      <c r="Q994" s="170">
        <f>ROUND(E994*P994,2)</f>
        <v>0</v>
      </c>
      <c r="R994" s="172" t="s">
        <v>381</v>
      </c>
      <c r="S994" s="172" t="s">
        <v>218</v>
      </c>
      <c r="T994" s="173" t="s">
        <v>218</v>
      </c>
      <c r="U994" s="157">
        <v>0</v>
      </c>
      <c r="V994" s="157">
        <f>ROUND(E994*U994,2)</f>
        <v>0</v>
      </c>
      <c r="W994" s="157"/>
      <c r="X994" s="157" t="s">
        <v>382</v>
      </c>
      <c r="Y994" s="157" t="s">
        <v>221</v>
      </c>
      <c r="Z994" s="146"/>
      <c r="AA994" s="146"/>
      <c r="AB994" s="146"/>
      <c r="AC994" s="146"/>
      <c r="AD994" s="146"/>
      <c r="AE994" s="146"/>
      <c r="AF994" s="146"/>
      <c r="AG994" s="146" t="s">
        <v>383</v>
      </c>
      <c r="AH994" s="146"/>
      <c r="AI994" s="146"/>
      <c r="AJ994" s="146"/>
      <c r="AK994" s="146"/>
      <c r="AL994" s="146"/>
      <c r="AM994" s="146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</row>
    <row r="995" spans="1:60" outlineLevel="2" x14ac:dyDescent="0.2">
      <c r="A995" s="153"/>
      <c r="B995" s="154"/>
      <c r="C995" s="253" t="s">
        <v>756</v>
      </c>
      <c r="D995" s="254"/>
      <c r="E995" s="254"/>
      <c r="F995" s="254"/>
      <c r="G995" s="254"/>
      <c r="H995" s="157"/>
      <c r="I995" s="157"/>
      <c r="J995" s="157"/>
      <c r="K995" s="157"/>
      <c r="L995" s="157"/>
      <c r="M995" s="157"/>
      <c r="N995" s="156"/>
      <c r="O995" s="156"/>
      <c r="P995" s="156"/>
      <c r="Q995" s="156"/>
      <c r="R995" s="157"/>
      <c r="S995" s="157"/>
      <c r="T995" s="157"/>
      <c r="U995" s="157"/>
      <c r="V995" s="157"/>
      <c r="W995" s="157"/>
      <c r="X995" s="157"/>
      <c r="Y995" s="157"/>
      <c r="Z995" s="146"/>
      <c r="AA995" s="146"/>
      <c r="AB995" s="146"/>
      <c r="AC995" s="146"/>
      <c r="AD995" s="146"/>
      <c r="AE995" s="146"/>
      <c r="AF995" s="146"/>
      <c r="AG995" s="146" t="s">
        <v>227</v>
      </c>
      <c r="AH995" s="146"/>
      <c r="AI995" s="146"/>
      <c r="AJ995" s="146"/>
      <c r="AK995" s="146"/>
      <c r="AL995" s="146"/>
      <c r="AM995" s="146"/>
      <c r="AN995" s="146"/>
      <c r="AO995" s="146"/>
      <c r="AP995" s="146"/>
      <c r="AQ995" s="146"/>
      <c r="AR995" s="146"/>
      <c r="AS995" s="146"/>
      <c r="AT995" s="146"/>
      <c r="AU995" s="146"/>
      <c r="AV995" s="146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  <c r="BH995" s="146"/>
    </row>
    <row r="996" spans="1:60" outlineLevel="2" x14ac:dyDescent="0.2">
      <c r="A996" s="153"/>
      <c r="B996" s="154"/>
      <c r="C996" s="251"/>
      <c r="D996" s="252"/>
      <c r="E996" s="252"/>
      <c r="F996" s="252"/>
      <c r="G996" s="252"/>
      <c r="H996" s="157"/>
      <c r="I996" s="157"/>
      <c r="J996" s="157"/>
      <c r="K996" s="157"/>
      <c r="L996" s="157"/>
      <c r="M996" s="157"/>
      <c r="N996" s="156"/>
      <c r="O996" s="156"/>
      <c r="P996" s="156"/>
      <c r="Q996" s="156"/>
      <c r="R996" s="157"/>
      <c r="S996" s="157"/>
      <c r="T996" s="157"/>
      <c r="U996" s="157"/>
      <c r="V996" s="157"/>
      <c r="W996" s="157"/>
      <c r="X996" s="157"/>
      <c r="Y996" s="157"/>
      <c r="Z996" s="146"/>
      <c r="AA996" s="146"/>
      <c r="AB996" s="146"/>
      <c r="AC996" s="146"/>
      <c r="AD996" s="146"/>
      <c r="AE996" s="146"/>
      <c r="AF996" s="146"/>
      <c r="AG996" s="146" t="s">
        <v>223</v>
      </c>
      <c r="AH996" s="146"/>
      <c r="AI996" s="146"/>
      <c r="AJ996" s="146"/>
      <c r="AK996" s="146"/>
      <c r="AL996" s="146"/>
      <c r="AM996" s="146"/>
      <c r="AN996" s="146"/>
      <c r="AO996" s="146"/>
      <c r="AP996" s="146"/>
      <c r="AQ996" s="146"/>
      <c r="AR996" s="146"/>
      <c r="AS996" s="146"/>
      <c r="AT996" s="146"/>
      <c r="AU996" s="146"/>
      <c r="AV996" s="146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  <c r="BH996" s="146"/>
    </row>
    <row r="997" spans="1:60" outlineLevel="1" x14ac:dyDescent="0.2">
      <c r="A997" s="167">
        <v>145</v>
      </c>
      <c r="B997" s="168" t="s">
        <v>1023</v>
      </c>
      <c r="C997" s="177" t="s">
        <v>1024</v>
      </c>
      <c r="D997" s="169" t="s">
        <v>332</v>
      </c>
      <c r="E997" s="170">
        <v>34.883749999999999</v>
      </c>
      <c r="F997" s="171"/>
      <c r="G997" s="172">
        <f>ROUND(E997*F997,2)</f>
        <v>0</v>
      </c>
      <c r="H997" s="171"/>
      <c r="I997" s="172">
        <f>ROUND(E997*H997,2)</f>
        <v>0</v>
      </c>
      <c r="J997" s="171"/>
      <c r="K997" s="172">
        <f>ROUND(E997*J997,2)</f>
        <v>0</v>
      </c>
      <c r="L997" s="172">
        <v>21</v>
      </c>
      <c r="M997" s="172">
        <f>G997*(1+L997/100)</f>
        <v>0</v>
      </c>
      <c r="N997" s="170">
        <v>1.1299999999999999E-2</v>
      </c>
      <c r="O997" s="170">
        <f>ROUND(E997*N997,2)</f>
        <v>0.39</v>
      </c>
      <c r="P997" s="170">
        <v>0</v>
      </c>
      <c r="Q997" s="170">
        <f>ROUND(E997*P997,2)</f>
        <v>0</v>
      </c>
      <c r="R997" s="172" t="s">
        <v>381</v>
      </c>
      <c r="S997" s="172" t="s">
        <v>218</v>
      </c>
      <c r="T997" s="173" t="s">
        <v>218</v>
      </c>
      <c r="U997" s="157">
        <v>0</v>
      </c>
      <c r="V997" s="157">
        <f>ROUND(E997*U997,2)</f>
        <v>0</v>
      </c>
      <c r="W997" s="157"/>
      <c r="X997" s="157" t="s">
        <v>382</v>
      </c>
      <c r="Y997" s="157" t="s">
        <v>221</v>
      </c>
      <c r="Z997" s="146"/>
      <c r="AA997" s="146"/>
      <c r="AB997" s="146"/>
      <c r="AC997" s="146"/>
      <c r="AD997" s="146"/>
      <c r="AE997" s="146"/>
      <c r="AF997" s="146"/>
      <c r="AG997" s="146" t="s">
        <v>383</v>
      </c>
      <c r="AH997" s="146"/>
      <c r="AI997" s="146"/>
      <c r="AJ997" s="146"/>
      <c r="AK997" s="146"/>
      <c r="AL997" s="146"/>
      <c r="AM997" s="146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</row>
    <row r="998" spans="1:60" outlineLevel="2" x14ac:dyDescent="0.2">
      <c r="A998" s="153"/>
      <c r="B998" s="154"/>
      <c r="C998" s="192" t="s">
        <v>1025</v>
      </c>
      <c r="D998" s="185"/>
      <c r="E998" s="186">
        <v>34.883749999999999</v>
      </c>
      <c r="F998" s="157"/>
      <c r="G998" s="157"/>
      <c r="H998" s="157"/>
      <c r="I998" s="157"/>
      <c r="J998" s="157"/>
      <c r="K998" s="157"/>
      <c r="L998" s="157"/>
      <c r="M998" s="157"/>
      <c r="N998" s="156"/>
      <c r="O998" s="156"/>
      <c r="P998" s="156"/>
      <c r="Q998" s="156"/>
      <c r="R998" s="157"/>
      <c r="S998" s="157"/>
      <c r="T998" s="157"/>
      <c r="U998" s="157"/>
      <c r="V998" s="157"/>
      <c r="W998" s="157"/>
      <c r="X998" s="157"/>
      <c r="Y998" s="157"/>
      <c r="Z998" s="146"/>
      <c r="AA998" s="146"/>
      <c r="AB998" s="146"/>
      <c r="AC998" s="146"/>
      <c r="AD998" s="146"/>
      <c r="AE998" s="146"/>
      <c r="AF998" s="146"/>
      <c r="AG998" s="146" t="s">
        <v>278</v>
      </c>
      <c r="AH998" s="146">
        <v>0</v>
      </c>
      <c r="AI998" s="146"/>
      <c r="AJ998" s="146"/>
      <c r="AK998" s="146"/>
      <c r="AL998" s="146"/>
      <c r="AM998" s="146"/>
      <c r="AN998" s="146"/>
      <c r="AO998" s="146"/>
      <c r="AP998" s="146"/>
      <c r="AQ998" s="146"/>
      <c r="AR998" s="146"/>
      <c r="AS998" s="146"/>
      <c r="AT998" s="146"/>
      <c r="AU998" s="146"/>
      <c r="AV998" s="146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  <c r="BH998" s="146"/>
    </row>
    <row r="999" spans="1:60" outlineLevel="2" x14ac:dyDescent="0.2">
      <c r="A999" s="153"/>
      <c r="B999" s="154"/>
      <c r="C999" s="251"/>
      <c r="D999" s="252"/>
      <c r="E999" s="252"/>
      <c r="F999" s="252"/>
      <c r="G999" s="252"/>
      <c r="H999" s="157"/>
      <c r="I999" s="157"/>
      <c r="J999" s="157"/>
      <c r="K999" s="157"/>
      <c r="L999" s="157"/>
      <c r="M999" s="157"/>
      <c r="N999" s="156"/>
      <c r="O999" s="156"/>
      <c r="P999" s="156"/>
      <c r="Q999" s="156"/>
      <c r="R999" s="157"/>
      <c r="S999" s="157"/>
      <c r="T999" s="157"/>
      <c r="U999" s="157"/>
      <c r="V999" s="157"/>
      <c r="W999" s="157"/>
      <c r="X999" s="157"/>
      <c r="Y999" s="157"/>
      <c r="Z999" s="146"/>
      <c r="AA999" s="146"/>
      <c r="AB999" s="146"/>
      <c r="AC999" s="146"/>
      <c r="AD999" s="146"/>
      <c r="AE999" s="146"/>
      <c r="AF999" s="146"/>
      <c r="AG999" s="146" t="s">
        <v>223</v>
      </c>
      <c r="AH999" s="146"/>
      <c r="AI999" s="146"/>
      <c r="AJ999" s="146"/>
      <c r="AK999" s="146"/>
      <c r="AL999" s="146"/>
      <c r="AM999" s="146"/>
      <c r="AN999" s="146"/>
      <c r="AO999" s="146"/>
      <c r="AP999" s="146"/>
      <c r="AQ999" s="146"/>
      <c r="AR999" s="146"/>
      <c r="AS999" s="146"/>
      <c r="AT999" s="146"/>
      <c r="AU999" s="146"/>
      <c r="AV999" s="146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  <c r="BH999" s="146"/>
    </row>
    <row r="1000" spans="1:60" ht="33.75" outlineLevel="1" x14ac:dyDescent="0.2">
      <c r="A1000" s="167">
        <v>146</v>
      </c>
      <c r="B1000" s="168" t="s">
        <v>1026</v>
      </c>
      <c r="C1000" s="177" t="s">
        <v>1027</v>
      </c>
      <c r="D1000" s="169" t="s">
        <v>321</v>
      </c>
      <c r="E1000" s="170">
        <v>3</v>
      </c>
      <c r="F1000" s="171"/>
      <c r="G1000" s="172">
        <f>ROUND(E1000*F1000,2)</f>
        <v>0</v>
      </c>
      <c r="H1000" s="171"/>
      <c r="I1000" s="172">
        <f>ROUND(E1000*H1000,2)</f>
        <v>0</v>
      </c>
      <c r="J1000" s="171"/>
      <c r="K1000" s="172">
        <f>ROUND(E1000*J1000,2)</f>
        <v>0</v>
      </c>
      <c r="L1000" s="172">
        <v>21</v>
      </c>
      <c r="M1000" s="172">
        <f>G1000*(1+L1000/100)</f>
        <v>0</v>
      </c>
      <c r="N1000" s="170">
        <v>0.03</v>
      </c>
      <c r="O1000" s="170">
        <f>ROUND(E1000*N1000,2)</f>
        <v>0.09</v>
      </c>
      <c r="P1000" s="170">
        <v>0</v>
      </c>
      <c r="Q1000" s="170">
        <f>ROUND(E1000*P1000,2)</f>
        <v>0</v>
      </c>
      <c r="R1000" s="172" t="s">
        <v>381</v>
      </c>
      <c r="S1000" s="172" t="s">
        <v>218</v>
      </c>
      <c r="T1000" s="173" t="s">
        <v>218</v>
      </c>
      <c r="U1000" s="157">
        <v>0</v>
      </c>
      <c r="V1000" s="157">
        <f>ROUND(E1000*U1000,2)</f>
        <v>0</v>
      </c>
      <c r="W1000" s="157"/>
      <c r="X1000" s="157" t="s">
        <v>382</v>
      </c>
      <c r="Y1000" s="157" t="s">
        <v>221</v>
      </c>
      <c r="Z1000" s="146"/>
      <c r="AA1000" s="146"/>
      <c r="AB1000" s="146"/>
      <c r="AC1000" s="146"/>
      <c r="AD1000" s="146"/>
      <c r="AE1000" s="146"/>
      <c r="AF1000" s="146"/>
      <c r="AG1000" s="146" t="s">
        <v>383</v>
      </c>
      <c r="AH1000" s="146"/>
      <c r="AI1000" s="146"/>
      <c r="AJ1000" s="146"/>
      <c r="AK1000" s="146"/>
      <c r="AL1000" s="146"/>
      <c r="AM1000" s="146"/>
      <c r="AN1000" s="146"/>
      <c r="AO1000" s="146"/>
      <c r="AP1000" s="146"/>
      <c r="AQ1000" s="146"/>
      <c r="AR1000" s="146"/>
      <c r="AS1000" s="146"/>
      <c r="AT1000" s="146"/>
      <c r="AU1000" s="146"/>
      <c r="AV1000" s="146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  <c r="BH1000" s="146"/>
    </row>
    <row r="1001" spans="1:60" outlineLevel="2" x14ac:dyDescent="0.2">
      <c r="A1001" s="153"/>
      <c r="B1001" s="154"/>
      <c r="C1001" s="253" t="s">
        <v>756</v>
      </c>
      <c r="D1001" s="254"/>
      <c r="E1001" s="254"/>
      <c r="F1001" s="254"/>
      <c r="G1001" s="254"/>
      <c r="H1001" s="157"/>
      <c r="I1001" s="157"/>
      <c r="J1001" s="157"/>
      <c r="K1001" s="157"/>
      <c r="L1001" s="157"/>
      <c r="M1001" s="157"/>
      <c r="N1001" s="156"/>
      <c r="O1001" s="156"/>
      <c r="P1001" s="156"/>
      <c r="Q1001" s="156"/>
      <c r="R1001" s="157"/>
      <c r="S1001" s="157"/>
      <c r="T1001" s="157"/>
      <c r="U1001" s="157"/>
      <c r="V1001" s="157"/>
      <c r="W1001" s="157"/>
      <c r="X1001" s="157"/>
      <c r="Y1001" s="157"/>
      <c r="Z1001" s="146"/>
      <c r="AA1001" s="146"/>
      <c r="AB1001" s="146"/>
      <c r="AC1001" s="146"/>
      <c r="AD1001" s="146"/>
      <c r="AE1001" s="146"/>
      <c r="AF1001" s="146"/>
      <c r="AG1001" s="146" t="s">
        <v>227</v>
      </c>
      <c r="AH1001" s="146"/>
      <c r="AI1001" s="146"/>
      <c r="AJ1001" s="146"/>
      <c r="AK1001" s="146"/>
      <c r="AL1001" s="146"/>
      <c r="AM1001" s="146"/>
      <c r="AN1001" s="146"/>
      <c r="AO1001" s="146"/>
      <c r="AP1001" s="146"/>
      <c r="AQ1001" s="146"/>
      <c r="AR1001" s="146"/>
      <c r="AS1001" s="146"/>
      <c r="AT1001" s="146"/>
      <c r="AU1001" s="146"/>
      <c r="AV1001" s="146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  <c r="BH1001" s="146"/>
    </row>
    <row r="1002" spans="1:60" outlineLevel="2" x14ac:dyDescent="0.2">
      <c r="A1002" s="153"/>
      <c r="B1002" s="154"/>
      <c r="C1002" s="192" t="s">
        <v>1028</v>
      </c>
      <c r="D1002" s="185"/>
      <c r="E1002" s="186"/>
      <c r="F1002" s="157"/>
      <c r="G1002" s="157"/>
      <c r="H1002" s="157"/>
      <c r="I1002" s="157"/>
      <c r="J1002" s="157"/>
      <c r="K1002" s="157"/>
      <c r="L1002" s="157"/>
      <c r="M1002" s="157"/>
      <c r="N1002" s="156"/>
      <c r="O1002" s="156"/>
      <c r="P1002" s="156"/>
      <c r="Q1002" s="156"/>
      <c r="R1002" s="157"/>
      <c r="S1002" s="157"/>
      <c r="T1002" s="157"/>
      <c r="U1002" s="157"/>
      <c r="V1002" s="157"/>
      <c r="W1002" s="157"/>
      <c r="X1002" s="157"/>
      <c r="Y1002" s="157"/>
      <c r="Z1002" s="146"/>
      <c r="AA1002" s="146"/>
      <c r="AB1002" s="146"/>
      <c r="AC1002" s="146"/>
      <c r="AD1002" s="146"/>
      <c r="AE1002" s="146"/>
      <c r="AF1002" s="146"/>
      <c r="AG1002" s="146" t="s">
        <v>278</v>
      </c>
      <c r="AH1002" s="146">
        <v>0</v>
      </c>
      <c r="AI1002" s="146"/>
      <c r="AJ1002" s="146"/>
      <c r="AK1002" s="146"/>
      <c r="AL1002" s="146"/>
      <c r="AM1002" s="146"/>
      <c r="AN1002" s="146"/>
      <c r="AO1002" s="146"/>
      <c r="AP1002" s="146"/>
      <c r="AQ1002" s="146"/>
      <c r="AR1002" s="146"/>
      <c r="AS1002" s="146"/>
      <c r="AT1002" s="146"/>
      <c r="AU1002" s="146"/>
      <c r="AV1002" s="146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  <c r="BH1002" s="146"/>
    </row>
    <row r="1003" spans="1:60" outlineLevel="3" x14ac:dyDescent="0.2">
      <c r="A1003" s="153"/>
      <c r="B1003" s="154"/>
      <c r="C1003" s="192" t="s">
        <v>90</v>
      </c>
      <c r="D1003" s="185"/>
      <c r="E1003" s="186">
        <v>2</v>
      </c>
      <c r="F1003" s="157"/>
      <c r="G1003" s="157"/>
      <c r="H1003" s="157"/>
      <c r="I1003" s="157"/>
      <c r="J1003" s="157"/>
      <c r="K1003" s="157"/>
      <c r="L1003" s="157"/>
      <c r="M1003" s="157"/>
      <c r="N1003" s="156"/>
      <c r="O1003" s="156"/>
      <c r="P1003" s="156"/>
      <c r="Q1003" s="156"/>
      <c r="R1003" s="157"/>
      <c r="S1003" s="157"/>
      <c r="T1003" s="157"/>
      <c r="U1003" s="157"/>
      <c r="V1003" s="157"/>
      <c r="W1003" s="157"/>
      <c r="X1003" s="157"/>
      <c r="Y1003" s="157"/>
      <c r="Z1003" s="146"/>
      <c r="AA1003" s="146"/>
      <c r="AB1003" s="146"/>
      <c r="AC1003" s="146"/>
      <c r="AD1003" s="146"/>
      <c r="AE1003" s="146"/>
      <c r="AF1003" s="146"/>
      <c r="AG1003" s="146" t="s">
        <v>278</v>
      </c>
      <c r="AH1003" s="146">
        <v>0</v>
      </c>
      <c r="AI1003" s="146"/>
      <c r="AJ1003" s="146"/>
      <c r="AK1003" s="146"/>
      <c r="AL1003" s="146"/>
      <c r="AM1003" s="146"/>
      <c r="AN1003" s="146"/>
      <c r="AO1003" s="146"/>
      <c r="AP1003" s="146"/>
      <c r="AQ1003" s="146"/>
      <c r="AR1003" s="146"/>
      <c r="AS1003" s="146"/>
      <c r="AT1003" s="146"/>
      <c r="AU1003" s="146"/>
      <c r="AV1003" s="146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  <c r="BH1003" s="146"/>
    </row>
    <row r="1004" spans="1:60" outlineLevel="3" x14ac:dyDescent="0.2">
      <c r="A1004" s="153"/>
      <c r="B1004" s="154"/>
      <c r="C1004" s="192" t="s">
        <v>1029</v>
      </c>
      <c r="D1004" s="185"/>
      <c r="E1004" s="186"/>
      <c r="F1004" s="157"/>
      <c r="G1004" s="157"/>
      <c r="H1004" s="157"/>
      <c r="I1004" s="157"/>
      <c r="J1004" s="157"/>
      <c r="K1004" s="157"/>
      <c r="L1004" s="157"/>
      <c r="M1004" s="157"/>
      <c r="N1004" s="156"/>
      <c r="O1004" s="156"/>
      <c r="P1004" s="156"/>
      <c r="Q1004" s="156"/>
      <c r="R1004" s="157"/>
      <c r="S1004" s="157"/>
      <c r="T1004" s="157"/>
      <c r="U1004" s="157"/>
      <c r="V1004" s="157"/>
      <c r="W1004" s="157"/>
      <c r="X1004" s="157"/>
      <c r="Y1004" s="157"/>
      <c r="Z1004" s="146"/>
      <c r="AA1004" s="146"/>
      <c r="AB1004" s="146"/>
      <c r="AC1004" s="146"/>
      <c r="AD1004" s="146"/>
      <c r="AE1004" s="146"/>
      <c r="AF1004" s="146"/>
      <c r="AG1004" s="146" t="s">
        <v>278</v>
      </c>
      <c r="AH1004" s="146">
        <v>0</v>
      </c>
      <c r="AI1004" s="146"/>
      <c r="AJ1004" s="146"/>
      <c r="AK1004" s="146"/>
      <c r="AL1004" s="146"/>
      <c r="AM1004" s="146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</row>
    <row r="1005" spans="1:60" outlineLevel="3" x14ac:dyDescent="0.2">
      <c r="A1005" s="153"/>
      <c r="B1005" s="154"/>
      <c r="C1005" s="192" t="s">
        <v>84</v>
      </c>
      <c r="D1005" s="185"/>
      <c r="E1005" s="186">
        <v>1</v>
      </c>
      <c r="F1005" s="157"/>
      <c r="G1005" s="157"/>
      <c r="H1005" s="157"/>
      <c r="I1005" s="157"/>
      <c r="J1005" s="157"/>
      <c r="K1005" s="157"/>
      <c r="L1005" s="157"/>
      <c r="M1005" s="157"/>
      <c r="N1005" s="156"/>
      <c r="O1005" s="156"/>
      <c r="P1005" s="156"/>
      <c r="Q1005" s="156"/>
      <c r="R1005" s="157"/>
      <c r="S1005" s="157"/>
      <c r="T1005" s="157"/>
      <c r="U1005" s="157"/>
      <c r="V1005" s="157"/>
      <c r="W1005" s="157"/>
      <c r="X1005" s="157"/>
      <c r="Y1005" s="157"/>
      <c r="Z1005" s="146"/>
      <c r="AA1005" s="146"/>
      <c r="AB1005" s="146"/>
      <c r="AC1005" s="146"/>
      <c r="AD1005" s="146"/>
      <c r="AE1005" s="146"/>
      <c r="AF1005" s="146"/>
      <c r="AG1005" s="146" t="s">
        <v>278</v>
      </c>
      <c r="AH1005" s="146">
        <v>0</v>
      </c>
      <c r="AI1005" s="146"/>
      <c r="AJ1005" s="146"/>
      <c r="AK1005" s="146"/>
      <c r="AL1005" s="146"/>
      <c r="AM1005" s="146"/>
      <c r="AN1005" s="146"/>
      <c r="AO1005" s="146"/>
      <c r="AP1005" s="146"/>
      <c r="AQ1005" s="146"/>
      <c r="AR1005" s="146"/>
      <c r="AS1005" s="146"/>
      <c r="AT1005" s="146"/>
      <c r="AU1005" s="146"/>
      <c r="AV1005" s="146"/>
      <c r="AW1005" s="146"/>
      <c r="AX1005" s="146"/>
      <c r="AY1005" s="146"/>
      <c r="AZ1005" s="146"/>
      <c r="BA1005" s="146"/>
      <c r="BB1005" s="146"/>
      <c r="BC1005" s="146"/>
      <c r="BD1005" s="146"/>
      <c r="BE1005" s="146"/>
      <c r="BF1005" s="146"/>
      <c r="BG1005" s="146"/>
      <c r="BH1005" s="146"/>
    </row>
    <row r="1006" spans="1:60" outlineLevel="2" x14ac:dyDescent="0.2">
      <c r="A1006" s="153"/>
      <c r="B1006" s="154"/>
      <c r="C1006" s="251"/>
      <c r="D1006" s="252"/>
      <c r="E1006" s="252"/>
      <c r="F1006" s="252"/>
      <c r="G1006" s="252"/>
      <c r="H1006" s="157"/>
      <c r="I1006" s="157"/>
      <c r="J1006" s="157"/>
      <c r="K1006" s="157"/>
      <c r="L1006" s="157"/>
      <c r="M1006" s="157"/>
      <c r="N1006" s="156"/>
      <c r="O1006" s="156"/>
      <c r="P1006" s="156"/>
      <c r="Q1006" s="156"/>
      <c r="R1006" s="157"/>
      <c r="S1006" s="157"/>
      <c r="T1006" s="157"/>
      <c r="U1006" s="157"/>
      <c r="V1006" s="157"/>
      <c r="W1006" s="157"/>
      <c r="X1006" s="157"/>
      <c r="Y1006" s="157"/>
      <c r="Z1006" s="146"/>
      <c r="AA1006" s="146"/>
      <c r="AB1006" s="146"/>
      <c r="AC1006" s="146"/>
      <c r="AD1006" s="146"/>
      <c r="AE1006" s="146"/>
      <c r="AF1006" s="146"/>
      <c r="AG1006" s="146" t="s">
        <v>223</v>
      </c>
      <c r="AH1006" s="146"/>
      <c r="AI1006" s="146"/>
      <c r="AJ1006" s="146"/>
      <c r="AK1006" s="146"/>
      <c r="AL1006" s="146"/>
      <c r="AM1006" s="146"/>
      <c r="AN1006" s="146"/>
      <c r="AO1006" s="146"/>
      <c r="AP1006" s="146"/>
      <c r="AQ1006" s="146"/>
      <c r="AR1006" s="146"/>
      <c r="AS1006" s="146"/>
      <c r="AT1006" s="146"/>
      <c r="AU1006" s="146"/>
      <c r="AV1006" s="146"/>
      <c r="AW1006" s="146"/>
      <c r="AX1006" s="146"/>
      <c r="AY1006" s="146"/>
      <c r="AZ1006" s="146"/>
      <c r="BA1006" s="146"/>
      <c r="BB1006" s="146"/>
      <c r="BC1006" s="146"/>
      <c r="BD1006" s="146"/>
      <c r="BE1006" s="146"/>
      <c r="BF1006" s="146"/>
      <c r="BG1006" s="146"/>
      <c r="BH1006" s="146"/>
    </row>
    <row r="1007" spans="1:60" ht="33.75" outlineLevel="1" x14ac:dyDescent="0.2">
      <c r="A1007" s="167">
        <v>147</v>
      </c>
      <c r="B1007" s="168" t="s">
        <v>1030</v>
      </c>
      <c r="C1007" s="177" t="s">
        <v>1031</v>
      </c>
      <c r="D1007" s="169" t="s">
        <v>321</v>
      </c>
      <c r="E1007" s="170">
        <v>1</v>
      </c>
      <c r="F1007" s="171"/>
      <c r="G1007" s="172">
        <f>ROUND(E1007*F1007,2)</f>
        <v>0</v>
      </c>
      <c r="H1007" s="171"/>
      <c r="I1007" s="172">
        <f>ROUND(E1007*H1007,2)</f>
        <v>0</v>
      </c>
      <c r="J1007" s="171"/>
      <c r="K1007" s="172">
        <f>ROUND(E1007*J1007,2)</f>
        <v>0</v>
      </c>
      <c r="L1007" s="172">
        <v>21</v>
      </c>
      <c r="M1007" s="172">
        <f>G1007*(1+L1007/100)</f>
        <v>0</v>
      </c>
      <c r="N1007" s="170">
        <v>3.3000000000000002E-2</v>
      </c>
      <c r="O1007" s="170">
        <f>ROUND(E1007*N1007,2)</f>
        <v>0.03</v>
      </c>
      <c r="P1007" s="170">
        <v>0</v>
      </c>
      <c r="Q1007" s="170">
        <f>ROUND(E1007*P1007,2)</f>
        <v>0</v>
      </c>
      <c r="R1007" s="172" t="s">
        <v>381</v>
      </c>
      <c r="S1007" s="172" t="s">
        <v>218</v>
      </c>
      <c r="T1007" s="173" t="s">
        <v>218</v>
      </c>
      <c r="U1007" s="157">
        <v>0</v>
      </c>
      <c r="V1007" s="157">
        <f>ROUND(E1007*U1007,2)</f>
        <v>0</v>
      </c>
      <c r="W1007" s="157"/>
      <c r="X1007" s="157" t="s">
        <v>382</v>
      </c>
      <c r="Y1007" s="157" t="s">
        <v>221</v>
      </c>
      <c r="Z1007" s="146"/>
      <c r="AA1007" s="146"/>
      <c r="AB1007" s="146"/>
      <c r="AC1007" s="146"/>
      <c r="AD1007" s="146"/>
      <c r="AE1007" s="146"/>
      <c r="AF1007" s="146"/>
      <c r="AG1007" s="146" t="s">
        <v>383</v>
      </c>
      <c r="AH1007" s="146"/>
      <c r="AI1007" s="146"/>
      <c r="AJ1007" s="146"/>
      <c r="AK1007" s="146"/>
      <c r="AL1007" s="146"/>
      <c r="AM1007" s="146"/>
      <c r="AN1007" s="146"/>
      <c r="AO1007" s="146"/>
      <c r="AP1007" s="146"/>
      <c r="AQ1007" s="146"/>
      <c r="AR1007" s="146"/>
      <c r="AS1007" s="146"/>
      <c r="AT1007" s="146"/>
      <c r="AU1007" s="146"/>
      <c r="AV1007" s="146"/>
      <c r="AW1007" s="146"/>
      <c r="AX1007" s="146"/>
      <c r="AY1007" s="146"/>
      <c r="AZ1007" s="146"/>
      <c r="BA1007" s="146"/>
      <c r="BB1007" s="146"/>
      <c r="BC1007" s="146"/>
      <c r="BD1007" s="146"/>
      <c r="BE1007" s="146"/>
      <c r="BF1007" s="146"/>
      <c r="BG1007" s="146"/>
      <c r="BH1007" s="146"/>
    </row>
    <row r="1008" spans="1:60" outlineLevel="2" x14ac:dyDescent="0.2">
      <c r="A1008" s="153"/>
      <c r="B1008" s="154"/>
      <c r="C1008" s="253" t="s">
        <v>756</v>
      </c>
      <c r="D1008" s="254"/>
      <c r="E1008" s="254"/>
      <c r="F1008" s="254"/>
      <c r="G1008" s="254"/>
      <c r="H1008" s="157"/>
      <c r="I1008" s="157"/>
      <c r="J1008" s="157"/>
      <c r="K1008" s="157"/>
      <c r="L1008" s="157"/>
      <c r="M1008" s="157"/>
      <c r="N1008" s="156"/>
      <c r="O1008" s="156"/>
      <c r="P1008" s="156"/>
      <c r="Q1008" s="156"/>
      <c r="R1008" s="157"/>
      <c r="S1008" s="157"/>
      <c r="T1008" s="157"/>
      <c r="U1008" s="157"/>
      <c r="V1008" s="157"/>
      <c r="W1008" s="157"/>
      <c r="X1008" s="157"/>
      <c r="Y1008" s="157"/>
      <c r="Z1008" s="146"/>
      <c r="AA1008" s="146"/>
      <c r="AB1008" s="146"/>
      <c r="AC1008" s="146"/>
      <c r="AD1008" s="146"/>
      <c r="AE1008" s="146"/>
      <c r="AF1008" s="146"/>
      <c r="AG1008" s="146" t="s">
        <v>227</v>
      </c>
      <c r="AH1008" s="146"/>
      <c r="AI1008" s="146"/>
      <c r="AJ1008" s="146"/>
      <c r="AK1008" s="146"/>
      <c r="AL1008" s="146"/>
      <c r="AM1008" s="146"/>
      <c r="AN1008" s="146"/>
      <c r="AO1008" s="146"/>
      <c r="AP1008" s="146"/>
      <c r="AQ1008" s="146"/>
      <c r="AR1008" s="146"/>
      <c r="AS1008" s="146"/>
      <c r="AT1008" s="146"/>
      <c r="AU1008" s="146"/>
      <c r="AV1008" s="146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  <c r="BH1008" s="146"/>
    </row>
    <row r="1009" spans="1:60" outlineLevel="2" x14ac:dyDescent="0.2">
      <c r="A1009" s="153"/>
      <c r="B1009" s="154"/>
      <c r="C1009" s="192" t="s">
        <v>1032</v>
      </c>
      <c r="D1009" s="185"/>
      <c r="E1009" s="186"/>
      <c r="F1009" s="157"/>
      <c r="G1009" s="157"/>
      <c r="H1009" s="157"/>
      <c r="I1009" s="157"/>
      <c r="J1009" s="157"/>
      <c r="K1009" s="157"/>
      <c r="L1009" s="157"/>
      <c r="M1009" s="157"/>
      <c r="N1009" s="156"/>
      <c r="O1009" s="156"/>
      <c r="P1009" s="156"/>
      <c r="Q1009" s="156"/>
      <c r="R1009" s="157"/>
      <c r="S1009" s="157"/>
      <c r="T1009" s="157"/>
      <c r="U1009" s="157"/>
      <c r="V1009" s="157"/>
      <c r="W1009" s="157"/>
      <c r="X1009" s="157"/>
      <c r="Y1009" s="157"/>
      <c r="Z1009" s="146"/>
      <c r="AA1009" s="146"/>
      <c r="AB1009" s="146"/>
      <c r="AC1009" s="146"/>
      <c r="AD1009" s="146"/>
      <c r="AE1009" s="146"/>
      <c r="AF1009" s="146"/>
      <c r="AG1009" s="146" t="s">
        <v>278</v>
      </c>
      <c r="AH1009" s="146">
        <v>0</v>
      </c>
      <c r="AI1009" s="146"/>
      <c r="AJ1009" s="146"/>
      <c r="AK1009" s="146"/>
      <c r="AL1009" s="146"/>
      <c r="AM1009" s="146"/>
      <c r="AN1009" s="146"/>
      <c r="AO1009" s="146"/>
      <c r="AP1009" s="146"/>
      <c r="AQ1009" s="146"/>
      <c r="AR1009" s="146"/>
      <c r="AS1009" s="146"/>
      <c r="AT1009" s="146"/>
      <c r="AU1009" s="146"/>
      <c r="AV1009" s="146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  <c r="BH1009" s="146"/>
    </row>
    <row r="1010" spans="1:60" outlineLevel="3" x14ac:dyDescent="0.2">
      <c r="A1010" s="153"/>
      <c r="B1010" s="154"/>
      <c r="C1010" s="192" t="s">
        <v>84</v>
      </c>
      <c r="D1010" s="185"/>
      <c r="E1010" s="186">
        <v>1</v>
      </c>
      <c r="F1010" s="157"/>
      <c r="G1010" s="157"/>
      <c r="H1010" s="157"/>
      <c r="I1010" s="157"/>
      <c r="J1010" s="157"/>
      <c r="K1010" s="157"/>
      <c r="L1010" s="157"/>
      <c r="M1010" s="157"/>
      <c r="N1010" s="156"/>
      <c r="O1010" s="156"/>
      <c r="P1010" s="156"/>
      <c r="Q1010" s="156"/>
      <c r="R1010" s="157"/>
      <c r="S1010" s="157"/>
      <c r="T1010" s="157"/>
      <c r="U1010" s="157"/>
      <c r="V1010" s="157"/>
      <c r="W1010" s="157"/>
      <c r="X1010" s="157"/>
      <c r="Y1010" s="157"/>
      <c r="Z1010" s="146"/>
      <c r="AA1010" s="146"/>
      <c r="AB1010" s="146"/>
      <c r="AC1010" s="146"/>
      <c r="AD1010" s="146"/>
      <c r="AE1010" s="146"/>
      <c r="AF1010" s="146"/>
      <c r="AG1010" s="146" t="s">
        <v>278</v>
      </c>
      <c r="AH1010" s="146">
        <v>0</v>
      </c>
      <c r="AI1010" s="146"/>
      <c r="AJ1010" s="146"/>
      <c r="AK1010" s="146"/>
      <c r="AL1010" s="146"/>
      <c r="AM1010" s="146"/>
      <c r="AN1010" s="146"/>
      <c r="AO1010" s="146"/>
      <c r="AP1010" s="146"/>
      <c r="AQ1010" s="146"/>
      <c r="AR1010" s="146"/>
      <c r="AS1010" s="146"/>
      <c r="AT1010" s="146"/>
      <c r="AU1010" s="146"/>
      <c r="AV1010" s="146"/>
      <c r="AW1010" s="146"/>
      <c r="AX1010" s="146"/>
      <c r="AY1010" s="146"/>
      <c r="AZ1010" s="146"/>
      <c r="BA1010" s="146"/>
      <c r="BB1010" s="146"/>
      <c r="BC1010" s="146"/>
      <c r="BD1010" s="146"/>
      <c r="BE1010" s="146"/>
      <c r="BF1010" s="146"/>
      <c r="BG1010" s="146"/>
      <c r="BH1010" s="146"/>
    </row>
    <row r="1011" spans="1:60" outlineLevel="2" x14ac:dyDescent="0.2">
      <c r="A1011" s="153"/>
      <c r="B1011" s="154"/>
      <c r="C1011" s="251"/>
      <c r="D1011" s="252"/>
      <c r="E1011" s="252"/>
      <c r="F1011" s="252"/>
      <c r="G1011" s="252"/>
      <c r="H1011" s="157"/>
      <c r="I1011" s="157"/>
      <c r="J1011" s="157"/>
      <c r="K1011" s="157"/>
      <c r="L1011" s="157"/>
      <c r="M1011" s="157"/>
      <c r="N1011" s="156"/>
      <c r="O1011" s="156"/>
      <c r="P1011" s="156"/>
      <c r="Q1011" s="156"/>
      <c r="R1011" s="157"/>
      <c r="S1011" s="157"/>
      <c r="T1011" s="157"/>
      <c r="U1011" s="157"/>
      <c r="V1011" s="157"/>
      <c r="W1011" s="157"/>
      <c r="X1011" s="157"/>
      <c r="Y1011" s="157"/>
      <c r="Z1011" s="146"/>
      <c r="AA1011" s="146"/>
      <c r="AB1011" s="146"/>
      <c r="AC1011" s="146"/>
      <c r="AD1011" s="146"/>
      <c r="AE1011" s="146"/>
      <c r="AF1011" s="146"/>
      <c r="AG1011" s="146" t="s">
        <v>223</v>
      </c>
      <c r="AH1011" s="146"/>
      <c r="AI1011" s="146"/>
      <c r="AJ1011" s="146"/>
      <c r="AK1011" s="146"/>
      <c r="AL1011" s="146"/>
      <c r="AM1011" s="146"/>
      <c r="AN1011" s="146"/>
      <c r="AO1011" s="146"/>
      <c r="AP1011" s="146"/>
      <c r="AQ1011" s="146"/>
      <c r="AR1011" s="146"/>
      <c r="AS1011" s="146"/>
      <c r="AT1011" s="146"/>
      <c r="AU1011" s="146"/>
      <c r="AV1011" s="146"/>
      <c r="AW1011" s="146"/>
      <c r="AX1011" s="146"/>
      <c r="AY1011" s="146"/>
      <c r="AZ1011" s="146"/>
      <c r="BA1011" s="146"/>
      <c r="BB1011" s="146"/>
      <c r="BC1011" s="146"/>
      <c r="BD1011" s="146"/>
      <c r="BE1011" s="146"/>
      <c r="BF1011" s="146"/>
      <c r="BG1011" s="146"/>
      <c r="BH1011" s="146"/>
    </row>
    <row r="1012" spans="1:60" ht="22.5" outlineLevel="1" x14ac:dyDescent="0.2">
      <c r="A1012" s="167">
        <v>148</v>
      </c>
      <c r="B1012" s="168" t="s">
        <v>1033</v>
      </c>
      <c r="C1012" s="177" t="s">
        <v>1034</v>
      </c>
      <c r="D1012" s="169" t="s">
        <v>321</v>
      </c>
      <c r="E1012" s="170">
        <v>2</v>
      </c>
      <c r="F1012" s="171"/>
      <c r="G1012" s="172">
        <f>ROUND(E1012*F1012,2)</f>
        <v>0</v>
      </c>
      <c r="H1012" s="171"/>
      <c r="I1012" s="172">
        <f>ROUND(E1012*H1012,2)</f>
        <v>0</v>
      </c>
      <c r="J1012" s="171"/>
      <c r="K1012" s="172">
        <f>ROUND(E1012*J1012,2)</f>
        <v>0</v>
      </c>
      <c r="L1012" s="172">
        <v>21</v>
      </c>
      <c r="M1012" s="172">
        <f>G1012*(1+L1012/100)</f>
        <v>0</v>
      </c>
      <c r="N1012" s="170">
        <v>2.3E-2</v>
      </c>
      <c r="O1012" s="170">
        <f>ROUND(E1012*N1012,2)</f>
        <v>0.05</v>
      </c>
      <c r="P1012" s="170">
        <v>0</v>
      </c>
      <c r="Q1012" s="170">
        <f>ROUND(E1012*P1012,2)</f>
        <v>0</v>
      </c>
      <c r="R1012" s="172" t="s">
        <v>381</v>
      </c>
      <c r="S1012" s="172" t="s">
        <v>218</v>
      </c>
      <c r="T1012" s="173" t="s">
        <v>218</v>
      </c>
      <c r="U1012" s="157">
        <v>0</v>
      </c>
      <c r="V1012" s="157">
        <f>ROUND(E1012*U1012,2)</f>
        <v>0</v>
      </c>
      <c r="W1012" s="157"/>
      <c r="X1012" s="157" t="s">
        <v>382</v>
      </c>
      <c r="Y1012" s="157" t="s">
        <v>221</v>
      </c>
      <c r="Z1012" s="146"/>
      <c r="AA1012" s="146"/>
      <c r="AB1012" s="146"/>
      <c r="AC1012" s="146"/>
      <c r="AD1012" s="146"/>
      <c r="AE1012" s="146"/>
      <c r="AF1012" s="146"/>
      <c r="AG1012" s="146" t="s">
        <v>383</v>
      </c>
      <c r="AH1012" s="146"/>
      <c r="AI1012" s="146"/>
      <c r="AJ1012" s="146"/>
      <c r="AK1012" s="146"/>
      <c r="AL1012" s="146"/>
      <c r="AM1012" s="146"/>
      <c r="AN1012" s="146"/>
      <c r="AO1012" s="146"/>
      <c r="AP1012" s="146"/>
      <c r="AQ1012" s="146"/>
      <c r="AR1012" s="146"/>
      <c r="AS1012" s="146"/>
      <c r="AT1012" s="146"/>
      <c r="AU1012" s="146"/>
      <c r="AV1012" s="146"/>
      <c r="AW1012" s="146"/>
      <c r="AX1012" s="146"/>
      <c r="AY1012" s="146"/>
      <c r="AZ1012" s="146"/>
      <c r="BA1012" s="146"/>
      <c r="BB1012" s="146"/>
      <c r="BC1012" s="146"/>
      <c r="BD1012" s="146"/>
      <c r="BE1012" s="146"/>
      <c r="BF1012" s="146"/>
      <c r="BG1012" s="146"/>
      <c r="BH1012" s="146"/>
    </row>
    <row r="1013" spans="1:60" outlineLevel="2" x14ac:dyDescent="0.2">
      <c r="A1013" s="153"/>
      <c r="B1013" s="154"/>
      <c r="C1013" s="253" t="s">
        <v>756</v>
      </c>
      <c r="D1013" s="254"/>
      <c r="E1013" s="254"/>
      <c r="F1013" s="254"/>
      <c r="G1013" s="254"/>
      <c r="H1013" s="157"/>
      <c r="I1013" s="157"/>
      <c r="J1013" s="157"/>
      <c r="K1013" s="157"/>
      <c r="L1013" s="157"/>
      <c r="M1013" s="157"/>
      <c r="N1013" s="156"/>
      <c r="O1013" s="156"/>
      <c r="P1013" s="156"/>
      <c r="Q1013" s="156"/>
      <c r="R1013" s="157"/>
      <c r="S1013" s="157"/>
      <c r="T1013" s="157"/>
      <c r="U1013" s="157"/>
      <c r="V1013" s="157"/>
      <c r="W1013" s="157"/>
      <c r="X1013" s="157"/>
      <c r="Y1013" s="157"/>
      <c r="Z1013" s="146"/>
      <c r="AA1013" s="146"/>
      <c r="AB1013" s="146"/>
      <c r="AC1013" s="146"/>
      <c r="AD1013" s="146"/>
      <c r="AE1013" s="146"/>
      <c r="AF1013" s="146"/>
      <c r="AG1013" s="146" t="s">
        <v>227</v>
      </c>
      <c r="AH1013" s="146"/>
      <c r="AI1013" s="146"/>
      <c r="AJ1013" s="146"/>
      <c r="AK1013" s="146"/>
      <c r="AL1013" s="146"/>
      <c r="AM1013" s="146"/>
      <c r="AN1013" s="146"/>
      <c r="AO1013" s="146"/>
      <c r="AP1013" s="146"/>
      <c r="AQ1013" s="146"/>
      <c r="AR1013" s="146"/>
      <c r="AS1013" s="146"/>
      <c r="AT1013" s="146"/>
      <c r="AU1013" s="146"/>
      <c r="AV1013" s="146"/>
      <c r="AW1013" s="146"/>
      <c r="AX1013" s="146"/>
      <c r="AY1013" s="146"/>
      <c r="AZ1013" s="146"/>
      <c r="BA1013" s="146"/>
      <c r="BB1013" s="146"/>
      <c r="BC1013" s="146"/>
      <c r="BD1013" s="146"/>
      <c r="BE1013" s="146"/>
      <c r="BF1013" s="146"/>
      <c r="BG1013" s="146"/>
      <c r="BH1013" s="146"/>
    </row>
    <row r="1014" spans="1:60" outlineLevel="2" x14ac:dyDescent="0.2">
      <c r="A1014" s="153"/>
      <c r="B1014" s="154"/>
      <c r="C1014" s="192" t="s">
        <v>1035</v>
      </c>
      <c r="D1014" s="185"/>
      <c r="E1014" s="186"/>
      <c r="F1014" s="157"/>
      <c r="G1014" s="157"/>
      <c r="H1014" s="157"/>
      <c r="I1014" s="157"/>
      <c r="J1014" s="157"/>
      <c r="K1014" s="157"/>
      <c r="L1014" s="157"/>
      <c r="M1014" s="157"/>
      <c r="N1014" s="156"/>
      <c r="O1014" s="156"/>
      <c r="P1014" s="156"/>
      <c r="Q1014" s="156"/>
      <c r="R1014" s="157"/>
      <c r="S1014" s="157"/>
      <c r="T1014" s="157"/>
      <c r="U1014" s="157"/>
      <c r="V1014" s="157"/>
      <c r="W1014" s="157"/>
      <c r="X1014" s="157"/>
      <c r="Y1014" s="157"/>
      <c r="Z1014" s="146"/>
      <c r="AA1014" s="146"/>
      <c r="AB1014" s="146"/>
      <c r="AC1014" s="146"/>
      <c r="AD1014" s="146"/>
      <c r="AE1014" s="146"/>
      <c r="AF1014" s="146"/>
      <c r="AG1014" s="146" t="s">
        <v>278</v>
      </c>
      <c r="AH1014" s="146">
        <v>0</v>
      </c>
      <c r="AI1014" s="146"/>
      <c r="AJ1014" s="146"/>
      <c r="AK1014" s="146"/>
      <c r="AL1014" s="146"/>
      <c r="AM1014" s="146"/>
      <c r="AN1014" s="146"/>
      <c r="AO1014" s="146"/>
      <c r="AP1014" s="146"/>
      <c r="AQ1014" s="146"/>
      <c r="AR1014" s="146"/>
      <c r="AS1014" s="146"/>
      <c r="AT1014" s="146"/>
      <c r="AU1014" s="146"/>
      <c r="AV1014" s="146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  <c r="BH1014" s="146"/>
    </row>
    <row r="1015" spans="1:60" outlineLevel="3" x14ac:dyDescent="0.2">
      <c r="A1015" s="153"/>
      <c r="B1015" s="154"/>
      <c r="C1015" s="192" t="s">
        <v>84</v>
      </c>
      <c r="D1015" s="185"/>
      <c r="E1015" s="186">
        <v>1</v>
      </c>
      <c r="F1015" s="157"/>
      <c r="G1015" s="157"/>
      <c r="H1015" s="157"/>
      <c r="I1015" s="157"/>
      <c r="J1015" s="157"/>
      <c r="K1015" s="157"/>
      <c r="L1015" s="157"/>
      <c r="M1015" s="157"/>
      <c r="N1015" s="156"/>
      <c r="O1015" s="156"/>
      <c r="P1015" s="156"/>
      <c r="Q1015" s="156"/>
      <c r="R1015" s="157"/>
      <c r="S1015" s="157"/>
      <c r="T1015" s="157"/>
      <c r="U1015" s="157"/>
      <c r="V1015" s="157"/>
      <c r="W1015" s="157"/>
      <c r="X1015" s="157"/>
      <c r="Y1015" s="157"/>
      <c r="Z1015" s="146"/>
      <c r="AA1015" s="146"/>
      <c r="AB1015" s="146"/>
      <c r="AC1015" s="146"/>
      <c r="AD1015" s="146"/>
      <c r="AE1015" s="146"/>
      <c r="AF1015" s="146"/>
      <c r="AG1015" s="146" t="s">
        <v>278</v>
      </c>
      <c r="AH1015" s="146">
        <v>0</v>
      </c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</row>
    <row r="1016" spans="1:60" outlineLevel="3" x14ac:dyDescent="0.2">
      <c r="A1016" s="153"/>
      <c r="B1016" s="154"/>
      <c r="C1016" s="192" t="s">
        <v>1036</v>
      </c>
      <c r="D1016" s="185"/>
      <c r="E1016" s="186"/>
      <c r="F1016" s="157"/>
      <c r="G1016" s="157"/>
      <c r="H1016" s="157"/>
      <c r="I1016" s="157"/>
      <c r="J1016" s="157"/>
      <c r="K1016" s="157"/>
      <c r="L1016" s="157"/>
      <c r="M1016" s="157"/>
      <c r="N1016" s="156"/>
      <c r="O1016" s="156"/>
      <c r="P1016" s="156"/>
      <c r="Q1016" s="156"/>
      <c r="R1016" s="157"/>
      <c r="S1016" s="157"/>
      <c r="T1016" s="157"/>
      <c r="U1016" s="157"/>
      <c r="V1016" s="157"/>
      <c r="W1016" s="157"/>
      <c r="X1016" s="157"/>
      <c r="Y1016" s="157"/>
      <c r="Z1016" s="146"/>
      <c r="AA1016" s="146"/>
      <c r="AB1016" s="146"/>
      <c r="AC1016" s="146"/>
      <c r="AD1016" s="146"/>
      <c r="AE1016" s="146"/>
      <c r="AF1016" s="146"/>
      <c r="AG1016" s="146" t="s">
        <v>278</v>
      </c>
      <c r="AH1016" s="146">
        <v>0</v>
      </c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</row>
    <row r="1017" spans="1:60" outlineLevel="3" x14ac:dyDescent="0.2">
      <c r="A1017" s="153"/>
      <c r="B1017" s="154"/>
      <c r="C1017" s="192" t="s">
        <v>84</v>
      </c>
      <c r="D1017" s="185"/>
      <c r="E1017" s="186">
        <v>1</v>
      </c>
      <c r="F1017" s="157"/>
      <c r="G1017" s="157"/>
      <c r="H1017" s="157"/>
      <c r="I1017" s="157"/>
      <c r="J1017" s="157"/>
      <c r="K1017" s="157"/>
      <c r="L1017" s="157"/>
      <c r="M1017" s="157"/>
      <c r="N1017" s="156"/>
      <c r="O1017" s="156"/>
      <c r="P1017" s="156"/>
      <c r="Q1017" s="156"/>
      <c r="R1017" s="157"/>
      <c r="S1017" s="157"/>
      <c r="T1017" s="157"/>
      <c r="U1017" s="157"/>
      <c r="V1017" s="157"/>
      <c r="W1017" s="157"/>
      <c r="X1017" s="157"/>
      <c r="Y1017" s="157"/>
      <c r="Z1017" s="146"/>
      <c r="AA1017" s="146"/>
      <c r="AB1017" s="146"/>
      <c r="AC1017" s="146"/>
      <c r="AD1017" s="146"/>
      <c r="AE1017" s="146"/>
      <c r="AF1017" s="146"/>
      <c r="AG1017" s="146" t="s">
        <v>278</v>
      </c>
      <c r="AH1017" s="146">
        <v>0</v>
      </c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</row>
    <row r="1018" spans="1:60" outlineLevel="2" x14ac:dyDescent="0.2">
      <c r="A1018" s="153"/>
      <c r="B1018" s="154"/>
      <c r="C1018" s="251"/>
      <c r="D1018" s="252"/>
      <c r="E1018" s="252"/>
      <c r="F1018" s="252"/>
      <c r="G1018" s="252"/>
      <c r="H1018" s="157"/>
      <c r="I1018" s="157"/>
      <c r="J1018" s="157"/>
      <c r="K1018" s="157"/>
      <c r="L1018" s="157"/>
      <c r="M1018" s="157"/>
      <c r="N1018" s="156"/>
      <c r="O1018" s="156"/>
      <c r="P1018" s="156"/>
      <c r="Q1018" s="156"/>
      <c r="R1018" s="157"/>
      <c r="S1018" s="157"/>
      <c r="T1018" s="157"/>
      <c r="U1018" s="157"/>
      <c r="V1018" s="157"/>
      <c r="W1018" s="157"/>
      <c r="X1018" s="157"/>
      <c r="Y1018" s="157"/>
      <c r="Z1018" s="146"/>
      <c r="AA1018" s="146"/>
      <c r="AB1018" s="146"/>
      <c r="AC1018" s="146"/>
      <c r="AD1018" s="146"/>
      <c r="AE1018" s="146"/>
      <c r="AF1018" s="146"/>
      <c r="AG1018" s="146" t="s">
        <v>223</v>
      </c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</row>
    <row r="1019" spans="1:60" ht="22.5" outlineLevel="1" x14ac:dyDescent="0.2">
      <c r="A1019" s="167">
        <v>149</v>
      </c>
      <c r="B1019" s="168" t="s">
        <v>1037</v>
      </c>
      <c r="C1019" s="177" t="s">
        <v>1038</v>
      </c>
      <c r="D1019" s="169" t="s">
        <v>321</v>
      </c>
      <c r="E1019" s="170">
        <v>1</v>
      </c>
      <c r="F1019" s="171"/>
      <c r="G1019" s="172">
        <f>ROUND(E1019*F1019,2)</f>
        <v>0</v>
      </c>
      <c r="H1019" s="171"/>
      <c r="I1019" s="172">
        <f>ROUND(E1019*H1019,2)</f>
        <v>0</v>
      </c>
      <c r="J1019" s="171"/>
      <c r="K1019" s="172">
        <f>ROUND(E1019*J1019,2)</f>
        <v>0</v>
      </c>
      <c r="L1019" s="172">
        <v>21</v>
      </c>
      <c r="M1019" s="172">
        <f>G1019*(1+L1019/100)</f>
        <v>0</v>
      </c>
      <c r="N1019" s="170">
        <v>2.5999999999999999E-2</v>
      </c>
      <c r="O1019" s="170">
        <f>ROUND(E1019*N1019,2)</f>
        <v>0.03</v>
      </c>
      <c r="P1019" s="170">
        <v>0</v>
      </c>
      <c r="Q1019" s="170">
        <f>ROUND(E1019*P1019,2)</f>
        <v>0</v>
      </c>
      <c r="R1019" s="172" t="s">
        <v>381</v>
      </c>
      <c r="S1019" s="172" t="s">
        <v>218</v>
      </c>
      <c r="T1019" s="173" t="s">
        <v>218</v>
      </c>
      <c r="U1019" s="157">
        <v>0</v>
      </c>
      <c r="V1019" s="157">
        <f>ROUND(E1019*U1019,2)</f>
        <v>0</v>
      </c>
      <c r="W1019" s="157"/>
      <c r="X1019" s="157" t="s">
        <v>382</v>
      </c>
      <c r="Y1019" s="157" t="s">
        <v>221</v>
      </c>
      <c r="Z1019" s="146"/>
      <c r="AA1019" s="146"/>
      <c r="AB1019" s="146"/>
      <c r="AC1019" s="146"/>
      <c r="AD1019" s="146"/>
      <c r="AE1019" s="146"/>
      <c r="AF1019" s="146"/>
      <c r="AG1019" s="146" t="s">
        <v>383</v>
      </c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</row>
    <row r="1020" spans="1:60" outlineLevel="2" x14ac:dyDescent="0.2">
      <c r="A1020" s="153"/>
      <c r="B1020" s="154"/>
      <c r="C1020" s="253" t="s">
        <v>756</v>
      </c>
      <c r="D1020" s="254"/>
      <c r="E1020" s="254"/>
      <c r="F1020" s="254"/>
      <c r="G1020" s="254"/>
      <c r="H1020" s="157"/>
      <c r="I1020" s="157"/>
      <c r="J1020" s="157"/>
      <c r="K1020" s="157"/>
      <c r="L1020" s="157"/>
      <c r="M1020" s="157"/>
      <c r="N1020" s="156"/>
      <c r="O1020" s="156"/>
      <c r="P1020" s="156"/>
      <c r="Q1020" s="156"/>
      <c r="R1020" s="157"/>
      <c r="S1020" s="157"/>
      <c r="T1020" s="157"/>
      <c r="U1020" s="157"/>
      <c r="V1020" s="157"/>
      <c r="W1020" s="157"/>
      <c r="X1020" s="157"/>
      <c r="Y1020" s="157"/>
      <c r="Z1020" s="146"/>
      <c r="AA1020" s="146"/>
      <c r="AB1020" s="146"/>
      <c r="AC1020" s="146"/>
      <c r="AD1020" s="146"/>
      <c r="AE1020" s="146"/>
      <c r="AF1020" s="146"/>
      <c r="AG1020" s="146" t="s">
        <v>227</v>
      </c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</row>
    <row r="1021" spans="1:60" outlineLevel="2" x14ac:dyDescent="0.2">
      <c r="A1021" s="153"/>
      <c r="B1021" s="154"/>
      <c r="C1021" s="192" t="s">
        <v>1039</v>
      </c>
      <c r="D1021" s="185"/>
      <c r="E1021" s="186"/>
      <c r="F1021" s="157"/>
      <c r="G1021" s="157"/>
      <c r="H1021" s="157"/>
      <c r="I1021" s="157"/>
      <c r="J1021" s="157"/>
      <c r="K1021" s="157"/>
      <c r="L1021" s="157"/>
      <c r="M1021" s="157"/>
      <c r="N1021" s="156"/>
      <c r="O1021" s="156"/>
      <c r="P1021" s="156"/>
      <c r="Q1021" s="156"/>
      <c r="R1021" s="157"/>
      <c r="S1021" s="157"/>
      <c r="T1021" s="157"/>
      <c r="U1021" s="157"/>
      <c r="V1021" s="157"/>
      <c r="W1021" s="157"/>
      <c r="X1021" s="157"/>
      <c r="Y1021" s="157"/>
      <c r="Z1021" s="146"/>
      <c r="AA1021" s="146"/>
      <c r="AB1021" s="146"/>
      <c r="AC1021" s="146"/>
      <c r="AD1021" s="146"/>
      <c r="AE1021" s="146"/>
      <c r="AF1021" s="146"/>
      <c r="AG1021" s="146" t="s">
        <v>278</v>
      </c>
      <c r="AH1021" s="146">
        <v>0</v>
      </c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</row>
    <row r="1022" spans="1:60" outlineLevel="3" x14ac:dyDescent="0.2">
      <c r="A1022" s="153"/>
      <c r="B1022" s="154"/>
      <c r="C1022" s="192" t="s">
        <v>84</v>
      </c>
      <c r="D1022" s="185"/>
      <c r="E1022" s="186">
        <v>1</v>
      </c>
      <c r="F1022" s="157"/>
      <c r="G1022" s="157"/>
      <c r="H1022" s="157"/>
      <c r="I1022" s="157"/>
      <c r="J1022" s="157"/>
      <c r="K1022" s="157"/>
      <c r="L1022" s="157"/>
      <c r="M1022" s="157"/>
      <c r="N1022" s="156"/>
      <c r="O1022" s="156"/>
      <c r="P1022" s="156"/>
      <c r="Q1022" s="156"/>
      <c r="R1022" s="157"/>
      <c r="S1022" s="157"/>
      <c r="T1022" s="157"/>
      <c r="U1022" s="157"/>
      <c r="V1022" s="157"/>
      <c r="W1022" s="157"/>
      <c r="X1022" s="157"/>
      <c r="Y1022" s="157"/>
      <c r="Z1022" s="146"/>
      <c r="AA1022" s="146"/>
      <c r="AB1022" s="146"/>
      <c r="AC1022" s="146"/>
      <c r="AD1022" s="146"/>
      <c r="AE1022" s="146"/>
      <c r="AF1022" s="146"/>
      <c r="AG1022" s="146" t="s">
        <v>278</v>
      </c>
      <c r="AH1022" s="146">
        <v>0</v>
      </c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</row>
    <row r="1023" spans="1:60" outlineLevel="2" x14ac:dyDescent="0.2">
      <c r="A1023" s="153"/>
      <c r="B1023" s="154"/>
      <c r="C1023" s="251"/>
      <c r="D1023" s="252"/>
      <c r="E1023" s="252"/>
      <c r="F1023" s="252"/>
      <c r="G1023" s="252"/>
      <c r="H1023" s="157"/>
      <c r="I1023" s="157"/>
      <c r="J1023" s="157"/>
      <c r="K1023" s="157"/>
      <c r="L1023" s="157"/>
      <c r="M1023" s="157"/>
      <c r="N1023" s="156"/>
      <c r="O1023" s="156"/>
      <c r="P1023" s="156"/>
      <c r="Q1023" s="156"/>
      <c r="R1023" s="157"/>
      <c r="S1023" s="157"/>
      <c r="T1023" s="157"/>
      <c r="U1023" s="157"/>
      <c r="V1023" s="157"/>
      <c r="W1023" s="157"/>
      <c r="X1023" s="157"/>
      <c r="Y1023" s="157"/>
      <c r="Z1023" s="146"/>
      <c r="AA1023" s="146"/>
      <c r="AB1023" s="146"/>
      <c r="AC1023" s="146"/>
      <c r="AD1023" s="146"/>
      <c r="AE1023" s="146"/>
      <c r="AF1023" s="146"/>
      <c r="AG1023" s="146" t="s">
        <v>223</v>
      </c>
      <c r="AH1023" s="146"/>
      <c r="AI1023" s="146"/>
      <c r="AJ1023" s="146"/>
      <c r="AK1023" s="146"/>
      <c r="AL1023" s="146"/>
      <c r="AM1023" s="146"/>
      <c r="AN1023" s="146"/>
      <c r="AO1023" s="146"/>
      <c r="AP1023" s="146"/>
      <c r="AQ1023" s="146"/>
      <c r="AR1023" s="146"/>
      <c r="AS1023" s="146"/>
      <c r="AT1023" s="146"/>
      <c r="AU1023" s="146"/>
      <c r="AV1023" s="146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  <c r="BH1023" s="146"/>
    </row>
    <row r="1024" spans="1:60" ht="33.75" outlineLevel="1" x14ac:dyDescent="0.2">
      <c r="A1024" s="167">
        <v>150</v>
      </c>
      <c r="B1024" s="168" t="s">
        <v>1040</v>
      </c>
      <c r="C1024" s="177" t="s">
        <v>1041</v>
      </c>
      <c r="D1024" s="169" t="s">
        <v>321</v>
      </c>
      <c r="E1024" s="170">
        <v>7</v>
      </c>
      <c r="F1024" s="171"/>
      <c r="G1024" s="172">
        <f>ROUND(E1024*F1024,2)</f>
        <v>0</v>
      </c>
      <c r="H1024" s="171"/>
      <c r="I1024" s="172">
        <f>ROUND(E1024*H1024,2)</f>
        <v>0</v>
      </c>
      <c r="J1024" s="171"/>
      <c r="K1024" s="172">
        <f>ROUND(E1024*J1024,2)</f>
        <v>0</v>
      </c>
      <c r="L1024" s="172">
        <v>21</v>
      </c>
      <c r="M1024" s="172">
        <f>G1024*(1+L1024/100)</f>
        <v>0</v>
      </c>
      <c r="N1024" s="170">
        <v>0.05</v>
      </c>
      <c r="O1024" s="170">
        <f>ROUND(E1024*N1024,2)</f>
        <v>0.35</v>
      </c>
      <c r="P1024" s="170">
        <v>0</v>
      </c>
      <c r="Q1024" s="170">
        <f>ROUND(E1024*P1024,2)</f>
        <v>0</v>
      </c>
      <c r="R1024" s="172" t="s">
        <v>381</v>
      </c>
      <c r="S1024" s="172" t="s">
        <v>218</v>
      </c>
      <c r="T1024" s="173" t="s">
        <v>218</v>
      </c>
      <c r="U1024" s="157">
        <v>0</v>
      </c>
      <c r="V1024" s="157">
        <f>ROUND(E1024*U1024,2)</f>
        <v>0</v>
      </c>
      <c r="W1024" s="157"/>
      <c r="X1024" s="157" t="s">
        <v>382</v>
      </c>
      <c r="Y1024" s="157" t="s">
        <v>221</v>
      </c>
      <c r="Z1024" s="146"/>
      <c r="AA1024" s="146"/>
      <c r="AB1024" s="146"/>
      <c r="AC1024" s="146"/>
      <c r="AD1024" s="146"/>
      <c r="AE1024" s="146"/>
      <c r="AF1024" s="146"/>
      <c r="AG1024" s="146" t="s">
        <v>383</v>
      </c>
      <c r="AH1024" s="146"/>
      <c r="AI1024" s="146"/>
      <c r="AJ1024" s="146"/>
      <c r="AK1024" s="146"/>
      <c r="AL1024" s="146"/>
      <c r="AM1024" s="146"/>
      <c r="AN1024" s="146"/>
      <c r="AO1024" s="146"/>
      <c r="AP1024" s="146"/>
      <c r="AQ1024" s="146"/>
      <c r="AR1024" s="146"/>
      <c r="AS1024" s="146"/>
      <c r="AT1024" s="146"/>
      <c r="AU1024" s="146"/>
      <c r="AV1024" s="146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  <c r="BH1024" s="146"/>
    </row>
    <row r="1025" spans="1:60" outlineLevel="2" x14ac:dyDescent="0.2">
      <c r="A1025" s="153"/>
      <c r="B1025" s="154"/>
      <c r="C1025" s="253" t="s">
        <v>756</v>
      </c>
      <c r="D1025" s="254"/>
      <c r="E1025" s="254"/>
      <c r="F1025" s="254"/>
      <c r="G1025" s="254"/>
      <c r="H1025" s="157"/>
      <c r="I1025" s="157"/>
      <c r="J1025" s="157"/>
      <c r="K1025" s="157"/>
      <c r="L1025" s="157"/>
      <c r="M1025" s="157"/>
      <c r="N1025" s="156"/>
      <c r="O1025" s="156"/>
      <c r="P1025" s="156"/>
      <c r="Q1025" s="156"/>
      <c r="R1025" s="157"/>
      <c r="S1025" s="157"/>
      <c r="T1025" s="157"/>
      <c r="U1025" s="157"/>
      <c r="V1025" s="157"/>
      <c r="W1025" s="157"/>
      <c r="X1025" s="157"/>
      <c r="Y1025" s="157"/>
      <c r="Z1025" s="146"/>
      <c r="AA1025" s="146"/>
      <c r="AB1025" s="146"/>
      <c r="AC1025" s="146"/>
      <c r="AD1025" s="146"/>
      <c r="AE1025" s="146"/>
      <c r="AF1025" s="146"/>
      <c r="AG1025" s="146" t="s">
        <v>227</v>
      </c>
      <c r="AH1025" s="146"/>
      <c r="AI1025" s="146"/>
      <c r="AJ1025" s="146"/>
      <c r="AK1025" s="146"/>
      <c r="AL1025" s="146"/>
      <c r="AM1025" s="146"/>
      <c r="AN1025" s="146"/>
      <c r="AO1025" s="146"/>
      <c r="AP1025" s="146"/>
      <c r="AQ1025" s="146"/>
      <c r="AR1025" s="146"/>
      <c r="AS1025" s="146"/>
      <c r="AT1025" s="146"/>
      <c r="AU1025" s="146"/>
      <c r="AV1025" s="146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  <c r="BH1025" s="146"/>
    </row>
    <row r="1026" spans="1:60" outlineLevel="2" x14ac:dyDescent="0.2">
      <c r="A1026" s="153"/>
      <c r="B1026" s="154"/>
      <c r="C1026" s="192" t="s">
        <v>1042</v>
      </c>
      <c r="D1026" s="185"/>
      <c r="E1026" s="186"/>
      <c r="F1026" s="157"/>
      <c r="G1026" s="157"/>
      <c r="H1026" s="157"/>
      <c r="I1026" s="157"/>
      <c r="J1026" s="157"/>
      <c r="K1026" s="157"/>
      <c r="L1026" s="157"/>
      <c r="M1026" s="157"/>
      <c r="N1026" s="156"/>
      <c r="O1026" s="156"/>
      <c r="P1026" s="156"/>
      <c r="Q1026" s="156"/>
      <c r="R1026" s="157"/>
      <c r="S1026" s="157"/>
      <c r="T1026" s="157"/>
      <c r="U1026" s="157"/>
      <c r="V1026" s="157"/>
      <c r="W1026" s="157"/>
      <c r="X1026" s="157"/>
      <c r="Y1026" s="157"/>
      <c r="Z1026" s="146"/>
      <c r="AA1026" s="146"/>
      <c r="AB1026" s="146"/>
      <c r="AC1026" s="146"/>
      <c r="AD1026" s="146"/>
      <c r="AE1026" s="146"/>
      <c r="AF1026" s="146"/>
      <c r="AG1026" s="146" t="s">
        <v>278</v>
      </c>
      <c r="AH1026" s="146">
        <v>0</v>
      </c>
      <c r="AI1026" s="146"/>
      <c r="AJ1026" s="146"/>
      <c r="AK1026" s="146"/>
      <c r="AL1026" s="146"/>
      <c r="AM1026" s="146"/>
      <c r="AN1026" s="146"/>
      <c r="AO1026" s="146"/>
      <c r="AP1026" s="146"/>
      <c r="AQ1026" s="146"/>
      <c r="AR1026" s="146"/>
      <c r="AS1026" s="146"/>
      <c r="AT1026" s="146"/>
      <c r="AU1026" s="146"/>
      <c r="AV1026" s="146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  <c r="BH1026" s="146"/>
    </row>
    <row r="1027" spans="1:60" outlineLevel="3" x14ac:dyDescent="0.2">
      <c r="A1027" s="153"/>
      <c r="B1027" s="154"/>
      <c r="C1027" s="192" t="s">
        <v>96</v>
      </c>
      <c r="D1027" s="185"/>
      <c r="E1027" s="186">
        <v>4</v>
      </c>
      <c r="F1027" s="157"/>
      <c r="G1027" s="157"/>
      <c r="H1027" s="157"/>
      <c r="I1027" s="157"/>
      <c r="J1027" s="157"/>
      <c r="K1027" s="157"/>
      <c r="L1027" s="157"/>
      <c r="M1027" s="157"/>
      <c r="N1027" s="156"/>
      <c r="O1027" s="156"/>
      <c r="P1027" s="156"/>
      <c r="Q1027" s="156"/>
      <c r="R1027" s="157"/>
      <c r="S1027" s="157"/>
      <c r="T1027" s="157"/>
      <c r="U1027" s="157"/>
      <c r="V1027" s="157"/>
      <c r="W1027" s="157"/>
      <c r="X1027" s="157"/>
      <c r="Y1027" s="157"/>
      <c r="Z1027" s="146"/>
      <c r="AA1027" s="146"/>
      <c r="AB1027" s="146"/>
      <c r="AC1027" s="146"/>
      <c r="AD1027" s="146"/>
      <c r="AE1027" s="146"/>
      <c r="AF1027" s="146"/>
      <c r="AG1027" s="146" t="s">
        <v>278</v>
      </c>
      <c r="AH1027" s="146">
        <v>0</v>
      </c>
      <c r="AI1027" s="146"/>
      <c r="AJ1027" s="146"/>
      <c r="AK1027" s="146"/>
      <c r="AL1027" s="146"/>
      <c r="AM1027" s="146"/>
      <c r="AN1027" s="146"/>
      <c r="AO1027" s="146"/>
      <c r="AP1027" s="146"/>
      <c r="AQ1027" s="146"/>
      <c r="AR1027" s="146"/>
      <c r="AS1027" s="146"/>
      <c r="AT1027" s="146"/>
      <c r="AU1027" s="146"/>
      <c r="AV1027" s="146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  <c r="BH1027" s="146"/>
    </row>
    <row r="1028" spans="1:60" outlineLevel="3" x14ac:dyDescent="0.2">
      <c r="A1028" s="153"/>
      <c r="B1028" s="154"/>
      <c r="C1028" s="192" t="s">
        <v>1043</v>
      </c>
      <c r="D1028" s="185"/>
      <c r="E1028" s="186"/>
      <c r="F1028" s="157"/>
      <c r="G1028" s="157"/>
      <c r="H1028" s="157"/>
      <c r="I1028" s="157"/>
      <c r="J1028" s="157"/>
      <c r="K1028" s="157"/>
      <c r="L1028" s="157"/>
      <c r="M1028" s="157"/>
      <c r="N1028" s="156"/>
      <c r="O1028" s="156"/>
      <c r="P1028" s="156"/>
      <c r="Q1028" s="156"/>
      <c r="R1028" s="157"/>
      <c r="S1028" s="157"/>
      <c r="T1028" s="157"/>
      <c r="U1028" s="157"/>
      <c r="V1028" s="157"/>
      <c r="W1028" s="157"/>
      <c r="X1028" s="157"/>
      <c r="Y1028" s="157"/>
      <c r="Z1028" s="146"/>
      <c r="AA1028" s="146"/>
      <c r="AB1028" s="146"/>
      <c r="AC1028" s="146"/>
      <c r="AD1028" s="146"/>
      <c r="AE1028" s="146"/>
      <c r="AF1028" s="146"/>
      <c r="AG1028" s="146" t="s">
        <v>278</v>
      </c>
      <c r="AH1028" s="146">
        <v>0</v>
      </c>
      <c r="AI1028" s="146"/>
      <c r="AJ1028" s="146"/>
      <c r="AK1028" s="146"/>
      <c r="AL1028" s="146"/>
      <c r="AM1028" s="146"/>
      <c r="AN1028" s="146"/>
      <c r="AO1028" s="146"/>
      <c r="AP1028" s="146"/>
      <c r="AQ1028" s="146"/>
      <c r="AR1028" s="146"/>
      <c r="AS1028" s="146"/>
      <c r="AT1028" s="146"/>
      <c r="AU1028" s="146"/>
      <c r="AV1028" s="146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  <c r="BH1028" s="146"/>
    </row>
    <row r="1029" spans="1:60" outlineLevel="3" x14ac:dyDescent="0.2">
      <c r="A1029" s="153"/>
      <c r="B1029" s="154"/>
      <c r="C1029" s="192" t="s">
        <v>94</v>
      </c>
      <c r="D1029" s="185"/>
      <c r="E1029" s="186">
        <v>3</v>
      </c>
      <c r="F1029" s="157"/>
      <c r="G1029" s="157"/>
      <c r="H1029" s="157"/>
      <c r="I1029" s="157"/>
      <c r="J1029" s="157"/>
      <c r="K1029" s="157"/>
      <c r="L1029" s="157"/>
      <c r="M1029" s="157"/>
      <c r="N1029" s="156"/>
      <c r="O1029" s="156"/>
      <c r="P1029" s="156"/>
      <c r="Q1029" s="156"/>
      <c r="R1029" s="157"/>
      <c r="S1029" s="157"/>
      <c r="T1029" s="157"/>
      <c r="U1029" s="157"/>
      <c r="V1029" s="157"/>
      <c r="W1029" s="157"/>
      <c r="X1029" s="157"/>
      <c r="Y1029" s="157"/>
      <c r="Z1029" s="146"/>
      <c r="AA1029" s="146"/>
      <c r="AB1029" s="146"/>
      <c r="AC1029" s="146"/>
      <c r="AD1029" s="146"/>
      <c r="AE1029" s="146"/>
      <c r="AF1029" s="146"/>
      <c r="AG1029" s="146" t="s">
        <v>278</v>
      </c>
      <c r="AH1029" s="146">
        <v>0</v>
      </c>
      <c r="AI1029" s="146"/>
      <c r="AJ1029" s="146"/>
      <c r="AK1029" s="146"/>
      <c r="AL1029" s="146"/>
      <c r="AM1029" s="146"/>
      <c r="AN1029" s="146"/>
      <c r="AO1029" s="146"/>
      <c r="AP1029" s="146"/>
      <c r="AQ1029" s="146"/>
      <c r="AR1029" s="146"/>
      <c r="AS1029" s="146"/>
      <c r="AT1029" s="146"/>
      <c r="AU1029" s="146"/>
      <c r="AV1029" s="146"/>
      <c r="AW1029" s="146"/>
      <c r="AX1029" s="146"/>
      <c r="AY1029" s="146"/>
      <c r="AZ1029" s="146"/>
      <c r="BA1029" s="146"/>
      <c r="BB1029" s="146"/>
      <c r="BC1029" s="146"/>
      <c r="BD1029" s="146"/>
      <c r="BE1029" s="146"/>
      <c r="BF1029" s="146"/>
      <c r="BG1029" s="146"/>
      <c r="BH1029" s="146"/>
    </row>
    <row r="1030" spans="1:60" outlineLevel="2" x14ac:dyDescent="0.2">
      <c r="A1030" s="153"/>
      <c r="B1030" s="154"/>
      <c r="C1030" s="251"/>
      <c r="D1030" s="252"/>
      <c r="E1030" s="252"/>
      <c r="F1030" s="252"/>
      <c r="G1030" s="252"/>
      <c r="H1030" s="157"/>
      <c r="I1030" s="157"/>
      <c r="J1030" s="157"/>
      <c r="K1030" s="157"/>
      <c r="L1030" s="157"/>
      <c r="M1030" s="157"/>
      <c r="N1030" s="156"/>
      <c r="O1030" s="156"/>
      <c r="P1030" s="156"/>
      <c r="Q1030" s="156"/>
      <c r="R1030" s="157"/>
      <c r="S1030" s="157"/>
      <c r="T1030" s="157"/>
      <c r="U1030" s="157"/>
      <c r="V1030" s="157"/>
      <c r="W1030" s="157"/>
      <c r="X1030" s="157"/>
      <c r="Y1030" s="157"/>
      <c r="Z1030" s="146"/>
      <c r="AA1030" s="146"/>
      <c r="AB1030" s="146"/>
      <c r="AC1030" s="146"/>
      <c r="AD1030" s="146"/>
      <c r="AE1030" s="146"/>
      <c r="AF1030" s="146"/>
      <c r="AG1030" s="146" t="s">
        <v>223</v>
      </c>
      <c r="AH1030" s="146"/>
      <c r="AI1030" s="146"/>
      <c r="AJ1030" s="146"/>
      <c r="AK1030" s="146"/>
      <c r="AL1030" s="146"/>
      <c r="AM1030" s="146"/>
      <c r="AN1030" s="146"/>
      <c r="AO1030" s="146"/>
      <c r="AP1030" s="146"/>
      <c r="AQ1030" s="146"/>
      <c r="AR1030" s="146"/>
      <c r="AS1030" s="146"/>
      <c r="AT1030" s="146"/>
      <c r="AU1030" s="146"/>
      <c r="AV1030" s="146"/>
      <c r="AW1030" s="146"/>
      <c r="AX1030" s="146"/>
      <c r="AY1030" s="146"/>
      <c r="AZ1030" s="146"/>
      <c r="BA1030" s="146"/>
      <c r="BB1030" s="146"/>
      <c r="BC1030" s="146"/>
      <c r="BD1030" s="146"/>
      <c r="BE1030" s="146"/>
      <c r="BF1030" s="146"/>
      <c r="BG1030" s="146"/>
      <c r="BH1030" s="146"/>
    </row>
    <row r="1031" spans="1:60" ht="33.75" outlineLevel="1" x14ac:dyDescent="0.2">
      <c r="A1031" s="167">
        <v>151</v>
      </c>
      <c r="B1031" s="168" t="s">
        <v>1044</v>
      </c>
      <c r="C1031" s="177" t="s">
        <v>1045</v>
      </c>
      <c r="D1031" s="169" t="s">
        <v>321</v>
      </c>
      <c r="E1031" s="170">
        <v>1</v>
      </c>
      <c r="F1031" s="171"/>
      <c r="G1031" s="172">
        <f>ROUND(E1031*F1031,2)</f>
        <v>0</v>
      </c>
      <c r="H1031" s="171"/>
      <c r="I1031" s="172">
        <f>ROUND(E1031*H1031,2)</f>
        <v>0</v>
      </c>
      <c r="J1031" s="171"/>
      <c r="K1031" s="172">
        <f>ROUND(E1031*J1031,2)</f>
        <v>0</v>
      </c>
      <c r="L1031" s="172">
        <v>21</v>
      </c>
      <c r="M1031" s="172">
        <f>G1031*(1+L1031/100)</f>
        <v>0</v>
      </c>
      <c r="N1031" s="170">
        <v>0.05</v>
      </c>
      <c r="O1031" s="170">
        <f>ROUND(E1031*N1031,2)</f>
        <v>0.05</v>
      </c>
      <c r="P1031" s="170">
        <v>0</v>
      </c>
      <c r="Q1031" s="170">
        <f>ROUND(E1031*P1031,2)</f>
        <v>0</v>
      </c>
      <c r="R1031" s="172" t="s">
        <v>381</v>
      </c>
      <c r="S1031" s="172" t="s">
        <v>218</v>
      </c>
      <c r="T1031" s="173" t="s">
        <v>218</v>
      </c>
      <c r="U1031" s="157">
        <v>0</v>
      </c>
      <c r="V1031" s="157">
        <f>ROUND(E1031*U1031,2)</f>
        <v>0</v>
      </c>
      <c r="W1031" s="157"/>
      <c r="X1031" s="157" t="s">
        <v>382</v>
      </c>
      <c r="Y1031" s="157" t="s">
        <v>221</v>
      </c>
      <c r="Z1031" s="146"/>
      <c r="AA1031" s="146"/>
      <c r="AB1031" s="146"/>
      <c r="AC1031" s="146"/>
      <c r="AD1031" s="146"/>
      <c r="AE1031" s="146"/>
      <c r="AF1031" s="146"/>
      <c r="AG1031" s="146" t="s">
        <v>383</v>
      </c>
      <c r="AH1031" s="146"/>
      <c r="AI1031" s="146"/>
      <c r="AJ1031" s="146"/>
      <c r="AK1031" s="146"/>
      <c r="AL1031" s="146"/>
      <c r="AM1031" s="146"/>
      <c r="AN1031" s="146"/>
      <c r="AO1031" s="146"/>
      <c r="AP1031" s="146"/>
      <c r="AQ1031" s="146"/>
      <c r="AR1031" s="146"/>
      <c r="AS1031" s="146"/>
      <c r="AT1031" s="146"/>
      <c r="AU1031" s="146"/>
      <c r="AV1031" s="146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  <c r="BH1031" s="146"/>
    </row>
    <row r="1032" spans="1:60" outlineLevel="2" x14ac:dyDescent="0.2">
      <c r="A1032" s="153"/>
      <c r="B1032" s="154"/>
      <c r="C1032" s="253" t="s">
        <v>756</v>
      </c>
      <c r="D1032" s="254"/>
      <c r="E1032" s="254"/>
      <c r="F1032" s="254"/>
      <c r="G1032" s="254"/>
      <c r="H1032" s="157"/>
      <c r="I1032" s="157"/>
      <c r="J1032" s="157"/>
      <c r="K1032" s="157"/>
      <c r="L1032" s="157"/>
      <c r="M1032" s="157"/>
      <c r="N1032" s="156"/>
      <c r="O1032" s="156"/>
      <c r="P1032" s="156"/>
      <c r="Q1032" s="156"/>
      <c r="R1032" s="157"/>
      <c r="S1032" s="157"/>
      <c r="T1032" s="157"/>
      <c r="U1032" s="157"/>
      <c r="V1032" s="157"/>
      <c r="W1032" s="157"/>
      <c r="X1032" s="157"/>
      <c r="Y1032" s="157"/>
      <c r="Z1032" s="146"/>
      <c r="AA1032" s="146"/>
      <c r="AB1032" s="146"/>
      <c r="AC1032" s="146"/>
      <c r="AD1032" s="146"/>
      <c r="AE1032" s="146"/>
      <c r="AF1032" s="146"/>
      <c r="AG1032" s="146" t="s">
        <v>227</v>
      </c>
      <c r="AH1032" s="146"/>
      <c r="AI1032" s="146"/>
      <c r="AJ1032" s="146"/>
      <c r="AK1032" s="146"/>
      <c r="AL1032" s="146"/>
      <c r="AM1032" s="146"/>
      <c r="AN1032" s="146"/>
      <c r="AO1032" s="146"/>
      <c r="AP1032" s="146"/>
      <c r="AQ1032" s="146"/>
      <c r="AR1032" s="146"/>
      <c r="AS1032" s="146"/>
      <c r="AT1032" s="146"/>
      <c r="AU1032" s="146"/>
      <c r="AV1032" s="146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  <c r="BH1032" s="146"/>
    </row>
    <row r="1033" spans="1:60" outlineLevel="2" x14ac:dyDescent="0.2">
      <c r="A1033" s="153"/>
      <c r="B1033" s="154"/>
      <c r="C1033" s="192" t="s">
        <v>1046</v>
      </c>
      <c r="D1033" s="185"/>
      <c r="E1033" s="186"/>
      <c r="F1033" s="157"/>
      <c r="G1033" s="157"/>
      <c r="H1033" s="157"/>
      <c r="I1033" s="157"/>
      <c r="J1033" s="157"/>
      <c r="K1033" s="157"/>
      <c r="L1033" s="157"/>
      <c r="M1033" s="157"/>
      <c r="N1033" s="156"/>
      <c r="O1033" s="156"/>
      <c r="P1033" s="156"/>
      <c r="Q1033" s="156"/>
      <c r="R1033" s="157"/>
      <c r="S1033" s="157"/>
      <c r="T1033" s="157"/>
      <c r="U1033" s="157"/>
      <c r="V1033" s="157"/>
      <c r="W1033" s="157"/>
      <c r="X1033" s="157"/>
      <c r="Y1033" s="157"/>
      <c r="Z1033" s="146"/>
      <c r="AA1033" s="146"/>
      <c r="AB1033" s="146"/>
      <c r="AC1033" s="146"/>
      <c r="AD1033" s="146"/>
      <c r="AE1033" s="146"/>
      <c r="AF1033" s="146"/>
      <c r="AG1033" s="146" t="s">
        <v>278</v>
      </c>
      <c r="AH1033" s="146">
        <v>0</v>
      </c>
      <c r="AI1033" s="146"/>
      <c r="AJ1033" s="146"/>
      <c r="AK1033" s="146"/>
      <c r="AL1033" s="146"/>
      <c r="AM1033" s="146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</row>
    <row r="1034" spans="1:60" outlineLevel="3" x14ac:dyDescent="0.2">
      <c r="A1034" s="153"/>
      <c r="B1034" s="154"/>
      <c r="C1034" s="192" t="s">
        <v>84</v>
      </c>
      <c r="D1034" s="185"/>
      <c r="E1034" s="186">
        <v>1</v>
      </c>
      <c r="F1034" s="157"/>
      <c r="G1034" s="157"/>
      <c r="H1034" s="157"/>
      <c r="I1034" s="157"/>
      <c r="J1034" s="157"/>
      <c r="K1034" s="157"/>
      <c r="L1034" s="157"/>
      <c r="M1034" s="157"/>
      <c r="N1034" s="156"/>
      <c r="O1034" s="156"/>
      <c r="P1034" s="156"/>
      <c r="Q1034" s="156"/>
      <c r="R1034" s="157"/>
      <c r="S1034" s="157"/>
      <c r="T1034" s="157"/>
      <c r="U1034" s="157"/>
      <c r="V1034" s="157"/>
      <c r="W1034" s="157"/>
      <c r="X1034" s="157"/>
      <c r="Y1034" s="157"/>
      <c r="Z1034" s="146"/>
      <c r="AA1034" s="146"/>
      <c r="AB1034" s="146"/>
      <c r="AC1034" s="146"/>
      <c r="AD1034" s="146"/>
      <c r="AE1034" s="146"/>
      <c r="AF1034" s="146"/>
      <c r="AG1034" s="146" t="s">
        <v>278</v>
      </c>
      <c r="AH1034" s="146">
        <v>0</v>
      </c>
      <c r="AI1034" s="146"/>
      <c r="AJ1034" s="146"/>
      <c r="AK1034" s="146"/>
      <c r="AL1034" s="146"/>
      <c r="AM1034" s="146"/>
      <c r="AN1034" s="146"/>
      <c r="AO1034" s="146"/>
      <c r="AP1034" s="146"/>
      <c r="AQ1034" s="146"/>
      <c r="AR1034" s="146"/>
      <c r="AS1034" s="146"/>
      <c r="AT1034" s="146"/>
      <c r="AU1034" s="146"/>
      <c r="AV1034" s="146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  <c r="BH1034" s="146"/>
    </row>
    <row r="1035" spans="1:60" outlineLevel="2" x14ac:dyDescent="0.2">
      <c r="A1035" s="153"/>
      <c r="B1035" s="154"/>
      <c r="C1035" s="251"/>
      <c r="D1035" s="252"/>
      <c r="E1035" s="252"/>
      <c r="F1035" s="252"/>
      <c r="G1035" s="252"/>
      <c r="H1035" s="157"/>
      <c r="I1035" s="157"/>
      <c r="J1035" s="157"/>
      <c r="K1035" s="157"/>
      <c r="L1035" s="157"/>
      <c r="M1035" s="157"/>
      <c r="N1035" s="156"/>
      <c r="O1035" s="156"/>
      <c r="P1035" s="156"/>
      <c r="Q1035" s="156"/>
      <c r="R1035" s="157"/>
      <c r="S1035" s="157"/>
      <c r="T1035" s="157"/>
      <c r="U1035" s="157"/>
      <c r="V1035" s="157"/>
      <c r="W1035" s="157"/>
      <c r="X1035" s="157"/>
      <c r="Y1035" s="157"/>
      <c r="Z1035" s="146"/>
      <c r="AA1035" s="146"/>
      <c r="AB1035" s="146"/>
      <c r="AC1035" s="146"/>
      <c r="AD1035" s="146"/>
      <c r="AE1035" s="146"/>
      <c r="AF1035" s="146"/>
      <c r="AG1035" s="146" t="s">
        <v>223</v>
      </c>
      <c r="AH1035" s="146"/>
      <c r="AI1035" s="146"/>
      <c r="AJ1035" s="146"/>
      <c r="AK1035" s="146"/>
      <c r="AL1035" s="146"/>
      <c r="AM1035" s="146"/>
      <c r="AN1035" s="146"/>
      <c r="AO1035" s="146"/>
      <c r="AP1035" s="146"/>
      <c r="AQ1035" s="146"/>
      <c r="AR1035" s="146"/>
      <c r="AS1035" s="146"/>
      <c r="AT1035" s="146"/>
      <c r="AU1035" s="146"/>
      <c r="AV1035" s="146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  <c r="BH1035" s="146"/>
    </row>
    <row r="1036" spans="1:60" ht="22.5" outlineLevel="1" x14ac:dyDescent="0.2">
      <c r="A1036" s="167">
        <v>152</v>
      </c>
      <c r="B1036" s="168" t="s">
        <v>1047</v>
      </c>
      <c r="C1036" s="177" t="s">
        <v>1048</v>
      </c>
      <c r="D1036" s="169" t="s">
        <v>321</v>
      </c>
      <c r="E1036" s="170">
        <v>7</v>
      </c>
      <c r="F1036" s="171"/>
      <c r="G1036" s="172">
        <f>ROUND(E1036*F1036,2)</f>
        <v>0</v>
      </c>
      <c r="H1036" s="171"/>
      <c r="I1036" s="172">
        <f>ROUND(E1036*H1036,2)</f>
        <v>0</v>
      </c>
      <c r="J1036" s="171"/>
      <c r="K1036" s="172">
        <f>ROUND(E1036*J1036,2)</f>
        <v>0</v>
      </c>
      <c r="L1036" s="172">
        <v>21</v>
      </c>
      <c r="M1036" s="172">
        <f>G1036*(1+L1036/100)</f>
        <v>0</v>
      </c>
      <c r="N1036" s="170">
        <v>2.5000000000000001E-2</v>
      </c>
      <c r="O1036" s="170">
        <f>ROUND(E1036*N1036,2)</f>
        <v>0.18</v>
      </c>
      <c r="P1036" s="170">
        <v>0</v>
      </c>
      <c r="Q1036" s="170">
        <f>ROUND(E1036*P1036,2)</f>
        <v>0</v>
      </c>
      <c r="R1036" s="172" t="s">
        <v>381</v>
      </c>
      <c r="S1036" s="172" t="s">
        <v>218</v>
      </c>
      <c r="T1036" s="173" t="s">
        <v>218</v>
      </c>
      <c r="U1036" s="157">
        <v>0</v>
      </c>
      <c r="V1036" s="157">
        <f>ROUND(E1036*U1036,2)</f>
        <v>0</v>
      </c>
      <c r="W1036" s="157"/>
      <c r="X1036" s="157" t="s">
        <v>382</v>
      </c>
      <c r="Y1036" s="157" t="s">
        <v>221</v>
      </c>
      <c r="Z1036" s="146"/>
      <c r="AA1036" s="146"/>
      <c r="AB1036" s="146"/>
      <c r="AC1036" s="146"/>
      <c r="AD1036" s="146"/>
      <c r="AE1036" s="146"/>
      <c r="AF1036" s="146"/>
      <c r="AG1036" s="146" t="s">
        <v>383</v>
      </c>
      <c r="AH1036" s="146"/>
      <c r="AI1036" s="146"/>
      <c r="AJ1036" s="146"/>
      <c r="AK1036" s="146"/>
      <c r="AL1036" s="146"/>
      <c r="AM1036" s="146"/>
      <c r="AN1036" s="146"/>
      <c r="AO1036" s="146"/>
      <c r="AP1036" s="146"/>
      <c r="AQ1036" s="146"/>
      <c r="AR1036" s="146"/>
      <c r="AS1036" s="146"/>
      <c r="AT1036" s="146"/>
      <c r="AU1036" s="146"/>
      <c r="AV1036" s="146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  <c r="BH1036" s="146"/>
    </row>
    <row r="1037" spans="1:60" outlineLevel="2" x14ac:dyDescent="0.2">
      <c r="A1037" s="153"/>
      <c r="B1037" s="154"/>
      <c r="C1037" s="253" t="s">
        <v>756</v>
      </c>
      <c r="D1037" s="254"/>
      <c r="E1037" s="254"/>
      <c r="F1037" s="254"/>
      <c r="G1037" s="254"/>
      <c r="H1037" s="157"/>
      <c r="I1037" s="157"/>
      <c r="J1037" s="157"/>
      <c r="K1037" s="157"/>
      <c r="L1037" s="157"/>
      <c r="M1037" s="157"/>
      <c r="N1037" s="156"/>
      <c r="O1037" s="156"/>
      <c r="P1037" s="156"/>
      <c r="Q1037" s="156"/>
      <c r="R1037" s="157"/>
      <c r="S1037" s="157"/>
      <c r="T1037" s="157"/>
      <c r="U1037" s="157"/>
      <c r="V1037" s="157"/>
      <c r="W1037" s="157"/>
      <c r="X1037" s="157"/>
      <c r="Y1037" s="157"/>
      <c r="Z1037" s="146"/>
      <c r="AA1037" s="146"/>
      <c r="AB1037" s="146"/>
      <c r="AC1037" s="146"/>
      <c r="AD1037" s="146"/>
      <c r="AE1037" s="146"/>
      <c r="AF1037" s="146"/>
      <c r="AG1037" s="146" t="s">
        <v>227</v>
      </c>
      <c r="AH1037" s="146"/>
      <c r="AI1037" s="146"/>
      <c r="AJ1037" s="146"/>
      <c r="AK1037" s="146"/>
      <c r="AL1037" s="146"/>
      <c r="AM1037" s="146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</row>
    <row r="1038" spans="1:60" outlineLevel="2" x14ac:dyDescent="0.2">
      <c r="A1038" s="153"/>
      <c r="B1038" s="154"/>
      <c r="C1038" s="192" t="s">
        <v>1042</v>
      </c>
      <c r="D1038" s="185"/>
      <c r="E1038" s="186"/>
      <c r="F1038" s="157"/>
      <c r="G1038" s="157"/>
      <c r="H1038" s="157"/>
      <c r="I1038" s="157"/>
      <c r="J1038" s="157"/>
      <c r="K1038" s="157"/>
      <c r="L1038" s="157"/>
      <c r="M1038" s="157"/>
      <c r="N1038" s="156"/>
      <c r="O1038" s="156"/>
      <c r="P1038" s="156"/>
      <c r="Q1038" s="156"/>
      <c r="R1038" s="157"/>
      <c r="S1038" s="157"/>
      <c r="T1038" s="157"/>
      <c r="U1038" s="157"/>
      <c r="V1038" s="157"/>
      <c r="W1038" s="157"/>
      <c r="X1038" s="157"/>
      <c r="Y1038" s="157"/>
      <c r="Z1038" s="146"/>
      <c r="AA1038" s="146"/>
      <c r="AB1038" s="146"/>
      <c r="AC1038" s="146"/>
      <c r="AD1038" s="146"/>
      <c r="AE1038" s="146"/>
      <c r="AF1038" s="146"/>
      <c r="AG1038" s="146" t="s">
        <v>278</v>
      </c>
      <c r="AH1038" s="146">
        <v>0</v>
      </c>
      <c r="AI1038" s="146"/>
      <c r="AJ1038" s="146"/>
      <c r="AK1038" s="146"/>
      <c r="AL1038" s="146"/>
      <c r="AM1038" s="146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</row>
    <row r="1039" spans="1:60" outlineLevel="3" x14ac:dyDescent="0.2">
      <c r="A1039" s="153"/>
      <c r="B1039" s="154"/>
      <c r="C1039" s="192" t="s">
        <v>96</v>
      </c>
      <c r="D1039" s="185"/>
      <c r="E1039" s="186">
        <v>4</v>
      </c>
      <c r="F1039" s="157"/>
      <c r="G1039" s="157"/>
      <c r="H1039" s="157"/>
      <c r="I1039" s="157"/>
      <c r="J1039" s="157"/>
      <c r="K1039" s="157"/>
      <c r="L1039" s="157"/>
      <c r="M1039" s="157"/>
      <c r="N1039" s="156"/>
      <c r="O1039" s="156"/>
      <c r="P1039" s="156"/>
      <c r="Q1039" s="156"/>
      <c r="R1039" s="157"/>
      <c r="S1039" s="157"/>
      <c r="T1039" s="157"/>
      <c r="U1039" s="157"/>
      <c r="V1039" s="157"/>
      <c r="W1039" s="157"/>
      <c r="X1039" s="157"/>
      <c r="Y1039" s="157"/>
      <c r="Z1039" s="146"/>
      <c r="AA1039" s="146"/>
      <c r="AB1039" s="146"/>
      <c r="AC1039" s="146"/>
      <c r="AD1039" s="146"/>
      <c r="AE1039" s="146"/>
      <c r="AF1039" s="146"/>
      <c r="AG1039" s="146" t="s">
        <v>278</v>
      </c>
      <c r="AH1039" s="146">
        <v>0</v>
      </c>
      <c r="AI1039" s="146"/>
      <c r="AJ1039" s="146"/>
      <c r="AK1039" s="146"/>
      <c r="AL1039" s="146"/>
      <c r="AM1039" s="146"/>
      <c r="AN1039" s="146"/>
      <c r="AO1039" s="146"/>
      <c r="AP1039" s="146"/>
      <c r="AQ1039" s="146"/>
      <c r="AR1039" s="146"/>
      <c r="AS1039" s="146"/>
      <c r="AT1039" s="146"/>
      <c r="AU1039" s="146"/>
      <c r="AV1039" s="146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  <c r="BH1039" s="146"/>
    </row>
    <row r="1040" spans="1:60" outlineLevel="3" x14ac:dyDescent="0.2">
      <c r="A1040" s="153"/>
      <c r="B1040" s="154"/>
      <c r="C1040" s="192" t="s">
        <v>1043</v>
      </c>
      <c r="D1040" s="185"/>
      <c r="E1040" s="186"/>
      <c r="F1040" s="157"/>
      <c r="G1040" s="157"/>
      <c r="H1040" s="157"/>
      <c r="I1040" s="157"/>
      <c r="J1040" s="157"/>
      <c r="K1040" s="157"/>
      <c r="L1040" s="157"/>
      <c r="M1040" s="157"/>
      <c r="N1040" s="156"/>
      <c r="O1040" s="156"/>
      <c r="P1040" s="156"/>
      <c r="Q1040" s="156"/>
      <c r="R1040" s="157"/>
      <c r="S1040" s="157"/>
      <c r="T1040" s="157"/>
      <c r="U1040" s="157"/>
      <c r="V1040" s="157"/>
      <c r="W1040" s="157"/>
      <c r="X1040" s="157"/>
      <c r="Y1040" s="157"/>
      <c r="Z1040" s="146"/>
      <c r="AA1040" s="146"/>
      <c r="AB1040" s="146"/>
      <c r="AC1040" s="146"/>
      <c r="AD1040" s="146"/>
      <c r="AE1040" s="146"/>
      <c r="AF1040" s="146"/>
      <c r="AG1040" s="146" t="s">
        <v>278</v>
      </c>
      <c r="AH1040" s="146">
        <v>0</v>
      </c>
      <c r="AI1040" s="146"/>
      <c r="AJ1040" s="146"/>
      <c r="AK1040" s="146"/>
      <c r="AL1040" s="146"/>
      <c r="AM1040" s="146"/>
      <c r="AN1040" s="146"/>
      <c r="AO1040" s="146"/>
      <c r="AP1040" s="146"/>
      <c r="AQ1040" s="146"/>
      <c r="AR1040" s="146"/>
      <c r="AS1040" s="146"/>
      <c r="AT1040" s="146"/>
      <c r="AU1040" s="146"/>
      <c r="AV1040" s="146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  <c r="BH1040" s="146"/>
    </row>
    <row r="1041" spans="1:60" outlineLevel="3" x14ac:dyDescent="0.2">
      <c r="A1041" s="153"/>
      <c r="B1041" s="154"/>
      <c r="C1041" s="192" t="s">
        <v>94</v>
      </c>
      <c r="D1041" s="185"/>
      <c r="E1041" s="186">
        <v>3</v>
      </c>
      <c r="F1041" s="157"/>
      <c r="G1041" s="157"/>
      <c r="H1041" s="157"/>
      <c r="I1041" s="157"/>
      <c r="J1041" s="157"/>
      <c r="K1041" s="157"/>
      <c r="L1041" s="157"/>
      <c r="M1041" s="157"/>
      <c r="N1041" s="156"/>
      <c r="O1041" s="156"/>
      <c r="P1041" s="156"/>
      <c r="Q1041" s="156"/>
      <c r="R1041" s="157"/>
      <c r="S1041" s="157"/>
      <c r="T1041" s="157"/>
      <c r="U1041" s="157"/>
      <c r="V1041" s="157"/>
      <c r="W1041" s="157"/>
      <c r="X1041" s="157"/>
      <c r="Y1041" s="157"/>
      <c r="Z1041" s="146"/>
      <c r="AA1041" s="146"/>
      <c r="AB1041" s="146"/>
      <c r="AC1041" s="146"/>
      <c r="AD1041" s="146"/>
      <c r="AE1041" s="146"/>
      <c r="AF1041" s="146"/>
      <c r="AG1041" s="146" t="s">
        <v>278</v>
      </c>
      <c r="AH1041" s="146">
        <v>0</v>
      </c>
      <c r="AI1041" s="146"/>
      <c r="AJ1041" s="146"/>
      <c r="AK1041" s="146"/>
      <c r="AL1041" s="146"/>
      <c r="AM1041" s="146"/>
      <c r="AN1041" s="146"/>
      <c r="AO1041" s="146"/>
      <c r="AP1041" s="146"/>
      <c r="AQ1041" s="146"/>
      <c r="AR1041" s="146"/>
      <c r="AS1041" s="146"/>
      <c r="AT1041" s="146"/>
      <c r="AU1041" s="146"/>
      <c r="AV1041" s="146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  <c r="BH1041" s="146"/>
    </row>
    <row r="1042" spans="1:60" outlineLevel="2" x14ac:dyDescent="0.2">
      <c r="A1042" s="153"/>
      <c r="B1042" s="154"/>
      <c r="C1042" s="251"/>
      <c r="D1042" s="252"/>
      <c r="E1042" s="252"/>
      <c r="F1042" s="252"/>
      <c r="G1042" s="252"/>
      <c r="H1042" s="157"/>
      <c r="I1042" s="157"/>
      <c r="J1042" s="157"/>
      <c r="K1042" s="157"/>
      <c r="L1042" s="157"/>
      <c r="M1042" s="157"/>
      <c r="N1042" s="156"/>
      <c r="O1042" s="156"/>
      <c r="P1042" s="156"/>
      <c r="Q1042" s="156"/>
      <c r="R1042" s="157"/>
      <c r="S1042" s="157"/>
      <c r="T1042" s="157"/>
      <c r="U1042" s="157"/>
      <c r="V1042" s="157"/>
      <c r="W1042" s="157"/>
      <c r="X1042" s="157"/>
      <c r="Y1042" s="157"/>
      <c r="Z1042" s="146"/>
      <c r="AA1042" s="146"/>
      <c r="AB1042" s="146"/>
      <c r="AC1042" s="146"/>
      <c r="AD1042" s="146"/>
      <c r="AE1042" s="146"/>
      <c r="AF1042" s="146"/>
      <c r="AG1042" s="146" t="s">
        <v>223</v>
      </c>
      <c r="AH1042" s="146"/>
      <c r="AI1042" s="146"/>
      <c r="AJ1042" s="146"/>
      <c r="AK1042" s="146"/>
      <c r="AL1042" s="146"/>
      <c r="AM1042" s="146"/>
      <c r="AN1042" s="146"/>
      <c r="AO1042" s="146"/>
      <c r="AP1042" s="146"/>
      <c r="AQ1042" s="146"/>
      <c r="AR1042" s="146"/>
      <c r="AS1042" s="146"/>
      <c r="AT1042" s="146"/>
      <c r="AU1042" s="146"/>
      <c r="AV1042" s="146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  <c r="BH1042" s="146"/>
    </row>
    <row r="1043" spans="1:60" ht="22.5" outlineLevel="1" x14ac:dyDescent="0.2">
      <c r="A1043" s="167">
        <v>153</v>
      </c>
      <c r="B1043" s="168" t="s">
        <v>1049</v>
      </c>
      <c r="C1043" s="177" t="s">
        <v>1050</v>
      </c>
      <c r="D1043" s="169" t="s">
        <v>321</v>
      </c>
      <c r="E1043" s="170">
        <v>1</v>
      </c>
      <c r="F1043" s="171"/>
      <c r="G1043" s="172">
        <f>ROUND(E1043*F1043,2)</f>
        <v>0</v>
      </c>
      <c r="H1043" s="171"/>
      <c r="I1043" s="172">
        <f>ROUND(E1043*H1043,2)</f>
        <v>0</v>
      </c>
      <c r="J1043" s="171"/>
      <c r="K1043" s="172">
        <f>ROUND(E1043*J1043,2)</f>
        <v>0</v>
      </c>
      <c r="L1043" s="172">
        <v>21</v>
      </c>
      <c r="M1043" s="172">
        <f>G1043*(1+L1043/100)</f>
        <v>0</v>
      </c>
      <c r="N1043" s="170">
        <v>2.5000000000000001E-2</v>
      </c>
      <c r="O1043" s="170">
        <f>ROUND(E1043*N1043,2)</f>
        <v>0.03</v>
      </c>
      <c r="P1043" s="170">
        <v>0</v>
      </c>
      <c r="Q1043" s="170">
        <f>ROUND(E1043*P1043,2)</f>
        <v>0</v>
      </c>
      <c r="R1043" s="172" t="s">
        <v>381</v>
      </c>
      <c r="S1043" s="172" t="s">
        <v>218</v>
      </c>
      <c r="T1043" s="173" t="s">
        <v>218</v>
      </c>
      <c r="U1043" s="157">
        <v>0</v>
      </c>
      <c r="V1043" s="157">
        <f>ROUND(E1043*U1043,2)</f>
        <v>0</v>
      </c>
      <c r="W1043" s="157"/>
      <c r="X1043" s="157" t="s">
        <v>382</v>
      </c>
      <c r="Y1043" s="157" t="s">
        <v>221</v>
      </c>
      <c r="Z1043" s="146"/>
      <c r="AA1043" s="146"/>
      <c r="AB1043" s="146"/>
      <c r="AC1043" s="146"/>
      <c r="AD1043" s="146"/>
      <c r="AE1043" s="146"/>
      <c r="AF1043" s="146"/>
      <c r="AG1043" s="146" t="s">
        <v>383</v>
      </c>
      <c r="AH1043" s="146"/>
      <c r="AI1043" s="146"/>
      <c r="AJ1043" s="146"/>
      <c r="AK1043" s="146"/>
      <c r="AL1043" s="146"/>
      <c r="AM1043" s="146"/>
      <c r="AN1043" s="146"/>
      <c r="AO1043" s="146"/>
      <c r="AP1043" s="146"/>
      <c r="AQ1043" s="146"/>
      <c r="AR1043" s="146"/>
      <c r="AS1043" s="146"/>
      <c r="AT1043" s="146"/>
      <c r="AU1043" s="146"/>
      <c r="AV1043" s="146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  <c r="BH1043" s="146"/>
    </row>
    <row r="1044" spans="1:60" outlineLevel="2" x14ac:dyDescent="0.2">
      <c r="A1044" s="153"/>
      <c r="B1044" s="154"/>
      <c r="C1044" s="253" t="s">
        <v>756</v>
      </c>
      <c r="D1044" s="254"/>
      <c r="E1044" s="254"/>
      <c r="F1044" s="254"/>
      <c r="G1044" s="254"/>
      <c r="H1044" s="157"/>
      <c r="I1044" s="157"/>
      <c r="J1044" s="157"/>
      <c r="K1044" s="157"/>
      <c r="L1044" s="157"/>
      <c r="M1044" s="157"/>
      <c r="N1044" s="156"/>
      <c r="O1044" s="156"/>
      <c r="P1044" s="156"/>
      <c r="Q1044" s="156"/>
      <c r="R1044" s="157"/>
      <c r="S1044" s="157"/>
      <c r="T1044" s="157"/>
      <c r="U1044" s="157"/>
      <c r="V1044" s="157"/>
      <c r="W1044" s="157"/>
      <c r="X1044" s="157"/>
      <c r="Y1044" s="157"/>
      <c r="Z1044" s="146"/>
      <c r="AA1044" s="146"/>
      <c r="AB1044" s="146"/>
      <c r="AC1044" s="146"/>
      <c r="AD1044" s="146"/>
      <c r="AE1044" s="146"/>
      <c r="AF1044" s="146"/>
      <c r="AG1044" s="146" t="s">
        <v>227</v>
      </c>
      <c r="AH1044" s="146"/>
      <c r="AI1044" s="146"/>
      <c r="AJ1044" s="146"/>
      <c r="AK1044" s="146"/>
      <c r="AL1044" s="146"/>
      <c r="AM1044" s="146"/>
      <c r="AN1044" s="146"/>
      <c r="AO1044" s="146"/>
      <c r="AP1044" s="146"/>
      <c r="AQ1044" s="146"/>
      <c r="AR1044" s="146"/>
      <c r="AS1044" s="146"/>
      <c r="AT1044" s="146"/>
      <c r="AU1044" s="146"/>
      <c r="AV1044" s="146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  <c r="BH1044" s="146"/>
    </row>
    <row r="1045" spans="1:60" outlineLevel="2" x14ac:dyDescent="0.2">
      <c r="A1045" s="153"/>
      <c r="B1045" s="154"/>
      <c r="C1045" s="192" t="s">
        <v>1046</v>
      </c>
      <c r="D1045" s="185"/>
      <c r="E1045" s="186"/>
      <c r="F1045" s="157"/>
      <c r="G1045" s="157"/>
      <c r="H1045" s="157"/>
      <c r="I1045" s="157"/>
      <c r="J1045" s="157"/>
      <c r="K1045" s="157"/>
      <c r="L1045" s="157"/>
      <c r="M1045" s="157"/>
      <c r="N1045" s="156"/>
      <c r="O1045" s="156"/>
      <c r="P1045" s="156"/>
      <c r="Q1045" s="156"/>
      <c r="R1045" s="157"/>
      <c r="S1045" s="157"/>
      <c r="T1045" s="157"/>
      <c r="U1045" s="157"/>
      <c r="V1045" s="157"/>
      <c r="W1045" s="157"/>
      <c r="X1045" s="157"/>
      <c r="Y1045" s="157"/>
      <c r="Z1045" s="146"/>
      <c r="AA1045" s="146"/>
      <c r="AB1045" s="146"/>
      <c r="AC1045" s="146"/>
      <c r="AD1045" s="146"/>
      <c r="AE1045" s="146"/>
      <c r="AF1045" s="146"/>
      <c r="AG1045" s="146" t="s">
        <v>278</v>
      </c>
      <c r="AH1045" s="146">
        <v>0</v>
      </c>
      <c r="AI1045" s="146"/>
      <c r="AJ1045" s="146"/>
      <c r="AK1045" s="146"/>
      <c r="AL1045" s="146"/>
      <c r="AM1045" s="146"/>
      <c r="AN1045" s="146"/>
      <c r="AO1045" s="146"/>
      <c r="AP1045" s="146"/>
      <c r="AQ1045" s="146"/>
      <c r="AR1045" s="146"/>
      <c r="AS1045" s="146"/>
      <c r="AT1045" s="146"/>
      <c r="AU1045" s="146"/>
      <c r="AV1045" s="146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  <c r="BH1045" s="146"/>
    </row>
    <row r="1046" spans="1:60" outlineLevel="3" x14ac:dyDescent="0.2">
      <c r="A1046" s="153"/>
      <c r="B1046" s="154"/>
      <c r="C1046" s="192" t="s">
        <v>84</v>
      </c>
      <c r="D1046" s="185"/>
      <c r="E1046" s="186">
        <v>1</v>
      </c>
      <c r="F1046" s="157"/>
      <c r="G1046" s="157"/>
      <c r="H1046" s="157"/>
      <c r="I1046" s="157"/>
      <c r="J1046" s="157"/>
      <c r="K1046" s="157"/>
      <c r="L1046" s="157"/>
      <c r="M1046" s="157"/>
      <c r="N1046" s="156"/>
      <c r="O1046" s="156"/>
      <c r="P1046" s="156"/>
      <c r="Q1046" s="156"/>
      <c r="R1046" s="157"/>
      <c r="S1046" s="157"/>
      <c r="T1046" s="157"/>
      <c r="U1046" s="157"/>
      <c r="V1046" s="157"/>
      <c r="W1046" s="157"/>
      <c r="X1046" s="157"/>
      <c r="Y1046" s="157"/>
      <c r="Z1046" s="146"/>
      <c r="AA1046" s="146"/>
      <c r="AB1046" s="146"/>
      <c r="AC1046" s="146"/>
      <c r="AD1046" s="146"/>
      <c r="AE1046" s="146"/>
      <c r="AF1046" s="146"/>
      <c r="AG1046" s="146" t="s">
        <v>278</v>
      </c>
      <c r="AH1046" s="146">
        <v>0</v>
      </c>
      <c r="AI1046" s="146"/>
      <c r="AJ1046" s="146"/>
      <c r="AK1046" s="146"/>
      <c r="AL1046" s="146"/>
      <c r="AM1046" s="146"/>
      <c r="AN1046" s="146"/>
      <c r="AO1046" s="146"/>
      <c r="AP1046" s="146"/>
      <c r="AQ1046" s="146"/>
      <c r="AR1046" s="146"/>
      <c r="AS1046" s="146"/>
      <c r="AT1046" s="146"/>
      <c r="AU1046" s="146"/>
      <c r="AV1046" s="146"/>
      <c r="AW1046" s="146"/>
      <c r="AX1046" s="146"/>
      <c r="AY1046" s="146"/>
      <c r="AZ1046" s="146"/>
      <c r="BA1046" s="146"/>
      <c r="BB1046" s="146"/>
      <c r="BC1046" s="146"/>
      <c r="BD1046" s="146"/>
      <c r="BE1046" s="146"/>
      <c r="BF1046" s="146"/>
      <c r="BG1046" s="146"/>
      <c r="BH1046" s="146"/>
    </row>
    <row r="1047" spans="1:60" outlineLevel="2" x14ac:dyDescent="0.2">
      <c r="A1047" s="153"/>
      <c r="B1047" s="154"/>
      <c r="C1047" s="251"/>
      <c r="D1047" s="252"/>
      <c r="E1047" s="252"/>
      <c r="F1047" s="252"/>
      <c r="G1047" s="252"/>
      <c r="H1047" s="157"/>
      <c r="I1047" s="157"/>
      <c r="J1047" s="157"/>
      <c r="K1047" s="157"/>
      <c r="L1047" s="157"/>
      <c r="M1047" s="157"/>
      <c r="N1047" s="156"/>
      <c r="O1047" s="156"/>
      <c r="P1047" s="156"/>
      <c r="Q1047" s="156"/>
      <c r="R1047" s="157"/>
      <c r="S1047" s="157"/>
      <c r="T1047" s="157"/>
      <c r="U1047" s="157"/>
      <c r="V1047" s="157"/>
      <c r="W1047" s="157"/>
      <c r="X1047" s="157"/>
      <c r="Y1047" s="157"/>
      <c r="Z1047" s="146"/>
      <c r="AA1047" s="146"/>
      <c r="AB1047" s="146"/>
      <c r="AC1047" s="146"/>
      <c r="AD1047" s="146"/>
      <c r="AE1047" s="146"/>
      <c r="AF1047" s="146"/>
      <c r="AG1047" s="146" t="s">
        <v>223</v>
      </c>
      <c r="AH1047" s="146"/>
      <c r="AI1047" s="146"/>
      <c r="AJ1047" s="146"/>
      <c r="AK1047" s="146"/>
      <c r="AL1047" s="146"/>
      <c r="AM1047" s="146"/>
      <c r="AN1047" s="146"/>
      <c r="AO1047" s="146"/>
      <c r="AP1047" s="146"/>
      <c r="AQ1047" s="146"/>
      <c r="AR1047" s="146"/>
      <c r="AS1047" s="146"/>
      <c r="AT1047" s="146"/>
      <c r="AU1047" s="146"/>
      <c r="AV1047" s="146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  <c r="BH1047" s="146"/>
    </row>
    <row r="1048" spans="1:60" outlineLevel="1" x14ac:dyDescent="0.2">
      <c r="A1048" s="167">
        <v>154</v>
      </c>
      <c r="B1048" s="168" t="s">
        <v>1051</v>
      </c>
      <c r="C1048" s="177" t="s">
        <v>1052</v>
      </c>
      <c r="D1048" s="169" t="s">
        <v>928</v>
      </c>
      <c r="E1048" s="170">
        <v>1</v>
      </c>
      <c r="F1048" s="171"/>
      <c r="G1048" s="172">
        <f>ROUND(E1048*F1048,2)</f>
        <v>0</v>
      </c>
      <c r="H1048" s="171"/>
      <c r="I1048" s="172">
        <f>ROUND(E1048*H1048,2)</f>
        <v>0</v>
      </c>
      <c r="J1048" s="171"/>
      <c r="K1048" s="172">
        <f>ROUND(E1048*J1048,2)</f>
        <v>0</v>
      </c>
      <c r="L1048" s="172">
        <v>21</v>
      </c>
      <c r="M1048" s="172">
        <f>G1048*(1+L1048/100)</f>
        <v>0</v>
      </c>
      <c r="N1048" s="170">
        <v>0.184</v>
      </c>
      <c r="O1048" s="170">
        <f>ROUND(E1048*N1048,2)</f>
        <v>0.18</v>
      </c>
      <c r="P1048" s="170">
        <v>0</v>
      </c>
      <c r="Q1048" s="170">
        <f>ROUND(E1048*P1048,2)</f>
        <v>0</v>
      </c>
      <c r="R1048" s="172" t="s">
        <v>381</v>
      </c>
      <c r="S1048" s="172" t="s">
        <v>218</v>
      </c>
      <c r="T1048" s="173" t="s">
        <v>218</v>
      </c>
      <c r="U1048" s="157">
        <v>0</v>
      </c>
      <c r="V1048" s="157">
        <f>ROUND(E1048*U1048,2)</f>
        <v>0</v>
      </c>
      <c r="W1048" s="157"/>
      <c r="X1048" s="157" t="s">
        <v>382</v>
      </c>
      <c r="Y1048" s="157" t="s">
        <v>221</v>
      </c>
      <c r="Z1048" s="146"/>
      <c r="AA1048" s="146"/>
      <c r="AB1048" s="146"/>
      <c r="AC1048" s="146"/>
      <c r="AD1048" s="146"/>
      <c r="AE1048" s="146"/>
      <c r="AF1048" s="146"/>
      <c r="AG1048" s="146" t="s">
        <v>383</v>
      </c>
      <c r="AH1048" s="146"/>
      <c r="AI1048" s="146"/>
      <c r="AJ1048" s="146"/>
      <c r="AK1048" s="146"/>
      <c r="AL1048" s="146"/>
      <c r="AM1048" s="146"/>
      <c r="AN1048" s="146"/>
      <c r="AO1048" s="146"/>
      <c r="AP1048" s="146"/>
      <c r="AQ1048" s="146"/>
      <c r="AR1048" s="146"/>
      <c r="AS1048" s="146"/>
      <c r="AT1048" s="146"/>
      <c r="AU1048" s="146"/>
      <c r="AV1048" s="146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  <c r="BH1048" s="146"/>
    </row>
    <row r="1049" spans="1:60" outlineLevel="2" x14ac:dyDescent="0.2">
      <c r="A1049" s="153"/>
      <c r="B1049" s="154"/>
      <c r="C1049" s="253" t="s">
        <v>756</v>
      </c>
      <c r="D1049" s="254"/>
      <c r="E1049" s="254"/>
      <c r="F1049" s="254"/>
      <c r="G1049" s="254"/>
      <c r="H1049" s="157"/>
      <c r="I1049" s="157"/>
      <c r="J1049" s="157"/>
      <c r="K1049" s="157"/>
      <c r="L1049" s="157"/>
      <c r="M1049" s="157"/>
      <c r="N1049" s="156"/>
      <c r="O1049" s="156"/>
      <c r="P1049" s="156"/>
      <c r="Q1049" s="156"/>
      <c r="R1049" s="157"/>
      <c r="S1049" s="157"/>
      <c r="T1049" s="157"/>
      <c r="U1049" s="157"/>
      <c r="V1049" s="157"/>
      <c r="W1049" s="157"/>
      <c r="X1049" s="157"/>
      <c r="Y1049" s="157"/>
      <c r="Z1049" s="146"/>
      <c r="AA1049" s="146"/>
      <c r="AB1049" s="146"/>
      <c r="AC1049" s="146"/>
      <c r="AD1049" s="146"/>
      <c r="AE1049" s="146"/>
      <c r="AF1049" s="146"/>
      <c r="AG1049" s="146" t="s">
        <v>227</v>
      </c>
      <c r="AH1049" s="146"/>
      <c r="AI1049" s="146"/>
      <c r="AJ1049" s="146"/>
      <c r="AK1049" s="146"/>
      <c r="AL1049" s="146"/>
      <c r="AM1049" s="146"/>
      <c r="AN1049" s="146"/>
      <c r="AO1049" s="146"/>
      <c r="AP1049" s="146"/>
      <c r="AQ1049" s="146"/>
      <c r="AR1049" s="146"/>
      <c r="AS1049" s="146"/>
      <c r="AT1049" s="146"/>
      <c r="AU1049" s="146"/>
      <c r="AV1049" s="146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  <c r="BH1049" s="146"/>
    </row>
    <row r="1050" spans="1:60" outlineLevel="2" x14ac:dyDescent="0.2">
      <c r="A1050" s="153"/>
      <c r="B1050" s="154"/>
      <c r="C1050" s="251"/>
      <c r="D1050" s="252"/>
      <c r="E1050" s="252"/>
      <c r="F1050" s="252"/>
      <c r="G1050" s="252"/>
      <c r="H1050" s="157"/>
      <c r="I1050" s="157"/>
      <c r="J1050" s="157"/>
      <c r="K1050" s="157"/>
      <c r="L1050" s="157"/>
      <c r="M1050" s="157"/>
      <c r="N1050" s="156"/>
      <c r="O1050" s="156"/>
      <c r="P1050" s="156"/>
      <c r="Q1050" s="156"/>
      <c r="R1050" s="157"/>
      <c r="S1050" s="157"/>
      <c r="T1050" s="157"/>
      <c r="U1050" s="157"/>
      <c r="V1050" s="157"/>
      <c r="W1050" s="157"/>
      <c r="X1050" s="157"/>
      <c r="Y1050" s="157"/>
      <c r="Z1050" s="146"/>
      <c r="AA1050" s="146"/>
      <c r="AB1050" s="146"/>
      <c r="AC1050" s="146"/>
      <c r="AD1050" s="146"/>
      <c r="AE1050" s="146"/>
      <c r="AF1050" s="146"/>
      <c r="AG1050" s="146" t="s">
        <v>223</v>
      </c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</row>
    <row r="1051" spans="1:60" outlineLevel="1" x14ac:dyDescent="0.2">
      <c r="A1051" s="153">
        <v>155</v>
      </c>
      <c r="B1051" s="154" t="s">
        <v>1053</v>
      </c>
      <c r="C1051" s="194" t="s">
        <v>1054</v>
      </c>
      <c r="D1051" s="155" t="s">
        <v>0</v>
      </c>
      <c r="E1051" s="174"/>
      <c r="F1051" s="158"/>
      <c r="G1051" s="157">
        <f>ROUND(E1051*F1051,2)</f>
        <v>0</v>
      </c>
      <c r="H1051" s="158"/>
      <c r="I1051" s="157">
        <f>ROUND(E1051*H1051,2)</f>
        <v>0</v>
      </c>
      <c r="J1051" s="158"/>
      <c r="K1051" s="157">
        <f>ROUND(E1051*J1051,2)</f>
        <v>0</v>
      </c>
      <c r="L1051" s="157">
        <v>21</v>
      </c>
      <c r="M1051" s="157">
        <f>G1051*(1+L1051/100)</f>
        <v>0</v>
      </c>
      <c r="N1051" s="156">
        <v>0</v>
      </c>
      <c r="O1051" s="156">
        <f>ROUND(E1051*N1051,2)</f>
        <v>0</v>
      </c>
      <c r="P1051" s="156">
        <v>0</v>
      </c>
      <c r="Q1051" s="156">
        <f>ROUND(E1051*P1051,2)</f>
        <v>0</v>
      </c>
      <c r="R1051" s="157" t="s">
        <v>1000</v>
      </c>
      <c r="S1051" s="157" t="s">
        <v>218</v>
      </c>
      <c r="T1051" s="157" t="s">
        <v>218</v>
      </c>
      <c r="U1051" s="157">
        <v>0</v>
      </c>
      <c r="V1051" s="157">
        <f>ROUND(E1051*U1051,2)</f>
        <v>0</v>
      </c>
      <c r="W1051" s="157"/>
      <c r="X1051" s="157" t="s">
        <v>843</v>
      </c>
      <c r="Y1051" s="157" t="s">
        <v>221</v>
      </c>
      <c r="Z1051" s="146"/>
      <c r="AA1051" s="146"/>
      <c r="AB1051" s="146"/>
      <c r="AC1051" s="146"/>
      <c r="AD1051" s="146"/>
      <c r="AE1051" s="146"/>
      <c r="AF1051" s="146"/>
      <c r="AG1051" s="146" t="s">
        <v>844</v>
      </c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</row>
    <row r="1052" spans="1:60" outlineLevel="2" x14ac:dyDescent="0.2">
      <c r="A1052" s="153"/>
      <c r="B1052" s="154"/>
      <c r="C1052" s="264" t="s">
        <v>925</v>
      </c>
      <c r="D1052" s="265"/>
      <c r="E1052" s="265"/>
      <c r="F1052" s="265"/>
      <c r="G1052" s="265"/>
      <c r="H1052" s="157"/>
      <c r="I1052" s="157"/>
      <c r="J1052" s="157"/>
      <c r="K1052" s="157"/>
      <c r="L1052" s="157"/>
      <c r="M1052" s="157"/>
      <c r="N1052" s="156"/>
      <c r="O1052" s="156"/>
      <c r="P1052" s="156"/>
      <c r="Q1052" s="156"/>
      <c r="R1052" s="157"/>
      <c r="S1052" s="157"/>
      <c r="T1052" s="157"/>
      <c r="U1052" s="157"/>
      <c r="V1052" s="157"/>
      <c r="W1052" s="157"/>
      <c r="X1052" s="157"/>
      <c r="Y1052" s="157"/>
      <c r="Z1052" s="146"/>
      <c r="AA1052" s="146"/>
      <c r="AB1052" s="146"/>
      <c r="AC1052" s="146"/>
      <c r="AD1052" s="146"/>
      <c r="AE1052" s="146"/>
      <c r="AF1052" s="146"/>
      <c r="AG1052" s="146" t="s">
        <v>276</v>
      </c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</row>
    <row r="1053" spans="1:60" outlineLevel="2" x14ac:dyDescent="0.2">
      <c r="A1053" s="153"/>
      <c r="B1053" s="154"/>
      <c r="C1053" s="251"/>
      <c r="D1053" s="252"/>
      <c r="E1053" s="252"/>
      <c r="F1053" s="252"/>
      <c r="G1053" s="252"/>
      <c r="H1053" s="157"/>
      <c r="I1053" s="157"/>
      <c r="J1053" s="157"/>
      <c r="K1053" s="157"/>
      <c r="L1053" s="157"/>
      <c r="M1053" s="157"/>
      <c r="N1053" s="156"/>
      <c r="O1053" s="156"/>
      <c r="P1053" s="156"/>
      <c r="Q1053" s="156"/>
      <c r="R1053" s="157"/>
      <c r="S1053" s="157"/>
      <c r="T1053" s="157"/>
      <c r="U1053" s="157"/>
      <c r="V1053" s="157"/>
      <c r="W1053" s="157"/>
      <c r="X1053" s="157"/>
      <c r="Y1053" s="157"/>
      <c r="Z1053" s="146"/>
      <c r="AA1053" s="146"/>
      <c r="AB1053" s="146"/>
      <c r="AC1053" s="146"/>
      <c r="AD1053" s="146"/>
      <c r="AE1053" s="146"/>
      <c r="AF1053" s="146"/>
      <c r="AG1053" s="146" t="s">
        <v>223</v>
      </c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</row>
    <row r="1054" spans="1:60" x14ac:dyDescent="0.2">
      <c r="A1054" s="160" t="s">
        <v>213</v>
      </c>
      <c r="B1054" s="161" t="s">
        <v>157</v>
      </c>
      <c r="C1054" s="176" t="s">
        <v>158</v>
      </c>
      <c r="D1054" s="162"/>
      <c r="E1054" s="163"/>
      <c r="F1054" s="164"/>
      <c r="G1054" s="164">
        <f>SUMIF(AG1055:AG1095,"&lt;&gt;NOR",G1055:G1095)</f>
        <v>0</v>
      </c>
      <c r="H1054" s="164"/>
      <c r="I1054" s="164">
        <f>SUM(I1055:I1095)</f>
        <v>0</v>
      </c>
      <c r="J1054" s="164"/>
      <c r="K1054" s="164">
        <f>SUM(K1055:K1095)</f>
        <v>0</v>
      </c>
      <c r="L1054" s="164"/>
      <c r="M1054" s="164">
        <f>SUM(M1055:M1095)</f>
        <v>0</v>
      </c>
      <c r="N1054" s="163"/>
      <c r="O1054" s="163">
        <f>SUM(O1055:O1095)</f>
        <v>0.03</v>
      </c>
      <c r="P1054" s="163"/>
      <c r="Q1054" s="163">
        <f>SUM(Q1055:Q1095)</f>
        <v>0</v>
      </c>
      <c r="R1054" s="164"/>
      <c r="S1054" s="164"/>
      <c r="T1054" s="165"/>
      <c r="U1054" s="159"/>
      <c r="V1054" s="159">
        <f>SUM(V1055:V1095)</f>
        <v>40.53</v>
      </c>
      <c r="W1054" s="159"/>
      <c r="X1054" s="159"/>
      <c r="Y1054" s="159"/>
      <c r="AG1054" t="s">
        <v>214</v>
      </c>
    </row>
    <row r="1055" spans="1:60" outlineLevel="1" x14ac:dyDescent="0.2">
      <c r="A1055" s="167">
        <v>156</v>
      </c>
      <c r="B1055" s="168" t="s">
        <v>1055</v>
      </c>
      <c r="C1055" s="177" t="s">
        <v>1056</v>
      </c>
      <c r="D1055" s="169" t="s">
        <v>374</v>
      </c>
      <c r="E1055" s="170">
        <v>79.62</v>
      </c>
      <c r="F1055" s="171"/>
      <c r="G1055" s="172">
        <f>ROUND(E1055*F1055,2)</f>
        <v>0</v>
      </c>
      <c r="H1055" s="171"/>
      <c r="I1055" s="172">
        <f>ROUND(E1055*H1055,2)</f>
        <v>0</v>
      </c>
      <c r="J1055" s="171"/>
      <c r="K1055" s="172">
        <f>ROUND(E1055*J1055,2)</f>
        <v>0</v>
      </c>
      <c r="L1055" s="172">
        <v>21</v>
      </c>
      <c r="M1055" s="172">
        <f>G1055*(1+L1055/100)</f>
        <v>0</v>
      </c>
      <c r="N1055" s="170">
        <v>6.0000000000000002E-5</v>
      </c>
      <c r="O1055" s="170">
        <f>ROUND(E1055*N1055,2)</f>
        <v>0</v>
      </c>
      <c r="P1055" s="170">
        <v>0</v>
      </c>
      <c r="Q1055" s="170">
        <f>ROUND(E1055*P1055,2)</f>
        <v>0</v>
      </c>
      <c r="R1055" s="172" t="s">
        <v>1000</v>
      </c>
      <c r="S1055" s="172" t="s">
        <v>218</v>
      </c>
      <c r="T1055" s="173" t="s">
        <v>218</v>
      </c>
      <c r="U1055" s="157">
        <v>0.49</v>
      </c>
      <c r="V1055" s="157">
        <f>ROUND(E1055*U1055,2)</f>
        <v>39.01</v>
      </c>
      <c r="W1055" s="157"/>
      <c r="X1055" s="157" t="s">
        <v>263</v>
      </c>
      <c r="Y1055" s="157" t="s">
        <v>221</v>
      </c>
      <c r="Z1055" s="146"/>
      <c r="AA1055" s="146"/>
      <c r="AB1055" s="146"/>
      <c r="AC1055" s="146"/>
      <c r="AD1055" s="146"/>
      <c r="AE1055" s="146"/>
      <c r="AF1055" s="146"/>
      <c r="AG1055" s="146" t="s">
        <v>264</v>
      </c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</row>
    <row r="1056" spans="1:60" outlineLevel="2" x14ac:dyDescent="0.2">
      <c r="A1056" s="153"/>
      <c r="B1056" s="154"/>
      <c r="C1056" s="253" t="s">
        <v>1057</v>
      </c>
      <c r="D1056" s="254"/>
      <c r="E1056" s="254"/>
      <c r="F1056" s="254"/>
      <c r="G1056" s="254"/>
      <c r="H1056" s="157"/>
      <c r="I1056" s="157"/>
      <c r="J1056" s="157"/>
      <c r="K1056" s="157"/>
      <c r="L1056" s="157"/>
      <c r="M1056" s="157"/>
      <c r="N1056" s="156"/>
      <c r="O1056" s="156"/>
      <c r="P1056" s="156"/>
      <c r="Q1056" s="156"/>
      <c r="R1056" s="157"/>
      <c r="S1056" s="157"/>
      <c r="T1056" s="157"/>
      <c r="U1056" s="157"/>
      <c r="V1056" s="157"/>
      <c r="W1056" s="157"/>
      <c r="X1056" s="157"/>
      <c r="Y1056" s="157"/>
      <c r="Z1056" s="146"/>
      <c r="AA1056" s="146"/>
      <c r="AB1056" s="146"/>
      <c r="AC1056" s="146"/>
      <c r="AD1056" s="146"/>
      <c r="AE1056" s="146"/>
      <c r="AF1056" s="146"/>
      <c r="AG1056" s="146" t="s">
        <v>227</v>
      </c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6"/>
      <c r="AR1056" s="146"/>
      <c r="AS1056" s="146"/>
      <c r="AT1056" s="146"/>
      <c r="AU1056" s="146"/>
      <c r="AV1056" s="146"/>
      <c r="AW1056" s="146"/>
      <c r="AX1056" s="146"/>
      <c r="AY1056" s="146"/>
      <c r="AZ1056" s="146"/>
      <c r="BA1056" s="175" t="str">
        <f>C1056</f>
        <v>Montáž plastových oken a dveří nebo oken a dveří z europrofilů včetně dodávky a montáže PU pěny a spojovacích prostředků.</v>
      </c>
      <c r="BB1056" s="146"/>
      <c r="BC1056" s="146"/>
      <c r="BD1056" s="146"/>
      <c r="BE1056" s="146"/>
      <c r="BF1056" s="146"/>
      <c r="BG1056" s="146"/>
      <c r="BH1056" s="146"/>
    </row>
    <row r="1057" spans="1:60" outlineLevel="2" x14ac:dyDescent="0.2">
      <c r="A1057" s="153"/>
      <c r="B1057" s="154"/>
      <c r="C1057" s="192" t="s">
        <v>1058</v>
      </c>
      <c r="D1057" s="185"/>
      <c r="E1057" s="186">
        <v>5</v>
      </c>
      <c r="F1057" s="157"/>
      <c r="G1057" s="157"/>
      <c r="H1057" s="157"/>
      <c r="I1057" s="157"/>
      <c r="J1057" s="157"/>
      <c r="K1057" s="157"/>
      <c r="L1057" s="157"/>
      <c r="M1057" s="157"/>
      <c r="N1057" s="156"/>
      <c r="O1057" s="156"/>
      <c r="P1057" s="156"/>
      <c r="Q1057" s="156"/>
      <c r="R1057" s="157"/>
      <c r="S1057" s="157"/>
      <c r="T1057" s="157"/>
      <c r="U1057" s="157"/>
      <c r="V1057" s="157"/>
      <c r="W1057" s="157"/>
      <c r="X1057" s="157"/>
      <c r="Y1057" s="157"/>
      <c r="Z1057" s="146"/>
      <c r="AA1057" s="146"/>
      <c r="AB1057" s="146"/>
      <c r="AC1057" s="146"/>
      <c r="AD1057" s="146"/>
      <c r="AE1057" s="146"/>
      <c r="AF1057" s="146"/>
      <c r="AG1057" s="146" t="s">
        <v>278</v>
      </c>
      <c r="AH1057" s="146">
        <v>0</v>
      </c>
      <c r="AI1057" s="146"/>
      <c r="AJ1057" s="146"/>
      <c r="AK1057" s="146"/>
      <c r="AL1057" s="146"/>
      <c r="AM1057" s="146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</row>
    <row r="1058" spans="1:60" outlineLevel="3" x14ac:dyDescent="0.2">
      <c r="A1058" s="153"/>
      <c r="B1058" s="154"/>
      <c r="C1058" s="192" t="s">
        <v>1059</v>
      </c>
      <c r="D1058" s="185"/>
      <c r="E1058" s="186">
        <v>4.45</v>
      </c>
      <c r="F1058" s="157"/>
      <c r="G1058" s="157"/>
      <c r="H1058" s="157"/>
      <c r="I1058" s="157"/>
      <c r="J1058" s="157"/>
      <c r="K1058" s="157"/>
      <c r="L1058" s="157"/>
      <c r="M1058" s="157"/>
      <c r="N1058" s="156"/>
      <c r="O1058" s="156"/>
      <c r="P1058" s="156"/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46"/>
      <c r="AA1058" s="146"/>
      <c r="AB1058" s="146"/>
      <c r="AC1058" s="146"/>
      <c r="AD1058" s="146"/>
      <c r="AE1058" s="146"/>
      <c r="AF1058" s="146"/>
      <c r="AG1058" s="146" t="s">
        <v>278</v>
      </c>
      <c r="AH1058" s="146">
        <v>0</v>
      </c>
      <c r="AI1058" s="146"/>
      <c r="AJ1058" s="146"/>
      <c r="AK1058" s="146"/>
      <c r="AL1058" s="146"/>
      <c r="AM1058" s="146"/>
      <c r="AN1058" s="146"/>
      <c r="AO1058" s="146"/>
      <c r="AP1058" s="146"/>
      <c r="AQ1058" s="146"/>
      <c r="AR1058" s="146"/>
      <c r="AS1058" s="146"/>
      <c r="AT1058" s="146"/>
      <c r="AU1058" s="146"/>
      <c r="AV1058" s="146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  <c r="BH1058" s="146"/>
    </row>
    <row r="1059" spans="1:60" outlineLevel="3" x14ac:dyDescent="0.2">
      <c r="A1059" s="153"/>
      <c r="B1059" s="154"/>
      <c r="C1059" s="192" t="s">
        <v>1060</v>
      </c>
      <c r="D1059" s="185"/>
      <c r="E1059" s="186">
        <v>4.7</v>
      </c>
      <c r="F1059" s="157"/>
      <c r="G1059" s="157"/>
      <c r="H1059" s="157"/>
      <c r="I1059" s="157"/>
      <c r="J1059" s="157"/>
      <c r="K1059" s="157"/>
      <c r="L1059" s="157"/>
      <c r="M1059" s="157"/>
      <c r="N1059" s="156"/>
      <c r="O1059" s="156"/>
      <c r="P1059" s="156"/>
      <c r="Q1059" s="156"/>
      <c r="R1059" s="157"/>
      <c r="S1059" s="157"/>
      <c r="T1059" s="157"/>
      <c r="U1059" s="157"/>
      <c r="V1059" s="157"/>
      <c r="W1059" s="157"/>
      <c r="X1059" s="157"/>
      <c r="Y1059" s="157"/>
      <c r="Z1059" s="146"/>
      <c r="AA1059" s="146"/>
      <c r="AB1059" s="146"/>
      <c r="AC1059" s="146"/>
      <c r="AD1059" s="146"/>
      <c r="AE1059" s="146"/>
      <c r="AF1059" s="146"/>
      <c r="AG1059" s="146" t="s">
        <v>278</v>
      </c>
      <c r="AH1059" s="146">
        <v>0</v>
      </c>
      <c r="AI1059" s="146"/>
      <c r="AJ1059" s="146"/>
      <c r="AK1059" s="146"/>
      <c r="AL1059" s="146"/>
      <c r="AM1059" s="146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</row>
    <row r="1060" spans="1:60" outlineLevel="3" x14ac:dyDescent="0.2">
      <c r="A1060" s="153"/>
      <c r="B1060" s="154"/>
      <c r="C1060" s="192" t="s">
        <v>1061</v>
      </c>
      <c r="D1060" s="185"/>
      <c r="E1060" s="186">
        <v>8.6999999999999993</v>
      </c>
      <c r="F1060" s="157"/>
      <c r="G1060" s="157"/>
      <c r="H1060" s="157"/>
      <c r="I1060" s="157"/>
      <c r="J1060" s="157"/>
      <c r="K1060" s="157"/>
      <c r="L1060" s="157"/>
      <c r="M1060" s="157"/>
      <c r="N1060" s="156"/>
      <c r="O1060" s="156"/>
      <c r="P1060" s="156"/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46"/>
      <c r="AA1060" s="146"/>
      <c r="AB1060" s="146"/>
      <c r="AC1060" s="146"/>
      <c r="AD1060" s="146"/>
      <c r="AE1060" s="146"/>
      <c r="AF1060" s="146"/>
      <c r="AG1060" s="146" t="s">
        <v>278</v>
      </c>
      <c r="AH1060" s="146">
        <v>0</v>
      </c>
      <c r="AI1060" s="146"/>
      <c r="AJ1060" s="146"/>
      <c r="AK1060" s="146"/>
      <c r="AL1060" s="146"/>
      <c r="AM1060" s="146"/>
      <c r="AN1060" s="146"/>
      <c r="AO1060" s="146"/>
      <c r="AP1060" s="146"/>
      <c r="AQ1060" s="146"/>
      <c r="AR1060" s="146"/>
      <c r="AS1060" s="146"/>
      <c r="AT1060" s="146"/>
      <c r="AU1060" s="146"/>
      <c r="AV1060" s="146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  <c r="BH1060" s="146"/>
    </row>
    <row r="1061" spans="1:60" outlineLevel="3" x14ac:dyDescent="0.2">
      <c r="A1061" s="153"/>
      <c r="B1061" s="154"/>
      <c r="C1061" s="192" t="s">
        <v>1062</v>
      </c>
      <c r="D1061" s="185"/>
      <c r="E1061" s="186">
        <v>33.44</v>
      </c>
      <c r="F1061" s="157"/>
      <c r="G1061" s="157"/>
      <c r="H1061" s="157"/>
      <c r="I1061" s="157"/>
      <c r="J1061" s="157"/>
      <c r="K1061" s="157"/>
      <c r="L1061" s="157"/>
      <c r="M1061" s="157"/>
      <c r="N1061" s="156"/>
      <c r="O1061" s="156"/>
      <c r="P1061" s="156"/>
      <c r="Q1061" s="156"/>
      <c r="R1061" s="157"/>
      <c r="S1061" s="157"/>
      <c r="T1061" s="157"/>
      <c r="U1061" s="157"/>
      <c r="V1061" s="157"/>
      <c r="W1061" s="157"/>
      <c r="X1061" s="157"/>
      <c r="Y1061" s="157"/>
      <c r="Z1061" s="146"/>
      <c r="AA1061" s="146"/>
      <c r="AB1061" s="146"/>
      <c r="AC1061" s="146"/>
      <c r="AD1061" s="146"/>
      <c r="AE1061" s="146"/>
      <c r="AF1061" s="146"/>
      <c r="AG1061" s="146" t="s">
        <v>278</v>
      </c>
      <c r="AH1061" s="146">
        <v>0</v>
      </c>
      <c r="AI1061" s="146"/>
      <c r="AJ1061" s="146"/>
      <c r="AK1061" s="146"/>
      <c r="AL1061" s="146"/>
      <c r="AM1061" s="146"/>
      <c r="AN1061" s="146"/>
      <c r="AO1061" s="146"/>
      <c r="AP1061" s="146"/>
      <c r="AQ1061" s="146"/>
      <c r="AR1061" s="146"/>
      <c r="AS1061" s="146"/>
      <c r="AT1061" s="146"/>
      <c r="AU1061" s="146"/>
      <c r="AV1061" s="146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  <c r="BH1061" s="146"/>
    </row>
    <row r="1062" spans="1:60" outlineLevel="3" x14ac:dyDescent="0.2">
      <c r="A1062" s="153"/>
      <c r="B1062" s="154"/>
      <c r="C1062" s="192" t="s">
        <v>1063</v>
      </c>
      <c r="D1062" s="185"/>
      <c r="E1062" s="186">
        <v>8.36</v>
      </c>
      <c r="F1062" s="157"/>
      <c r="G1062" s="157"/>
      <c r="H1062" s="157"/>
      <c r="I1062" s="157"/>
      <c r="J1062" s="157"/>
      <c r="K1062" s="157"/>
      <c r="L1062" s="157"/>
      <c r="M1062" s="157"/>
      <c r="N1062" s="156"/>
      <c r="O1062" s="156"/>
      <c r="P1062" s="156"/>
      <c r="Q1062" s="156"/>
      <c r="R1062" s="157"/>
      <c r="S1062" s="157"/>
      <c r="T1062" s="157"/>
      <c r="U1062" s="157"/>
      <c r="V1062" s="157"/>
      <c r="W1062" s="157"/>
      <c r="X1062" s="157"/>
      <c r="Y1062" s="157"/>
      <c r="Z1062" s="146"/>
      <c r="AA1062" s="146"/>
      <c r="AB1062" s="146"/>
      <c r="AC1062" s="146"/>
      <c r="AD1062" s="146"/>
      <c r="AE1062" s="146"/>
      <c r="AF1062" s="146"/>
      <c r="AG1062" s="146" t="s">
        <v>278</v>
      </c>
      <c r="AH1062" s="146">
        <v>0</v>
      </c>
      <c r="AI1062" s="146"/>
      <c r="AJ1062" s="146"/>
      <c r="AK1062" s="146"/>
      <c r="AL1062" s="146"/>
      <c r="AM1062" s="146"/>
      <c r="AN1062" s="146"/>
      <c r="AO1062" s="146"/>
      <c r="AP1062" s="146"/>
      <c r="AQ1062" s="146"/>
      <c r="AR1062" s="146"/>
      <c r="AS1062" s="146"/>
      <c r="AT1062" s="146"/>
      <c r="AU1062" s="146"/>
      <c r="AV1062" s="146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  <c r="BH1062" s="146"/>
    </row>
    <row r="1063" spans="1:60" outlineLevel="3" x14ac:dyDescent="0.2">
      <c r="A1063" s="153"/>
      <c r="B1063" s="154"/>
      <c r="C1063" s="192" t="s">
        <v>1064</v>
      </c>
      <c r="D1063" s="185"/>
      <c r="E1063" s="186">
        <v>7.11</v>
      </c>
      <c r="F1063" s="157"/>
      <c r="G1063" s="157"/>
      <c r="H1063" s="157"/>
      <c r="I1063" s="157"/>
      <c r="J1063" s="157"/>
      <c r="K1063" s="157"/>
      <c r="L1063" s="157"/>
      <c r="M1063" s="157"/>
      <c r="N1063" s="156"/>
      <c r="O1063" s="156"/>
      <c r="P1063" s="156"/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46"/>
      <c r="AA1063" s="146"/>
      <c r="AB1063" s="146"/>
      <c r="AC1063" s="146"/>
      <c r="AD1063" s="146"/>
      <c r="AE1063" s="146"/>
      <c r="AF1063" s="146"/>
      <c r="AG1063" s="146" t="s">
        <v>278</v>
      </c>
      <c r="AH1063" s="146">
        <v>0</v>
      </c>
      <c r="AI1063" s="146"/>
      <c r="AJ1063" s="146"/>
      <c r="AK1063" s="146"/>
      <c r="AL1063" s="146"/>
      <c r="AM1063" s="146"/>
      <c r="AN1063" s="146"/>
      <c r="AO1063" s="146"/>
      <c r="AP1063" s="146"/>
      <c r="AQ1063" s="146"/>
      <c r="AR1063" s="146"/>
      <c r="AS1063" s="146"/>
      <c r="AT1063" s="146"/>
      <c r="AU1063" s="146"/>
      <c r="AV1063" s="146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  <c r="BH1063" s="146"/>
    </row>
    <row r="1064" spans="1:60" outlineLevel="3" x14ac:dyDescent="0.2">
      <c r="A1064" s="153"/>
      <c r="B1064" s="154"/>
      <c r="C1064" s="192" t="s">
        <v>1065</v>
      </c>
      <c r="D1064" s="185"/>
      <c r="E1064" s="186">
        <v>7.86</v>
      </c>
      <c r="F1064" s="157"/>
      <c r="G1064" s="157"/>
      <c r="H1064" s="157"/>
      <c r="I1064" s="157"/>
      <c r="J1064" s="157"/>
      <c r="K1064" s="157"/>
      <c r="L1064" s="157"/>
      <c r="M1064" s="157"/>
      <c r="N1064" s="156"/>
      <c r="O1064" s="156"/>
      <c r="P1064" s="156"/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46"/>
      <c r="AA1064" s="146"/>
      <c r="AB1064" s="146"/>
      <c r="AC1064" s="146"/>
      <c r="AD1064" s="146"/>
      <c r="AE1064" s="146"/>
      <c r="AF1064" s="146"/>
      <c r="AG1064" s="146" t="s">
        <v>278</v>
      </c>
      <c r="AH1064" s="146">
        <v>0</v>
      </c>
      <c r="AI1064" s="146"/>
      <c r="AJ1064" s="146"/>
      <c r="AK1064" s="146"/>
      <c r="AL1064" s="146"/>
      <c r="AM1064" s="146"/>
      <c r="AN1064" s="146"/>
      <c r="AO1064" s="146"/>
      <c r="AP1064" s="146"/>
      <c r="AQ1064" s="146"/>
      <c r="AR1064" s="146"/>
      <c r="AS1064" s="146"/>
      <c r="AT1064" s="146"/>
      <c r="AU1064" s="146"/>
      <c r="AV1064" s="146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  <c r="BH1064" s="146"/>
    </row>
    <row r="1065" spans="1:60" outlineLevel="2" x14ac:dyDescent="0.2">
      <c r="A1065" s="153"/>
      <c r="B1065" s="154"/>
      <c r="C1065" s="251"/>
      <c r="D1065" s="252"/>
      <c r="E1065" s="252"/>
      <c r="F1065" s="252"/>
      <c r="G1065" s="252"/>
      <c r="H1065" s="157"/>
      <c r="I1065" s="157"/>
      <c r="J1065" s="157"/>
      <c r="K1065" s="157"/>
      <c r="L1065" s="157"/>
      <c r="M1065" s="157"/>
      <c r="N1065" s="156"/>
      <c r="O1065" s="156"/>
      <c r="P1065" s="156"/>
      <c r="Q1065" s="156"/>
      <c r="R1065" s="157"/>
      <c r="S1065" s="157"/>
      <c r="T1065" s="157"/>
      <c r="U1065" s="157"/>
      <c r="V1065" s="157"/>
      <c r="W1065" s="157"/>
      <c r="X1065" s="157"/>
      <c r="Y1065" s="157"/>
      <c r="Z1065" s="146"/>
      <c r="AA1065" s="146"/>
      <c r="AB1065" s="146"/>
      <c r="AC1065" s="146"/>
      <c r="AD1065" s="146"/>
      <c r="AE1065" s="146"/>
      <c r="AF1065" s="146"/>
      <c r="AG1065" s="146" t="s">
        <v>223</v>
      </c>
      <c r="AH1065" s="146"/>
      <c r="AI1065" s="146"/>
      <c r="AJ1065" s="146"/>
      <c r="AK1065" s="146"/>
      <c r="AL1065" s="146"/>
      <c r="AM1065" s="146"/>
      <c r="AN1065" s="146"/>
      <c r="AO1065" s="146"/>
      <c r="AP1065" s="146"/>
      <c r="AQ1065" s="146"/>
      <c r="AR1065" s="146"/>
      <c r="AS1065" s="146"/>
      <c r="AT1065" s="146"/>
      <c r="AU1065" s="146"/>
      <c r="AV1065" s="146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  <c r="BH1065" s="146"/>
    </row>
    <row r="1066" spans="1:60" outlineLevel="1" x14ac:dyDescent="0.2">
      <c r="A1066" s="167">
        <v>157</v>
      </c>
      <c r="B1066" s="168" t="s">
        <v>1066</v>
      </c>
      <c r="C1066" s="177" t="s">
        <v>1067</v>
      </c>
      <c r="D1066" s="169" t="s">
        <v>374</v>
      </c>
      <c r="E1066" s="170">
        <v>19</v>
      </c>
      <c r="F1066" s="171"/>
      <c r="G1066" s="172">
        <f>ROUND(E1066*F1066,2)</f>
        <v>0</v>
      </c>
      <c r="H1066" s="171"/>
      <c r="I1066" s="172">
        <f>ROUND(E1066*H1066,2)</f>
        <v>0</v>
      </c>
      <c r="J1066" s="171"/>
      <c r="K1066" s="172">
        <f>ROUND(E1066*J1066,2)</f>
        <v>0</v>
      </c>
      <c r="L1066" s="172">
        <v>21</v>
      </c>
      <c r="M1066" s="172">
        <f>G1066*(1+L1066/100)</f>
        <v>0</v>
      </c>
      <c r="N1066" s="170">
        <v>1.34E-3</v>
      </c>
      <c r="O1066" s="170">
        <f>ROUND(E1066*N1066,2)</f>
        <v>0.03</v>
      </c>
      <c r="P1066" s="170">
        <v>0</v>
      </c>
      <c r="Q1066" s="170">
        <f>ROUND(E1066*P1066,2)</f>
        <v>0</v>
      </c>
      <c r="R1066" s="172" t="s">
        <v>1000</v>
      </c>
      <c r="S1066" s="172" t="s">
        <v>218</v>
      </c>
      <c r="T1066" s="173" t="s">
        <v>218</v>
      </c>
      <c r="U1066" s="157">
        <v>0.08</v>
      </c>
      <c r="V1066" s="157">
        <f>ROUND(E1066*U1066,2)</f>
        <v>1.52</v>
      </c>
      <c r="W1066" s="157"/>
      <c r="X1066" s="157" t="s">
        <v>263</v>
      </c>
      <c r="Y1066" s="157" t="s">
        <v>221</v>
      </c>
      <c r="Z1066" s="146"/>
      <c r="AA1066" s="146"/>
      <c r="AB1066" s="146"/>
      <c r="AC1066" s="146"/>
      <c r="AD1066" s="146"/>
      <c r="AE1066" s="146"/>
      <c r="AF1066" s="146"/>
      <c r="AG1066" s="146" t="s">
        <v>264</v>
      </c>
      <c r="AH1066" s="146"/>
      <c r="AI1066" s="146"/>
      <c r="AJ1066" s="146"/>
      <c r="AK1066" s="146"/>
      <c r="AL1066" s="146"/>
      <c r="AM1066" s="146"/>
      <c r="AN1066" s="146"/>
      <c r="AO1066" s="146"/>
      <c r="AP1066" s="146"/>
      <c r="AQ1066" s="146"/>
      <c r="AR1066" s="146"/>
      <c r="AS1066" s="146"/>
      <c r="AT1066" s="146"/>
      <c r="AU1066" s="146"/>
      <c r="AV1066" s="146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  <c r="BH1066" s="146"/>
    </row>
    <row r="1067" spans="1:60" outlineLevel="2" x14ac:dyDescent="0.2">
      <c r="A1067" s="153"/>
      <c r="B1067" s="154"/>
      <c r="C1067" s="253" t="s">
        <v>1068</v>
      </c>
      <c r="D1067" s="254"/>
      <c r="E1067" s="254"/>
      <c r="F1067" s="254"/>
      <c r="G1067" s="254"/>
      <c r="H1067" s="157"/>
      <c r="I1067" s="157"/>
      <c r="J1067" s="157"/>
      <c r="K1067" s="157"/>
      <c r="L1067" s="157"/>
      <c r="M1067" s="157"/>
      <c r="N1067" s="156"/>
      <c r="O1067" s="156"/>
      <c r="P1067" s="156"/>
      <c r="Q1067" s="156"/>
      <c r="R1067" s="157"/>
      <c r="S1067" s="157"/>
      <c r="T1067" s="157"/>
      <c r="U1067" s="157"/>
      <c r="V1067" s="157"/>
      <c r="W1067" s="157"/>
      <c r="X1067" s="157"/>
      <c r="Y1067" s="157"/>
      <c r="Z1067" s="146"/>
      <c r="AA1067" s="146"/>
      <c r="AB1067" s="146"/>
      <c r="AC1067" s="146"/>
      <c r="AD1067" s="146"/>
      <c r="AE1067" s="146"/>
      <c r="AF1067" s="146"/>
      <c r="AG1067" s="146" t="s">
        <v>227</v>
      </c>
      <c r="AH1067" s="146"/>
      <c r="AI1067" s="146"/>
      <c r="AJ1067" s="146"/>
      <c r="AK1067" s="146"/>
      <c r="AL1067" s="146"/>
      <c r="AM1067" s="146"/>
      <c r="AN1067" s="146"/>
      <c r="AO1067" s="146"/>
      <c r="AP1067" s="146"/>
      <c r="AQ1067" s="146"/>
      <c r="AR1067" s="146"/>
      <c r="AS1067" s="146"/>
      <c r="AT1067" s="146"/>
      <c r="AU1067" s="146"/>
      <c r="AV1067" s="146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  <c r="BH1067" s="146"/>
    </row>
    <row r="1068" spans="1:60" outlineLevel="2" x14ac:dyDescent="0.2">
      <c r="A1068" s="153"/>
      <c r="B1068" s="154"/>
      <c r="C1068" s="192" t="s">
        <v>1069</v>
      </c>
      <c r="D1068" s="185"/>
      <c r="E1068" s="186">
        <v>19</v>
      </c>
      <c r="F1068" s="157"/>
      <c r="G1068" s="157"/>
      <c r="H1068" s="157"/>
      <c r="I1068" s="157"/>
      <c r="J1068" s="157"/>
      <c r="K1068" s="157"/>
      <c r="L1068" s="157"/>
      <c r="M1068" s="157"/>
      <c r="N1068" s="156"/>
      <c r="O1068" s="156"/>
      <c r="P1068" s="156"/>
      <c r="Q1068" s="156"/>
      <c r="R1068" s="157"/>
      <c r="S1068" s="157"/>
      <c r="T1068" s="157"/>
      <c r="U1068" s="157"/>
      <c r="V1068" s="157"/>
      <c r="W1068" s="157"/>
      <c r="X1068" s="157"/>
      <c r="Y1068" s="157"/>
      <c r="Z1068" s="146"/>
      <c r="AA1068" s="146"/>
      <c r="AB1068" s="146"/>
      <c r="AC1068" s="146"/>
      <c r="AD1068" s="146"/>
      <c r="AE1068" s="146"/>
      <c r="AF1068" s="146"/>
      <c r="AG1068" s="146" t="s">
        <v>278</v>
      </c>
      <c r="AH1068" s="146">
        <v>0</v>
      </c>
      <c r="AI1068" s="146"/>
      <c r="AJ1068" s="146"/>
      <c r="AK1068" s="146"/>
      <c r="AL1068" s="146"/>
      <c r="AM1068" s="146"/>
      <c r="AN1068" s="146"/>
      <c r="AO1068" s="146"/>
      <c r="AP1068" s="146"/>
      <c r="AQ1068" s="146"/>
      <c r="AR1068" s="146"/>
      <c r="AS1068" s="146"/>
      <c r="AT1068" s="146"/>
      <c r="AU1068" s="146"/>
      <c r="AV1068" s="146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  <c r="BH1068" s="146"/>
    </row>
    <row r="1069" spans="1:60" outlineLevel="2" x14ac:dyDescent="0.2">
      <c r="A1069" s="153"/>
      <c r="B1069" s="154"/>
      <c r="C1069" s="251"/>
      <c r="D1069" s="252"/>
      <c r="E1069" s="252"/>
      <c r="F1069" s="252"/>
      <c r="G1069" s="252"/>
      <c r="H1069" s="157"/>
      <c r="I1069" s="157"/>
      <c r="J1069" s="157"/>
      <c r="K1069" s="157"/>
      <c r="L1069" s="157"/>
      <c r="M1069" s="157"/>
      <c r="N1069" s="156"/>
      <c r="O1069" s="156"/>
      <c r="P1069" s="156"/>
      <c r="Q1069" s="156"/>
      <c r="R1069" s="157"/>
      <c r="S1069" s="157"/>
      <c r="T1069" s="157"/>
      <c r="U1069" s="157"/>
      <c r="V1069" s="157"/>
      <c r="W1069" s="157"/>
      <c r="X1069" s="157"/>
      <c r="Y1069" s="157"/>
      <c r="Z1069" s="146"/>
      <c r="AA1069" s="146"/>
      <c r="AB1069" s="146"/>
      <c r="AC1069" s="146"/>
      <c r="AD1069" s="146"/>
      <c r="AE1069" s="146"/>
      <c r="AF1069" s="146"/>
      <c r="AG1069" s="146" t="s">
        <v>223</v>
      </c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6"/>
      <c r="AR1069" s="146"/>
      <c r="AS1069" s="146"/>
      <c r="AT1069" s="146"/>
      <c r="AU1069" s="146"/>
      <c r="AV1069" s="146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  <c r="BH1069" s="146"/>
    </row>
    <row r="1070" spans="1:60" ht="22.5" outlineLevel="1" x14ac:dyDescent="0.2">
      <c r="A1070" s="167">
        <v>158</v>
      </c>
      <c r="B1070" s="168" t="s">
        <v>1070</v>
      </c>
      <c r="C1070" s="177" t="s">
        <v>1071</v>
      </c>
      <c r="D1070" s="169" t="s">
        <v>789</v>
      </c>
      <c r="E1070" s="170">
        <v>2</v>
      </c>
      <c r="F1070" s="171"/>
      <c r="G1070" s="172">
        <f>ROUND(E1070*F1070,2)</f>
        <v>0</v>
      </c>
      <c r="H1070" s="171"/>
      <c r="I1070" s="172">
        <f>ROUND(E1070*H1070,2)</f>
        <v>0</v>
      </c>
      <c r="J1070" s="171"/>
      <c r="K1070" s="172">
        <f>ROUND(E1070*J1070,2)</f>
        <v>0</v>
      </c>
      <c r="L1070" s="172">
        <v>21</v>
      </c>
      <c r="M1070" s="172">
        <f>G1070*(1+L1070/100)</f>
        <v>0</v>
      </c>
      <c r="N1070" s="170">
        <v>0</v>
      </c>
      <c r="O1070" s="170">
        <f>ROUND(E1070*N1070,2)</f>
        <v>0</v>
      </c>
      <c r="P1070" s="170">
        <v>0</v>
      </c>
      <c r="Q1070" s="170">
        <f>ROUND(E1070*P1070,2)</f>
        <v>0</v>
      </c>
      <c r="R1070" s="172"/>
      <c r="S1070" s="172" t="s">
        <v>262</v>
      </c>
      <c r="T1070" s="173" t="s">
        <v>219</v>
      </c>
      <c r="U1070" s="157">
        <v>0</v>
      </c>
      <c r="V1070" s="157">
        <f>ROUND(E1070*U1070,2)</f>
        <v>0</v>
      </c>
      <c r="W1070" s="157"/>
      <c r="X1070" s="157" t="s">
        <v>382</v>
      </c>
      <c r="Y1070" s="157" t="s">
        <v>221</v>
      </c>
      <c r="Z1070" s="146"/>
      <c r="AA1070" s="146"/>
      <c r="AB1070" s="146"/>
      <c r="AC1070" s="146"/>
      <c r="AD1070" s="146"/>
      <c r="AE1070" s="146"/>
      <c r="AF1070" s="146"/>
      <c r="AG1070" s="146" t="s">
        <v>383</v>
      </c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6"/>
      <c r="AR1070" s="146"/>
      <c r="AS1070" s="146"/>
      <c r="AT1070" s="146"/>
      <c r="AU1070" s="146"/>
      <c r="AV1070" s="146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  <c r="BH1070" s="146"/>
    </row>
    <row r="1071" spans="1:60" outlineLevel="2" x14ac:dyDescent="0.2">
      <c r="A1071" s="153"/>
      <c r="B1071" s="154"/>
      <c r="C1071" s="253" t="s">
        <v>1072</v>
      </c>
      <c r="D1071" s="254"/>
      <c r="E1071" s="254"/>
      <c r="F1071" s="254"/>
      <c r="G1071" s="254"/>
      <c r="H1071" s="157"/>
      <c r="I1071" s="157"/>
      <c r="J1071" s="157"/>
      <c r="K1071" s="157"/>
      <c r="L1071" s="157"/>
      <c r="M1071" s="157"/>
      <c r="N1071" s="156"/>
      <c r="O1071" s="156"/>
      <c r="P1071" s="156"/>
      <c r="Q1071" s="156"/>
      <c r="R1071" s="157"/>
      <c r="S1071" s="157"/>
      <c r="T1071" s="157"/>
      <c r="U1071" s="157"/>
      <c r="V1071" s="157"/>
      <c r="W1071" s="157"/>
      <c r="X1071" s="157"/>
      <c r="Y1071" s="157"/>
      <c r="Z1071" s="146"/>
      <c r="AA1071" s="146"/>
      <c r="AB1071" s="146"/>
      <c r="AC1071" s="146"/>
      <c r="AD1071" s="146"/>
      <c r="AE1071" s="146"/>
      <c r="AF1071" s="146"/>
      <c r="AG1071" s="146" t="s">
        <v>227</v>
      </c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6"/>
      <c r="AR1071" s="146"/>
      <c r="AS1071" s="146"/>
      <c r="AT1071" s="146"/>
      <c r="AU1071" s="146"/>
      <c r="AV1071" s="146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  <c r="BH1071" s="146"/>
    </row>
    <row r="1072" spans="1:60" outlineLevel="2" x14ac:dyDescent="0.2">
      <c r="A1072" s="153"/>
      <c r="B1072" s="154"/>
      <c r="C1072" s="251"/>
      <c r="D1072" s="252"/>
      <c r="E1072" s="252"/>
      <c r="F1072" s="252"/>
      <c r="G1072" s="252"/>
      <c r="H1072" s="157"/>
      <c r="I1072" s="157"/>
      <c r="J1072" s="157"/>
      <c r="K1072" s="157"/>
      <c r="L1072" s="157"/>
      <c r="M1072" s="157"/>
      <c r="N1072" s="156"/>
      <c r="O1072" s="156"/>
      <c r="P1072" s="156"/>
      <c r="Q1072" s="156"/>
      <c r="R1072" s="157"/>
      <c r="S1072" s="157"/>
      <c r="T1072" s="157"/>
      <c r="U1072" s="157"/>
      <c r="V1072" s="157"/>
      <c r="W1072" s="157"/>
      <c r="X1072" s="157"/>
      <c r="Y1072" s="157"/>
      <c r="Z1072" s="146"/>
      <c r="AA1072" s="146"/>
      <c r="AB1072" s="146"/>
      <c r="AC1072" s="146"/>
      <c r="AD1072" s="146"/>
      <c r="AE1072" s="146"/>
      <c r="AF1072" s="146"/>
      <c r="AG1072" s="146" t="s">
        <v>223</v>
      </c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</row>
    <row r="1073" spans="1:60" ht="22.5" outlineLevel="1" x14ac:dyDescent="0.2">
      <c r="A1073" s="167">
        <v>159</v>
      </c>
      <c r="B1073" s="168" t="s">
        <v>1073</v>
      </c>
      <c r="C1073" s="177" t="s">
        <v>1074</v>
      </c>
      <c r="D1073" s="169" t="s">
        <v>789</v>
      </c>
      <c r="E1073" s="170">
        <v>1</v>
      </c>
      <c r="F1073" s="171"/>
      <c r="G1073" s="172">
        <f>ROUND(E1073*F1073,2)</f>
        <v>0</v>
      </c>
      <c r="H1073" s="171"/>
      <c r="I1073" s="172">
        <f>ROUND(E1073*H1073,2)</f>
        <v>0</v>
      </c>
      <c r="J1073" s="171"/>
      <c r="K1073" s="172">
        <f>ROUND(E1073*J1073,2)</f>
        <v>0</v>
      </c>
      <c r="L1073" s="172">
        <v>21</v>
      </c>
      <c r="M1073" s="172">
        <f>G1073*(1+L1073/100)</f>
        <v>0</v>
      </c>
      <c r="N1073" s="170">
        <v>0</v>
      </c>
      <c r="O1073" s="170">
        <f>ROUND(E1073*N1073,2)</f>
        <v>0</v>
      </c>
      <c r="P1073" s="170">
        <v>0</v>
      </c>
      <c r="Q1073" s="170">
        <f>ROUND(E1073*P1073,2)</f>
        <v>0</v>
      </c>
      <c r="R1073" s="172"/>
      <c r="S1073" s="172" t="s">
        <v>262</v>
      </c>
      <c r="T1073" s="173" t="s">
        <v>219</v>
      </c>
      <c r="U1073" s="157">
        <v>0</v>
      </c>
      <c r="V1073" s="157">
        <f>ROUND(E1073*U1073,2)</f>
        <v>0</v>
      </c>
      <c r="W1073" s="157"/>
      <c r="X1073" s="157" t="s">
        <v>382</v>
      </c>
      <c r="Y1073" s="157" t="s">
        <v>221</v>
      </c>
      <c r="Z1073" s="146"/>
      <c r="AA1073" s="146"/>
      <c r="AB1073" s="146"/>
      <c r="AC1073" s="146"/>
      <c r="AD1073" s="146"/>
      <c r="AE1073" s="146"/>
      <c r="AF1073" s="146"/>
      <c r="AG1073" s="146" t="s">
        <v>383</v>
      </c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</row>
    <row r="1074" spans="1:60" outlineLevel="2" x14ac:dyDescent="0.2">
      <c r="A1074" s="153"/>
      <c r="B1074" s="154"/>
      <c r="C1074" s="253" t="s">
        <v>1072</v>
      </c>
      <c r="D1074" s="254"/>
      <c r="E1074" s="254"/>
      <c r="F1074" s="254"/>
      <c r="G1074" s="254"/>
      <c r="H1074" s="157"/>
      <c r="I1074" s="157"/>
      <c r="J1074" s="157"/>
      <c r="K1074" s="157"/>
      <c r="L1074" s="157"/>
      <c r="M1074" s="157"/>
      <c r="N1074" s="156"/>
      <c r="O1074" s="156"/>
      <c r="P1074" s="156"/>
      <c r="Q1074" s="156"/>
      <c r="R1074" s="157"/>
      <c r="S1074" s="157"/>
      <c r="T1074" s="157"/>
      <c r="U1074" s="157"/>
      <c r="V1074" s="157"/>
      <c r="W1074" s="157"/>
      <c r="X1074" s="157"/>
      <c r="Y1074" s="157"/>
      <c r="Z1074" s="146"/>
      <c r="AA1074" s="146"/>
      <c r="AB1074" s="146"/>
      <c r="AC1074" s="146"/>
      <c r="AD1074" s="146"/>
      <c r="AE1074" s="146"/>
      <c r="AF1074" s="146"/>
      <c r="AG1074" s="146" t="s">
        <v>227</v>
      </c>
      <c r="AH1074" s="146"/>
      <c r="AI1074" s="146"/>
      <c r="AJ1074" s="146"/>
      <c r="AK1074" s="146"/>
      <c r="AL1074" s="146"/>
      <c r="AM1074" s="146"/>
      <c r="AN1074" s="146"/>
      <c r="AO1074" s="146"/>
      <c r="AP1074" s="146"/>
      <c r="AQ1074" s="146"/>
      <c r="AR1074" s="146"/>
      <c r="AS1074" s="146"/>
      <c r="AT1074" s="146"/>
      <c r="AU1074" s="146"/>
      <c r="AV1074" s="146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  <c r="BH1074" s="146"/>
    </row>
    <row r="1075" spans="1:60" outlineLevel="2" x14ac:dyDescent="0.2">
      <c r="A1075" s="153"/>
      <c r="B1075" s="154"/>
      <c r="C1075" s="251"/>
      <c r="D1075" s="252"/>
      <c r="E1075" s="252"/>
      <c r="F1075" s="252"/>
      <c r="G1075" s="252"/>
      <c r="H1075" s="157"/>
      <c r="I1075" s="157"/>
      <c r="J1075" s="157"/>
      <c r="K1075" s="157"/>
      <c r="L1075" s="157"/>
      <c r="M1075" s="157"/>
      <c r="N1075" s="156"/>
      <c r="O1075" s="156"/>
      <c r="P1075" s="156"/>
      <c r="Q1075" s="156"/>
      <c r="R1075" s="157"/>
      <c r="S1075" s="157"/>
      <c r="T1075" s="157"/>
      <c r="U1075" s="157"/>
      <c r="V1075" s="157"/>
      <c r="W1075" s="157"/>
      <c r="X1075" s="157"/>
      <c r="Y1075" s="157"/>
      <c r="Z1075" s="146"/>
      <c r="AA1075" s="146"/>
      <c r="AB1075" s="146"/>
      <c r="AC1075" s="146"/>
      <c r="AD1075" s="146"/>
      <c r="AE1075" s="146"/>
      <c r="AF1075" s="146"/>
      <c r="AG1075" s="146" t="s">
        <v>223</v>
      </c>
      <c r="AH1075" s="146"/>
      <c r="AI1075" s="146"/>
      <c r="AJ1075" s="146"/>
      <c r="AK1075" s="146"/>
      <c r="AL1075" s="146"/>
      <c r="AM1075" s="146"/>
      <c r="AN1075" s="146"/>
      <c r="AO1075" s="146"/>
      <c r="AP1075" s="146"/>
      <c r="AQ1075" s="146"/>
      <c r="AR1075" s="146"/>
      <c r="AS1075" s="146"/>
      <c r="AT1075" s="146"/>
      <c r="AU1075" s="146"/>
      <c r="AV1075" s="146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  <c r="BH1075" s="146"/>
    </row>
    <row r="1076" spans="1:60" outlineLevel="1" x14ac:dyDescent="0.2">
      <c r="A1076" s="167">
        <v>160</v>
      </c>
      <c r="B1076" s="168" t="s">
        <v>1075</v>
      </c>
      <c r="C1076" s="177" t="s">
        <v>1076</v>
      </c>
      <c r="D1076" s="169" t="s">
        <v>789</v>
      </c>
      <c r="E1076" s="170">
        <v>1</v>
      </c>
      <c r="F1076" s="171"/>
      <c r="G1076" s="172">
        <f>ROUND(E1076*F1076,2)</f>
        <v>0</v>
      </c>
      <c r="H1076" s="171"/>
      <c r="I1076" s="172">
        <f>ROUND(E1076*H1076,2)</f>
        <v>0</v>
      </c>
      <c r="J1076" s="171"/>
      <c r="K1076" s="172">
        <f>ROUND(E1076*J1076,2)</f>
        <v>0</v>
      </c>
      <c r="L1076" s="172">
        <v>21</v>
      </c>
      <c r="M1076" s="172">
        <f>G1076*(1+L1076/100)</f>
        <v>0</v>
      </c>
      <c r="N1076" s="170">
        <v>0</v>
      </c>
      <c r="O1076" s="170">
        <f>ROUND(E1076*N1076,2)</f>
        <v>0</v>
      </c>
      <c r="P1076" s="170">
        <v>0</v>
      </c>
      <c r="Q1076" s="170">
        <f>ROUND(E1076*P1076,2)</f>
        <v>0</v>
      </c>
      <c r="R1076" s="172"/>
      <c r="S1076" s="172" t="s">
        <v>262</v>
      </c>
      <c r="T1076" s="173" t="s">
        <v>219</v>
      </c>
      <c r="U1076" s="157">
        <v>0</v>
      </c>
      <c r="V1076" s="157">
        <f>ROUND(E1076*U1076,2)</f>
        <v>0</v>
      </c>
      <c r="W1076" s="157"/>
      <c r="X1076" s="157" t="s">
        <v>382</v>
      </c>
      <c r="Y1076" s="157" t="s">
        <v>221</v>
      </c>
      <c r="Z1076" s="146"/>
      <c r="AA1076" s="146"/>
      <c r="AB1076" s="146"/>
      <c r="AC1076" s="146"/>
      <c r="AD1076" s="146"/>
      <c r="AE1076" s="146"/>
      <c r="AF1076" s="146"/>
      <c r="AG1076" s="146" t="s">
        <v>383</v>
      </c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</row>
    <row r="1077" spans="1:60" outlineLevel="2" x14ac:dyDescent="0.2">
      <c r="A1077" s="153"/>
      <c r="B1077" s="154"/>
      <c r="C1077" s="253" t="s">
        <v>1072</v>
      </c>
      <c r="D1077" s="254"/>
      <c r="E1077" s="254"/>
      <c r="F1077" s="254"/>
      <c r="G1077" s="254"/>
      <c r="H1077" s="157"/>
      <c r="I1077" s="157"/>
      <c r="J1077" s="157"/>
      <c r="K1077" s="157"/>
      <c r="L1077" s="157"/>
      <c r="M1077" s="157"/>
      <c r="N1077" s="156"/>
      <c r="O1077" s="156"/>
      <c r="P1077" s="156"/>
      <c r="Q1077" s="156"/>
      <c r="R1077" s="157"/>
      <c r="S1077" s="157"/>
      <c r="T1077" s="157"/>
      <c r="U1077" s="157"/>
      <c r="V1077" s="157"/>
      <c r="W1077" s="157"/>
      <c r="X1077" s="157"/>
      <c r="Y1077" s="157"/>
      <c r="Z1077" s="146"/>
      <c r="AA1077" s="146"/>
      <c r="AB1077" s="146"/>
      <c r="AC1077" s="146"/>
      <c r="AD1077" s="146"/>
      <c r="AE1077" s="146"/>
      <c r="AF1077" s="146"/>
      <c r="AG1077" s="146" t="s">
        <v>227</v>
      </c>
      <c r="AH1077" s="146"/>
      <c r="AI1077" s="146"/>
      <c r="AJ1077" s="146"/>
      <c r="AK1077" s="146"/>
      <c r="AL1077" s="146"/>
      <c r="AM1077" s="146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</row>
    <row r="1078" spans="1:60" outlineLevel="2" x14ac:dyDescent="0.2">
      <c r="A1078" s="153"/>
      <c r="B1078" s="154"/>
      <c r="C1078" s="251"/>
      <c r="D1078" s="252"/>
      <c r="E1078" s="252"/>
      <c r="F1078" s="252"/>
      <c r="G1078" s="252"/>
      <c r="H1078" s="157"/>
      <c r="I1078" s="157"/>
      <c r="J1078" s="157"/>
      <c r="K1078" s="157"/>
      <c r="L1078" s="157"/>
      <c r="M1078" s="157"/>
      <c r="N1078" s="156"/>
      <c r="O1078" s="156"/>
      <c r="P1078" s="156"/>
      <c r="Q1078" s="156"/>
      <c r="R1078" s="157"/>
      <c r="S1078" s="157"/>
      <c r="T1078" s="157"/>
      <c r="U1078" s="157"/>
      <c r="V1078" s="157"/>
      <c r="W1078" s="157"/>
      <c r="X1078" s="157"/>
      <c r="Y1078" s="157"/>
      <c r="Z1078" s="146"/>
      <c r="AA1078" s="146"/>
      <c r="AB1078" s="146"/>
      <c r="AC1078" s="146"/>
      <c r="AD1078" s="146"/>
      <c r="AE1078" s="146"/>
      <c r="AF1078" s="146"/>
      <c r="AG1078" s="146" t="s">
        <v>223</v>
      </c>
      <c r="AH1078" s="146"/>
      <c r="AI1078" s="146"/>
      <c r="AJ1078" s="146"/>
      <c r="AK1078" s="146"/>
      <c r="AL1078" s="146"/>
      <c r="AM1078" s="146"/>
      <c r="AN1078" s="146"/>
      <c r="AO1078" s="146"/>
      <c r="AP1078" s="146"/>
      <c r="AQ1078" s="146"/>
      <c r="AR1078" s="146"/>
      <c r="AS1078" s="146"/>
      <c r="AT1078" s="146"/>
      <c r="AU1078" s="146"/>
      <c r="AV1078" s="146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  <c r="BH1078" s="146"/>
    </row>
    <row r="1079" spans="1:60" outlineLevel="1" x14ac:dyDescent="0.2">
      <c r="A1079" s="167">
        <v>161</v>
      </c>
      <c r="B1079" s="168" t="s">
        <v>1077</v>
      </c>
      <c r="C1079" s="177" t="s">
        <v>1078</v>
      </c>
      <c r="D1079" s="169" t="s">
        <v>789</v>
      </c>
      <c r="E1079" s="170">
        <v>1</v>
      </c>
      <c r="F1079" s="171"/>
      <c r="G1079" s="172">
        <f>ROUND(E1079*F1079,2)</f>
        <v>0</v>
      </c>
      <c r="H1079" s="171"/>
      <c r="I1079" s="172">
        <f>ROUND(E1079*H1079,2)</f>
        <v>0</v>
      </c>
      <c r="J1079" s="171"/>
      <c r="K1079" s="172">
        <f>ROUND(E1079*J1079,2)</f>
        <v>0</v>
      </c>
      <c r="L1079" s="172">
        <v>21</v>
      </c>
      <c r="M1079" s="172">
        <f>G1079*(1+L1079/100)</f>
        <v>0</v>
      </c>
      <c r="N1079" s="170">
        <v>0</v>
      </c>
      <c r="O1079" s="170">
        <f>ROUND(E1079*N1079,2)</f>
        <v>0</v>
      </c>
      <c r="P1079" s="170">
        <v>0</v>
      </c>
      <c r="Q1079" s="170">
        <f>ROUND(E1079*P1079,2)</f>
        <v>0</v>
      </c>
      <c r="R1079" s="172"/>
      <c r="S1079" s="172" t="s">
        <v>262</v>
      </c>
      <c r="T1079" s="173" t="s">
        <v>219</v>
      </c>
      <c r="U1079" s="157">
        <v>0</v>
      </c>
      <c r="V1079" s="157">
        <f>ROUND(E1079*U1079,2)</f>
        <v>0</v>
      </c>
      <c r="W1079" s="157"/>
      <c r="X1079" s="157" t="s">
        <v>382</v>
      </c>
      <c r="Y1079" s="157" t="s">
        <v>221</v>
      </c>
      <c r="Z1079" s="146"/>
      <c r="AA1079" s="146"/>
      <c r="AB1079" s="146"/>
      <c r="AC1079" s="146"/>
      <c r="AD1079" s="146"/>
      <c r="AE1079" s="146"/>
      <c r="AF1079" s="146"/>
      <c r="AG1079" s="146" t="s">
        <v>383</v>
      </c>
      <c r="AH1079" s="146"/>
      <c r="AI1079" s="146"/>
      <c r="AJ1079" s="146"/>
      <c r="AK1079" s="146"/>
      <c r="AL1079" s="146"/>
      <c r="AM1079" s="146"/>
      <c r="AN1079" s="146"/>
      <c r="AO1079" s="146"/>
      <c r="AP1079" s="146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  <c r="BH1079" s="146"/>
    </row>
    <row r="1080" spans="1:60" outlineLevel="2" x14ac:dyDescent="0.2">
      <c r="A1080" s="153"/>
      <c r="B1080" s="154"/>
      <c r="C1080" s="253" t="s">
        <v>1072</v>
      </c>
      <c r="D1080" s="254"/>
      <c r="E1080" s="254"/>
      <c r="F1080" s="254"/>
      <c r="G1080" s="254"/>
      <c r="H1080" s="157"/>
      <c r="I1080" s="157"/>
      <c r="J1080" s="157"/>
      <c r="K1080" s="157"/>
      <c r="L1080" s="157"/>
      <c r="M1080" s="157"/>
      <c r="N1080" s="156"/>
      <c r="O1080" s="156"/>
      <c r="P1080" s="156"/>
      <c r="Q1080" s="156"/>
      <c r="R1080" s="157"/>
      <c r="S1080" s="157"/>
      <c r="T1080" s="157"/>
      <c r="U1080" s="157"/>
      <c r="V1080" s="157"/>
      <c r="W1080" s="157"/>
      <c r="X1080" s="157"/>
      <c r="Y1080" s="157"/>
      <c r="Z1080" s="146"/>
      <c r="AA1080" s="146"/>
      <c r="AB1080" s="146"/>
      <c r="AC1080" s="146"/>
      <c r="AD1080" s="146"/>
      <c r="AE1080" s="146"/>
      <c r="AF1080" s="146"/>
      <c r="AG1080" s="146" t="s">
        <v>227</v>
      </c>
      <c r="AH1080" s="146"/>
      <c r="AI1080" s="146"/>
      <c r="AJ1080" s="146"/>
      <c r="AK1080" s="146"/>
      <c r="AL1080" s="146"/>
      <c r="AM1080" s="146"/>
      <c r="AN1080" s="146"/>
      <c r="AO1080" s="146"/>
      <c r="AP1080" s="146"/>
      <c r="AQ1080" s="146"/>
      <c r="AR1080" s="146"/>
      <c r="AS1080" s="146"/>
      <c r="AT1080" s="146"/>
      <c r="AU1080" s="146"/>
      <c r="AV1080" s="146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  <c r="BH1080" s="146"/>
    </row>
    <row r="1081" spans="1:60" outlineLevel="2" x14ac:dyDescent="0.2">
      <c r="A1081" s="153"/>
      <c r="B1081" s="154"/>
      <c r="C1081" s="251"/>
      <c r="D1081" s="252"/>
      <c r="E1081" s="252"/>
      <c r="F1081" s="252"/>
      <c r="G1081" s="252"/>
      <c r="H1081" s="157"/>
      <c r="I1081" s="157"/>
      <c r="J1081" s="157"/>
      <c r="K1081" s="157"/>
      <c r="L1081" s="157"/>
      <c r="M1081" s="157"/>
      <c r="N1081" s="156"/>
      <c r="O1081" s="156"/>
      <c r="P1081" s="156"/>
      <c r="Q1081" s="156"/>
      <c r="R1081" s="157"/>
      <c r="S1081" s="157"/>
      <c r="T1081" s="157"/>
      <c r="U1081" s="157"/>
      <c r="V1081" s="157"/>
      <c r="W1081" s="157"/>
      <c r="X1081" s="157"/>
      <c r="Y1081" s="157"/>
      <c r="Z1081" s="146"/>
      <c r="AA1081" s="146"/>
      <c r="AB1081" s="146"/>
      <c r="AC1081" s="146"/>
      <c r="AD1081" s="146"/>
      <c r="AE1081" s="146"/>
      <c r="AF1081" s="146"/>
      <c r="AG1081" s="146" t="s">
        <v>223</v>
      </c>
      <c r="AH1081" s="146"/>
      <c r="AI1081" s="146"/>
      <c r="AJ1081" s="146"/>
      <c r="AK1081" s="146"/>
      <c r="AL1081" s="146"/>
      <c r="AM1081" s="146"/>
      <c r="AN1081" s="146"/>
      <c r="AO1081" s="146"/>
      <c r="AP1081" s="146"/>
      <c r="AQ1081" s="146"/>
      <c r="AR1081" s="146"/>
      <c r="AS1081" s="146"/>
      <c r="AT1081" s="146"/>
      <c r="AU1081" s="146"/>
      <c r="AV1081" s="146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  <c r="BH1081" s="146"/>
    </row>
    <row r="1082" spans="1:60" ht="22.5" outlineLevel="1" x14ac:dyDescent="0.2">
      <c r="A1082" s="167">
        <v>162</v>
      </c>
      <c r="B1082" s="168" t="s">
        <v>1079</v>
      </c>
      <c r="C1082" s="177" t="s">
        <v>1080</v>
      </c>
      <c r="D1082" s="169" t="s">
        <v>789</v>
      </c>
      <c r="E1082" s="170">
        <v>4</v>
      </c>
      <c r="F1082" s="171"/>
      <c r="G1082" s="172">
        <f>ROUND(E1082*F1082,2)</f>
        <v>0</v>
      </c>
      <c r="H1082" s="171"/>
      <c r="I1082" s="172">
        <f>ROUND(E1082*H1082,2)</f>
        <v>0</v>
      </c>
      <c r="J1082" s="171"/>
      <c r="K1082" s="172">
        <f>ROUND(E1082*J1082,2)</f>
        <v>0</v>
      </c>
      <c r="L1082" s="172">
        <v>21</v>
      </c>
      <c r="M1082" s="172">
        <f>G1082*(1+L1082/100)</f>
        <v>0</v>
      </c>
      <c r="N1082" s="170">
        <v>0</v>
      </c>
      <c r="O1082" s="170">
        <f>ROUND(E1082*N1082,2)</f>
        <v>0</v>
      </c>
      <c r="P1082" s="170">
        <v>0</v>
      </c>
      <c r="Q1082" s="170">
        <f>ROUND(E1082*P1082,2)</f>
        <v>0</v>
      </c>
      <c r="R1082" s="172"/>
      <c r="S1082" s="172" t="s">
        <v>262</v>
      </c>
      <c r="T1082" s="173" t="s">
        <v>219</v>
      </c>
      <c r="U1082" s="157">
        <v>0</v>
      </c>
      <c r="V1082" s="157">
        <f>ROUND(E1082*U1082,2)</f>
        <v>0</v>
      </c>
      <c r="W1082" s="157"/>
      <c r="X1082" s="157" t="s">
        <v>382</v>
      </c>
      <c r="Y1082" s="157" t="s">
        <v>221</v>
      </c>
      <c r="Z1082" s="146"/>
      <c r="AA1082" s="146"/>
      <c r="AB1082" s="146"/>
      <c r="AC1082" s="146"/>
      <c r="AD1082" s="146"/>
      <c r="AE1082" s="146"/>
      <c r="AF1082" s="146"/>
      <c r="AG1082" s="146" t="s">
        <v>383</v>
      </c>
      <c r="AH1082" s="146"/>
      <c r="AI1082" s="146"/>
      <c r="AJ1082" s="146"/>
      <c r="AK1082" s="146"/>
      <c r="AL1082" s="146"/>
      <c r="AM1082" s="146"/>
      <c r="AN1082" s="146"/>
      <c r="AO1082" s="146"/>
      <c r="AP1082" s="146"/>
      <c r="AQ1082" s="146"/>
      <c r="AR1082" s="146"/>
      <c r="AS1082" s="146"/>
      <c r="AT1082" s="146"/>
      <c r="AU1082" s="146"/>
      <c r="AV1082" s="146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  <c r="BH1082" s="146"/>
    </row>
    <row r="1083" spans="1:60" outlineLevel="2" x14ac:dyDescent="0.2">
      <c r="A1083" s="153"/>
      <c r="B1083" s="154"/>
      <c r="C1083" s="253" t="s">
        <v>1072</v>
      </c>
      <c r="D1083" s="254"/>
      <c r="E1083" s="254"/>
      <c r="F1083" s="254"/>
      <c r="G1083" s="254"/>
      <c r="H1083" s="157"/>
      <c r="I1083" s="157"/>
      <c r="J1083" s="157"/>
      <c r="K1083" s="157"/>
      <c r="L1083" s="157"/>
      <c r="M1083" s="157"/>
      <c r="N1083" s="156"/>
      <c r="O1083" s="156"/>
      <c r="P1083" s="156"/>
      <c r="Q1083" s="156"/>
      <c r="R1083" s="157"/>
      <c r="S1083" s="157"/>
      <c r="T1083" s="157"/>
      <c r="U1083" s="157"/>
      <c r="V1083" s="157"/>
      <c r="W1083" s="157"/>
      <c r="X1083" s="157"/>
      <c r="Y1083" s="157"/>
      <c r="Z1083" s="146"/>
      <c r="AA1083" s="146"/>
      <c r="AB1083" s="146"/>
      <c r="AC1083" s="146"/>
      <c r="AD1083" s="146"/>
      <c r="AE1083" s="146"/>
      <c r="AF1083" s="146"/>
      <c r="AG1083" s="146" t="s">
        <v>227</v>
      </c>
      <c r="AH1083" s="146"/>
      <c r="AI1083" s="146"/>
      <c r="AJ1083" s="146"/>
      <c r="AK1083" s="146"/>
      <c r="AL1083" s="146"/>
      <c r="AM1083" s="146"/>
      <c r="AN1083" s="146"/>
      <c r="AO1083" s="146"/>
      <c r="AP1083" s="146"/>
      <c r="AQ1083" s="146"/>
      <c r="AR1083" s="146"/>
      <c r="AS1083" s="146"/>
      <c r="AT1083" s="146"/>
      <c r="AU1083" s="146"/>
      <c r="AV1083" s="146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  <c r="BH1083" s="146"/>
    </row>
    <row r="1084" spans="1:60" outlineLevel="2" x14ac:dyDescent="0.2">
      <c r="A1084" s="153"/>
      <c r="B1084" s="154"/>
      <c r="C1084" s="251"/>
      <c r="D1084" s="252"/>
      <c r="E1084" s="252"/>
      <c r="F1084" s="252"/>
      <c r="G1084" s="252"/>
      <c r="H1084" s="157"/>
      <c r="I1084" s="157"/>
      <c r="J1084" s="157"/>
      <c r="K1084" s="157"/>
      <c r="L1084" s="157"/>
      <c r="M1084" s="157"/>
      <c r="N1084" s="156"/>
      <c r="O1084" s="156"/>
      <c r="P1084" s="156"/>
      <c r="Q1084" s="156"/>
      <c r="R1084" s="157"/>
      <c r="S1084" s="157"/>
      <c r="T1084" s="157"/>
      <c r="U1084" s="157"/>
      <c r="V1084" s="157"/>
      <c r="W1084" s="157"/>
      <c r="X1084" s="157"/>
      <c r="Y1084" s="157"/>
      <c r="Z1084" s="146"/>
      <c r="AA1084" s="146"/>
      <c r="AB1084" s="146"/>
      <c r="AC1084" s="146"/>
      <c r="AD1084" s="146"/>
      <c r="AE1084" s="146"/>
      <c r="AF1084" s="146"/>
      <c r="AG1084" s="146" t="s">
        <v>223</v>
      </c>
      <c r="AH1084" s="146"/>
      <c r="AI1084" s="146"/>
      <c r="AJ1084" s="146"/>
      <c r="AK1084" s="146"/>
      <c r="AL1084" s="146"/>
      <c r="AM1084" s="146"/>
      <c r="AN1084" s="146"/>
      <c r="AO1084" s="146"/>
      <c r="AP1084" s="146"/>
      <c r="AQ1084" s="146"/>
      <c r="AR1084" s="146"/>
      <c r="AS1084" s="146"/>
      <c r="AT1084" s="146"/>
      <c r="AU1084" s="146"/>
      <c r="AV1084" s="146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  <c r="BH1084" s="146"/>
    </row>
    <row r="1085" spans="1:60" ht="22.5" outlineLevel="1" x14ac:dyDescent="0.2">
      <c r="A1085" s="167">
        <v>163</v>
      </c>
      <c r="B1085" s="168" t="s">
        <v>1081</v>
      </c>
      <c r="C1085" s="177" t="s">
        <v>1082</v>
      </c>
      <c r="D1085" s="169" t="s">
        <v>789</v>
      </c>
      <c r="E1085" s="170">
        <v>1</v>
      </c>
      <c r="F1085" s="171"/>
      <c r="G1085" s="172">
        <f>ROUND(E1085*F1085,2)</f>
        <v>0</v>
      </c>
      <c r="H1085" s="171"/>
      <c r="I1085" s="172">
        <f>ROUND(E1085*H1085,2)</f>
        <v>0</v>
      </c>
      <c r="J1085" s="171"/>
      <c r="K1085" s="172">
        <f>ROUND(E1085*J1085,2)</f>
        <v>0</v>
      </c>
      <c r="L1085" s="172">
        <v>21</v>
      </c>
      <c r="M1085" s="172">
        <f>G1085*(1+L1085/100)</f>
        <v>0</v>
      </c>
      <c r="N1085" s="170">
        <v>0</v>
      </c>
      <c r="O1085" s="170">
        <f>ROUND(E1085*N1085,2)</f>
        <v>0</v>
      </c>
      <c r="P1085" s="170">
        <v>0</v>
      </c>
      <c r="Q1085" s="170">
        <f>ROUND(E1085*P1085,2)</f>
        <v>0</v>
      </c>
      <c r="R1085" s="172"/>
      <c r="S1085" s="172" t="s">
        <v>262</v>
      </c>
      <c r="T1085" s="173" t="s">
        <v>219</v>
      </c>
      <c r="U1085" s="157">
        <v>0</v>
      </c>
      <c r="V1085" s="157">
        <f>ROUND(E1085*U1085,2)</f>
        <v>0</v>
      </c>
      <c r="W1085" s="157"/>
      <c r="X1085" s="157" t="s">
        <v>382</v>
      </c>
      <c r="Y1085" s="157" t="s">
        <v>221</v>
      </c>
      <c r="Z1085" s="146"/>
      <c r="AA1085" s="146"/>
      <c r="AB1085" s="146"/>
      <c r="AC1085" s="146"/>
      <c r="AD1085" s="146"/>
      <c r="AE1085" s="146"/>
      <c r="AF1085" s="146"/>
      <c r="AG1085" s="146" t="s">
        <v>383</v>
      </c>
      <c r="AH1085" s="146"/>
      <c r="AI1085" s="146"/>
      <c r="AJ1085" s="146"/>
      <c r="AK1085" s="146"/>
      <c r="AL1085" s="146"/>
      <c r="AM1085" s="146"/>
      <c r="AN1085" s="146"/>
      <c r="AO1085" s="146"/>
      <c r="AP1085" s="146"/>
      <c r="AQ1085" s="146"/>
      <c r="AR1085" s="146"/>
      <c r="AS1085" s="146"/>
      <c r="AT1085" s="146"/>
      <c r="AU1085" s="146"/>
      <c r="AV1085" s="146"/>
      <c r="AW1085" s="146"/>
      <c r="AX1085" s="146"/>
      <c r="AY1085" s="146"/>
      <c r="AZ1085" s="146"/>
      <c r="BA1085" s="146"/>
      <c r="BB1085" s="146"/>
      <c r="BC1085" s="146"/>
      <c r="BD1085" s="146"/>
      <c r="BE1085" s="146"/>
      <c r="BF1085" s="146"/>
      <c r="BG1085" s="146"/>
      <c r="BH1085" s="146"/>
    </row>
    <row r="1086" spans="1:60" outlineLevel="2" x14ac:dyDescent="0.2">
      <c r="A1086" s="153"/>
      <c r="B1086" s="154"/>
      <c r="C1086" s="253" t="s">
        <v>1072</v>
      </c>
      <c r="D1086" s="254"/>
      <c r="E1086" s="254"/>
      <c r="F1086" s="254"/>
      <c r="G1086" s="254"/>
      <c r="H1086" s="157"/>
      <c r="I1086" s="157"/>
      <c r="J1086" s="157"/>
      <c r="K1086" s="157"/>
      <c r="L1086" s="157"/>
      <c r="M1086" s="157"/>
      <c r="N1086" s="156"/>
      <c r="O1086" s="156"/>
      <c r="P1086" s="156"/>
      <c r="Q1086" s="156"/>
      <c r="R1086" s="157"/>
      <c r="S1086" s="157"/>
      <c r="T1086" s="157"/>
      <c r="U1086" s="157"/>
      <c r="V1086" s="157"/>
      <c r="W1086" s="157"/>
      <c r="X1086" s="157"/>
      <c r="Y1086" s="157"/>
      <c r="Z1086" s="146"/>
      <c r="AA1086" s="146"/>
      <c r="AB1086" s="146"/>
      <c r="AC1086" s="146"/>
      <c r="AD1086" s="146"/>
      <c r="AE1086" s="146"/>
      <c r="AF1086" s="146"/>
      <c r="AG1086" s="146" t="s">
        <v>227</v>
      </c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6"/>
      <c r="AR1086" s="146"/>
      <c r="AS1086" s="146"/>
      <c r="AT1086" s="146"/>
      <c r="AU1086" s="146"/>
      <c r="AV1086" s="146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  <c r="BH1086" s="146"/>
    </row>
    <row r="1087" spans="1:60" outlineLevel="2" x14ac:dyDescent="0.2">
      <c r="A1087" s="153"/>
      <c r="B1087" s="154"/>
      <c r="C1087" s="251"/>
      <c r="D1087" s="252"/>
      <c r="E1087" s="252"/>
      <c r="F1087" s="252"/>
      <c r="G1087" s="252"/>
      <c r="H1087" s="157"/>
      <c r="I1087" s="157"/>
      <c r="J1087" s="157"/>
      <c r="K1087" s="157"/>
      <c r="L1087" s="157"/>
      <c r="M1087" s="157"/>
      <c r="N1087" s="156"/>
      <c r="O1087" s="156"/>
      <c r="P1087" s="156"/>
      <c r="Q1087" s="156"/>
      <c r="R1087" s="157"/>
      <c r="S1087" s="157"/>
      <c r="T1087" s="157"/>
      <c r="U1087" s="157"/>
      <c r="V1087" s="157"/>
      <c r="W1087" s="157"/>
      <c r="X1087" s="157"/>
      <c r="Y1087" s="157"/>
      <c r="Z1087" s="146"/>
      <c r="AA1087" s="146"/>
      <c r="AB1087" s="146"/>
      <c r="AC1087" s="146"/>
      <c r="AD1087" s="146"/>
      <c r="AE1087" s="146"/>
      <c r="AF1087" s="146"/>
      <c r="AG1087" s="146" t="s">
        <v>223</v>
      </c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6"/>
      <c r="AR1087" s="146"/>
      <c r="AS1087" s="146"/>
      <c r="AT1087" s="146"/>
      <c r="AU1087" s="146"/>
      <c r="AV1087" s="146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  <c r="BH1087" s="146"/>
    </row>
    <row r="1088" spans="1:60" ht="22.5" outlineLevel="1" x14ac:dyDescent="0.2">
      <c r="A1088" s="167">
        <v>164</v>
      </c>
      <c r="B1088" s="168" t="s">
        <v>1083</v>
      </c>
      <c r="C1088" s="177" t="s">
        <v>1084</v>
      </c>
      <c r="D1088" s="169" t="s">
        <v>789</v>
      </c>
      <c r="E1088" s="170">
        <v>1</v>
      </c>
      <c r="F1088" s="171"/>
      <c r="G1088" s="172">
        <f>ROUND(E1088*F1088,2)</f>
        <v>0</v>
      </c>
      <c r="H1088" s="171"/>
      <c r="I1088" s="172">
        <f>ROUND(E1088*H1088,2)</f>
        <v>0</v>
      </c>
      <c r="J1088" s="171"/>
      <c r="K1088" s="172">
        <f>ROUND(E1088*J1088,2)</f>
        <v>0</v>
      </c>
      <c r="L1088" s="172">
        <v>21</v>
      </c>
      <c r="M1088" s="172">
        <f>G1088*(1+L1088/100)</f>
        <v>0</v>
      </c>
      <c r="N1088" s="170">
        <v>0</v>
      </c>
      <c r="O1088" s="170">
        <f>ROUND(E1088*N1088,2)</f>
        <v>0</v>
      </c>
      <c r="P1088" s="170">
        <v>0</v>
      </c>
      <c r="Q1088" s="170">
        <f>ROUND(E1088*P1088,2)</f>
        <v>0</v>
      </c>
      <c r="R1088" s="172"/>
      <c r="S1088" s="172" t="s">
        <v>262</v>
      </c>
      <c r="T1088" s="173" t="s">
        <v>219</v>
      </c>
      <c r="U1088" s="157">
        <v>0</v>
      </c>
      <c r="V1088" s="157">
        <f>ROUND(E1088*U1088,2)</f>
        <v>0</v>
      </c>
      <c r="W1088" s="157"/>
      <c r="X1088" s="157" t="s">
        <v>382</v>
      </c>
      <c r="Y1088" s="157" t="s">
        <v>221</v>
      </c>
      <c r="Z1088" s="146"/>
      <c r="AA1088" s="146"/>
      <c r="AB1088" s="146"/>
      <c r="AC1088" s="146"/>
      <c r="AD1088" s="146"/>
      <c r="AE1088" s="146"/>
      <c r="AF1088" s="146"/>
      <c r="AG1088" s="146" t="s">
        <v>383</v>
      </c>
      <c r="AH1088" s="146"/>
      <c r="AI1088" s="146"/>
      <c r="AJ1088" s="146"/>
      <c r="AK1088" s="146"/>
      <c r="AL1088" s="146"/>
      <c r="AM1088" s="146"/>
      <c r="AN1088" s="146"/>
      <c r="AO1088" s="146"/>
      <c r="AP1088" s="146"/>
      <c r="AQ1088" s="146"/>
      <c r="AR1088" s="146"/>
      <c r="AS1088" s="146"/>
      <c r="AT1088" s="146"/>
      <c r="AU1088" s="146"/>
      <c r="AV1088" s="146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  <c r="BH1088" s="146"/>
    </row>
    <row r="1089" spans="1:60" outlineLevel="2" x14ac:dyDescent="0.2">
      <c r="A1089" s="153"/>
      <c r="B1089" s="154"/>
      <c r="C1089" s="253" t="s">
        <v>1072</v>
      </c>
      <c r="D1089" s="254"/>
      <c r="E1089" s="254"/>
      <c r="F1089" s="254"/>
      <c r="G1089" s="254"/>
      <c r="H1089" s="157"/>
      <c r="I1089" s="157"/>
      <c r="J1089" s="157"/>
      <c r="K1089" s="157"/>
      <c r="L1089" s="157"/>
      <c r="M1089" s="157"/>
      <c r="N1089" s="156"/>
      <c r="O1089" s="156"/>
      <c r="P1089" s="156"/>
      <c r="Q1089" s="156"/>
      <c r="R1089" s="157"/>
      <c r="S1089" s="157"/>
      <c r="T1089" s="157"/>
      <c r="U1089" s="157"/>
      <c r="V1089" s="157"/>
      <c r="W1089" s="157"/>
      <c r="X1089" s="157"/>
      <c r="Y1089" s="157"/>
      <c r="Z1089" s="146"/>
      <c r="AA1089" s="146"/>
      <c r="AB1089" s="146"/>
      <c r="AC1089" s="146"/>
      <c r="AD1089" s="146"/>
      <c r="AE1089" s="146"/>
      <c r="AF1089" s="146"/>
      <c r="AG1089" s="146" t="s">
        <v>227</v>
      </c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6"/>
      <c r="AR1089" s="146"/>
      <c r="AS1089" s="146"/>
      <c r="AT1089" s="146"/>
      <c r="AU1089" s="146"/>
      <c r="AV1089" s="146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  <c r="BH1089" s="146"/>
    </row>
    <row r="1090" spans="1:60" outlineLevel="2" x14ac:dyDescent="0.2">
      <c r="A1090" s="153"/>
      <c r="B1090" s="154"/>
      <c r="C1090" s="251"/>
      <c r="D1090" s="252"/>
      <c r="E1090" s="252"/>
      <c r="F1090" s="252"/>
      <c r="G1090" s="252"/>
      <c r="H1090" s="157"/>
      <c r="I1090" s="157"/>
      <c r="J1090" s="157"/>
      <c r="K1090" s="157"/>
      <c r="L1090" s="157"/>
      <c r="M1090" s="157"/>
      <c r="N1090" s="156"/>
      <c r="O1090" s="156"/>
      <c r="P1090" s="156"/>
      <c r="Q1090" s="156"/>
      <c r="R1090" s="157"/>
      <c r="S1090" s="157"/>
      <c r="T1090" s="157"/>
      <c r="U1090" s="157"/>
      <c r="V1090" s="157"/>
      <c r="W1090" s="157"/>
      <c r="X1090" s="157"/>
      <c r="Y1090" s="157"/>
      <c r="Z1090" s="146"/>
      <c r="AA1090" s="146"/>
      <c r="AB1090" s="146"/>
      <c r="AC1090" s="146"/>
      <c r="AD1090" s="146"/>
      <c r="AE1090" s="146"/>
      <c r="AF1090" s="146"/>
      <c r="AG1090" s="146" t="s">
        <v>223</v>
      </c>
      <c r="AH1090" s="146"/>
      <c r="AI1090" s="146"/>
      <c r="AJ1090" s="146"/>
      <c r="AK1090" s="146"/>
      <c r="AL1090" s="146"/>
      <c r="AM1090" s="146"/>
      <c r="AN1090" s="146"/>
      <c r="AO1090" s="146"/>
      <c r="AP1090" s="146"/>
      <c r="AQ1090" s="146"/>
      <c r="AR1090" s="146"/>
      <c r="AS1090" s="146"/>
      <c r="AT1090" s="146"/>
      <c r="AU1090" s="146"/>
      <c r="AV1090" s="146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  <c r="BH1090" s="146"/>
    </row>
    <row r="1091" spans="1:60" ht="22.5" outlineLevel="1" x14ac:dyDescent="0.2">
      <c r="A1091" s="167">
        <v>165</v>
      </c>
      <c r="B1091" s="168" t="s">
        <v>1085</v>
      </c>
      <c r="C1091" s="177" t="s">
        <v>1086</v>
      </c>
      <c r="D1091" s="169" t="s">
        <v>789</v>
      </c>
      <c r="E1091" s="170">
        <v>1</v>
      </c>
      <c r="F1091" s="171"/>
      <c r="G1091" s="172">
        <f>ROUND(E1091*F1091,2)</f>
        <v>0</v>
      </c>
      <c r="H1091" s="171"/>
      <c r="I1091" s="172">
        <f>ROUND(E1091*H1091,2)</f>
        <v>0</v>
      </c>
      <c r="J1091" s="171"/>
      <c r="K1091" s="172">
        <f>ROUND(E1091*J1091,2)</f>
        <v>0</v>
      </c>
      <c r="L1091" s="172">
        <v>21</v>
      </c>
      <c r="M1091" s="172">
        <f>G1091*(1+L1091/100)</f>
        <v>0</v>
      </c>
      <c r="N1091" s="170">
        <v>0</v>
      </c>
      <c r="O1091" s="170">
        <f>ROUND(E1091*N1091,2)</f>
        <v>0</v>
      </c>
      <c r="P1091" s="170">
        <v>0</v>
      </c>
      <c r="Q1091" s="170">
        <f>ROUND(E1091*P1091,2)</f>
        <v>0</v>
      </c>
      <c r="R1091" s="172"/>
      <c r="S1091" s="172" t="s">
        <v>262</v>
      </c>
      <c r="T1091" s="173" t="s">
        <v>219</v>
      </c>
      <c r="U1091" s="157">
        <v>0</v>
      </c>
      <c r="V1091" s="157">
        <f>ROUND(E1091*U1091,2)</f>
        <v>0</v>
      </c>
      <c r="W1091" s="157"/>
      <c r="X1091" s="157" t="s">
        <v>382</v>
      </c>
      <c r="Y1091" s="157" t="s">
        <v>221</v>
      </c>
      <c r="Z1091" s="146"/>
      <c r="AA1091" s="146"/>
      <c r="AB1091" s="146"/>
      <c r="AC1091" s="146"/>
      <c r="AD1091" s="146"/>
      <c r="AE1091" s="146"/>
      <c r="AF1091" s="146"/>
      <c r="AG1091" s="146" t="s">
        <v>383</v>
      </c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6"/>
      <c r="AR1091" s="146"/>
      <c r="AS1091" s="146"/>
      <c r="AT1091" s="146"/>
      <c r="AU1091" s="146"/>
      <c r="AV1091" s="146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  <c r="BH1091" s="146"/>
    </row>
    <row r="1092" spans="1:60" outlineLevel="2" x14ac:dyDescent="0.2">
      <c r="A1092" s="153"/>
      <c r="B1092" s="154"/>
      <c r="C1092" s="253" t="s">
        <v>1072</v>
      </c>
      <c r="D1092" s="254"/>
      <c r="E1092" s="254"/>
      <c r="F1092" s="254"/>
      <c r="G1092" s="254"/>
      <c r="H1092" s="157"/>
      <c r="I1092" s="157"/>
      <c r="J1092" s="157"/>
      <c r="K1092" s="157"/>
      <c r="L1092" s="157"/>
      <c r="M1092" s="157"/>
      <c r="N1092" s="156"/>
      <c r="O1092" s="156"/>
      <c r="P1092" s="156"/>
      <c r="Q1092" s="156"/>
      <c r="R1092" s="157"/>
      <c r="S1092" s="157"/>
      <c r="T1092" s="157"/>
      <c r="U1092" s="157"/>
      <c r="V1092" s="157"/>
      <c r="W1092" s="157"/>
      <c r="X1092" s="157"/>
      <c r="Y1092" s="157"/>
      <c r="Z1092" s="146"/>
      <c r="AA1092" s="146"/>
      <c r="AB1092" s="146"/>
      <c r="AC1092" s="146"/>
      <c r="AD1092" s="146"/>
      <c r="AE1092" s="146"/>
      <c r="AF1092" s="146"/>
      <c r="AG1092" s="146" t="s">
        <v>227</v>
      </c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6"/>
      <c r="AR1092" s="146"/>
      <c r="AS1092" s="146"/>
      <c r="AT1092" s="146"/>
      <c r="AU1092" s="146"/>
      <c r="AV1092" s="146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  <c r="BH1092" s="146"/>
    </row>
    <row r="1093" spans="1:60" outlineLevel="2" x14ac:dyDescent="0.2">
      <c r="A1093" s="153"/>
      <c r="B1093" s="154"/>
      <c r="C1093" s="251"/>
      <c r="D1093" s="252"/>
      <c r="E1093" s="252"/>
      <c r="F1093" s="252"/>
      <c r="G1093" s="252"/>
      <c r="H1093" s="157"/>
      <c r="I1093" s="157"/>
      <c r="J1093" s="157"/>
      <c r="K1093" s="157"/>
      <c r="L1093" s="157"/>
      <c r="M1093" s="157"/>
      <c r="N1093" s="156"/>
      <c r="O1093" s="156"/>
      <c r="P1093" s="156"/>
      <c r="Q1093" s="156"/>
      <c r="R1093" s="157"/>
      <c r="S1093" s="157"/>
      <c r="T1093" s="157"/>
      <c r="U1093" s="157"/>
      <c r="V1093" s="157"/>
      <c r="W1093" s="157"/>
      <c r="X1093" s="157"/>
      <c r="Y1093" s="157"/>
      <c r="Z1093" s="146"/>
      <c r="AA1093" s="146"/>
      <c r="AB1093" s="146"/>
      <c r="AC1093" s="146"/>
      <c r="AD1093" s="146"/>
      <c r="AE1093" s="146"/>
      <c r="AF1093" s="146"/>
      <c r="AG1093" s="146" t="s">
        <v>223</v>
      </c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6"/>
      <c r="AR1093" s="146"/>
      <c r="AS1093" s="146"/>
      <c r="AT1093" s="146"/>
      <c r="AU1093" s="146"/>
      <c r="AV1093" s="146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  <c r="BH1093" s="146"/>
    </row>
    <row r="1094" spans="1:60" outlineLevel="1" x14ac:dyDescent="0.2">
      <c r="A1094" s="153">
        <v>166</v>
      </c>
      <c r="B1094" s="154" t="s">
        <v>1087</v>
      </c>
      <c r="C1094" s="194" t="s">
        <v>1088</v>
      </c>
      <c r="D1094" s="155" t="s">
        <v>0</v>
      </c>
      <c r="E1094" s="174"/>
      <c r="F1094" s="158"/>
      <c r="G1094" s="157">
        <f>ROUND(E1094*F1094,2)</f>
        <v>0</v>
      </c>
      <c r="H1094" s="158"/>
      <c r="I1094" s="157">
        <f>ROUND(E1094*H1094,2)</f>
        <v>0</v>
      </c>
      <c r="J1094" s="158"/>
      <c r="K1094" s="157">
        <f>ROUND(E1094*J1094,2)</f>
        <v>0</v>
      </c>
      <c r="L1094" s="157">
        <v>21</v>
      </c>
      <c r="M1094" s="157">
        <f>G1094*(1+L1094/100)</f>
        <v>0</v>
      </c>
      <c r="N1094" s="156">
        <v>0</v>
      </c>
      <c r="O1094" s="156">
        <f>ROUND(E1094*N1094,2)</f>
        <v>0</v>
      </c>
      <c r="P1094" s="156">
        <v>0</v>
      </c>
      <c r="Q1094" s="156">
        <f>ROUND(E1094*P1094,2)</f>
        <v>0</v>
      </c>
      <c r="R1094" s="157"/>
      <c r="S1094" s="157" t="s">
        <v>262</v>
      </c>
      <c r="T1094" s="157" t="s">
        <v>219</v>
      </c>
      <c r="U1094" s="157">
        <v>0</v>
      </c>
      <c r="V1094" s="157">
        <f>ROUND(E1094*U1094,2)</f>
        <v>0</v>
      </c>
      <c r="W1094" s="157"/>
      <c r="X1094" s="157" t="s">
        <v>843</v>
      </c>
      <c r="Y1094" s="157" t="s">
        <v>221</v>
      </c>
      <c r="Z1094" s="146"/>
      <c r="AA1094" s="146"/>
      <c r="AB1094" s="146"/>
      <c r="AC1094" s="146"/>
      <c r="AD1094" s="146"/>
      <c r="AE1094" s="146"/>
      <c r="AF1094" s="146"/>
      <c r="AG1094" s="146" t="s">
        <v>844</v>
      </c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6"/>
      <c r="AR1094" s="146"/>
      <c r="AS1094" s="146"/>
      <c r="AT1094" s="146"/>
      <c r="AU1094" s="146"/>
      <c r="AV1094" s="146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  <c r="BH1094" s="146"/>
    </row>
    <row r="1095" spans="1:60" outlineLevel="2" x14ac:dyDescent="0.2">
      <c r="A1095" s="153"/>
      <c r="B1095" s="154"/>
      <c r="C1095" s="251"/>
      <c r="D1095" s="252"/>
      <c r="E1095" s="252"/>
      <c r="F1095" s="252"/>
      <c r="G1095" s="252"/>
      <c r="H1095" s="157"/>
      <c r="I1095" s="157"/>
      <c r="J1095" s="157"/>
      <c r="K1095" s="157"/>
      <c r="L1095" s="157"/>
      <c r="M1095" s="157"/>
      <c r="N1095" s="156"/>
      <c r="O1095" s="156"/>
      <c r="P1095" s="156"/>
      <c r="Q1095" s="156"/>
      <c r="R1095" s="157"/>
      <c r="S1095" s="157"/>
      <c r="T1095" s="157"/>
      <c r="U1095" s="157"/>
      <c r="V1095" s="157"/>
      <c r="W1095" s="157"/>
      <c r="X1095" s="157"/>
      <c r="Y1095" s="157"/>
      <c r="Z1095" s="146"/>
      <c r="AA1095" s="146"/>
      <c r="AB1095" s="146"/>
      <c r="AC1095" s="146"/>
      <c r="AD1095" s="146"/>
      <c r="AE1095" s="146"/>
      <c r="AF1095" s="146"/>
      <c r="AG1095" s="146" t="s">
        <v>223</v>
      </c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6"/>
      <c r="AR1095" s="146"/>
      <c r="AS1095" s="146"/>
      <c r="AT1095" s="146"/>
      <c r="AU1095" s="146"/>
      <c r="AV1095" s="146"/>
      <c r="AW1095" s="146"/>
      <c r="AX1095" s="146"/>
      <c r="AY1095" s="146"/>
      <c r="AZ1095" s="146"/>
      <c r="BA1095" s="146"/>
      <c r="BB1095" s="146"/>
      <c r="BC1095" s="146"/>
      <c r="BD1095" s="146"/>
      <c r="BE1095" s="146"/>
      <c r="BF1095" s="146"/>
      <c r="BG1095" s="146"/>
      <c r="BH1095" s="146"/>
    </row>
    <row r="1096" spans="1:60" x14ac:dyDescent="0.2">
      <c r="A1096" s="160" t="s">
        <v>213</v>
      </c>
      <c r="B1096" s="161" t="s">
        <v>159</v>
      </c>
      <c r="C1096" s="176" t="s">
        <v>160</v>
      </c>
      <c r="D1096" s="162"/>
      <c r="E1096" s="163"/>
      <c r="F1096" s="164"/>
      <c r="G1096" s="164">
        <f>SUMIF(AG1097:AG1160,"&lt;&gt;NOR",G1097:G1160)</f>
        <v>0</v>
      </c>
      <c r="H1096" s="164"/>
      <c r="I1096" s="164">
        <f>SUM(I1097:I1160)</f>
        <v>0</v>
      </c>
      <c r="J1096" s="164"/>
      <c r="K1096" s="164">
        <f>SUM(K1097:K1160)</f>
        <v>0</v>
      </c>
      <c r="L1096" s="164"/>
      <c r="M1096" s="164">
        <f>SUM(M1097:M1160)</f>
        <v>0</v>
      </c>
      <c r="N1096" s="163"/>
      <c r="O1096" s="163">
        <f>SUM(O1097:O1160)</f>
        <v>0.45999999999999996</v>
      </c>
      <c r="P1096" s="163"/>
      <c r="Q1096" s="163">
        <f>SUM(Q1097:Q1160)</f>
        <v>0</v>
      </c>
      <c r="R1096" s="164"/>
      <c r="S1096" s="164"/>
      <c r="T1096" s="165"/>
      <c r="U1096" s="159"/>
      <c r="V1096" s="159">
        <f>SUM(V1097:V1160)</f>
        <v>27.790000000000003</v>
      </c>
      <c r="W1096" s="159"/>
      <c r="X1096" s="159"/>
      <c r="Y1096" s="159"/>
      <c r="AG1096" t="s">
        <v>214</v>
      </c>
    </row>
    <row r="1097" spans="1:60" ht="22.5" outlineLevel="1" x14ac:dyDescent="0.2">
      <c r="A1097" s="167">
        <v>167</v>
      </c>
      <c r="B1097" s="168" t="s">
        <v>1089</v>
      </c>
      <c r="C1097" s="177" t="s">
        <v>1090</v>
      </c>
      <c r="D1097" s="169" t="s">
        <v>332</v>
      </c>
      <c r="E1097" s="170">
        <v>20.0746</v>
      </c>
      <c r="F1097" s="171"/>
      <c r="G1097" s="172">
        <f>ROUND(E1097*F1097,2)</f>
        <v>0</v>
      </c>
      <c r="H1097" s="171"/>
      <c r="I1097" s="172">
        <f>ROUND(E1097*H1097,2)</f>
        <v>0</v>
      </c>
      <c r="J1097" s="171"/>
      <c r="K1097" s="172">
        <f>ROUND(E1097*J1097,2)</f>
        <v>0</v>
      </c>
      <c r="L1097" s="172">
        <v>21</v>
      </c>
      <c r="M1097" s="172">
        <f>G1097*(1+L1097/100)</f>
        <v>0</v>
      </c>
      <c r="N1097" s="170">
        <v>0</v>
      </c>
      <c r="O1097" s="170">
        <f>ROUND(E1097*N1097,2)</f>
        <v>0</v>
      </c>
      <c r="P1097" s="170">
        <v>0</v>
      </c>
      <c r="Q1097" s="170">
        <f>ROUND(E1097*P1097,2)</f>
        <v>0</v>
      </c>
      <c r="R1097" s="172" t="s">
        <v>1091</v>
      </c>
      <c r="S1097" s="172" t="s">
        <v>218</v>
      </c>
      <c r="T1097" s="173" t="s">
        <v>218</v>
      </c>
      <c r="U1097" s="157">
        <v>1.6E-2</v>
      </c>
      <c r="V1097" s="157">
        <f>ROUND(E1097*U1097,2)</f>
        <v>0.32</v>
      </c>
      <c r="W1097" s="157"/>
      <c r="X1097" s="157" t="s">
        <v>263</v>
      </c>
      <c r="Y1097" s="157" t="s">
        <v>221</v>
      </c>
      <c r="Z1097" s="146"/>
      <c r="AA1097" s="146"/>
      <c r="AB1097" s="146"/>
      <c r="AC1097" s="146"/>
      <c r="AD1097" s="146"/>
      <c r="AE1097" s="146"/>
      <c r="AF1097" s="146"/>
      <c r="AG1097" s="146" t="s">
        <v>264</v>
      </c>
      <c r="AH1097" s="146"/>
      <c r="AI1097" s="146"/>
      <c r="AJ1097" s="146"/>
      <c r="AK1097" s="146"/>
      <c r="AL1097" s="146"/>
      <c r="AM1097" s="146"/>
      <c r="AN1097" s="146"/>
      <c r="AO1097" s="146"/>
      <c r="AP1097" s="146"/>
      <c r="AQ1097" s="146"/>
      <c r="AR1097" s="146"/>
      <c r="AS1097" s="146"/>
      <c r="AT1097" s="146"/>
      <c r="AU1097" s="146"/>
      <c r="AV1097" s="146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  <c r="BH1097" s="146"/>
    </row>
    <row r="1098" spans="1:60" outlineLevel="2" x14ac:dyDescent="0.2">
      <c r="A1098" s="153"/>
      <c r="B1098" s="154"/>
      <c r="C1098" s="262"/>
      <c r="D1098" s="263"/>
      <c r="E1098" s="263"/>
      <c r="F1098" s="263"/>
      <c r="G1098" s="263"/>
      <c r="H1098" s="157"/>
      <c r="I1098" s="157"/>
      <c r="J1098" s="157"/>
      <c r="K1098" s="157"/>
      <c r="L1098" s="157"/>
      <c r="M1098" s="157"/>
      <c r="N1098" s="156"/>
      <c r="O1098" s="156"/>
      <c r="P1098" s="156"/>
      <c r="Q1098" s="156"/>
      <c r="R1098" s="157"/>
      <c r="S1098" s="157"/>
      <c r="T1098" s="157"/>
      <c r="U1098" s="157"/>
      <c r="V1098" s="157"/>
      <c r="W1098" s="157"/>
      <c r="X1098" s="157"/>
      <c r="Y1098" s="157"/>
      <c r="Z1098" s="146"/>
      <c r="AA1098" s="146"/>
      <c r="AB1098" s="146"/>
      <c r="AC1098" s="146"/>
      <c r="AD1098" s="146"/>
      <c r="AE1098" s="146"/>
      <c r="AF1098" s="146"/>
      <c r="AG1098" s="146" t="s">
        <v>223</v>
      </c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6"/>
      <c r="AR1098" s="146"/>
      <c r="AS1098" s="146"/>
      <c r="AT1098" s="146"/>
      <c r="AU1098" s="146"/>
      <c r="AV1098" s="146"/>
      <c r="AW1098" s="146"/>
      <c r="AX1098" s="146"/>
      <c r="AY1098" s="146"/>
      <c r="AZ1098" s="146"/>
      <c r="BA1098" s="146"/>
      <c r="BB1098" s="146"/>
      <c r="BC1098" s="146"/>
      <c r="BD1098" s="146"/>
      <c r="BE1098" s="146"/>
      <c r="BF1098" s="146"/>
      <c r="BG1098" s="146"/>
      <c r="BH1098" s="146"/>
    </row>
    <row r="1099" spans="1:60" outlineLevel="1" x14ac:dyDescent="0.2">
      <c r="A1099" s="167">
        <v>168</v>
      </c>
      <c r="B1099" s="168" t="s">
        <v>1092</v>
      </c>
      <c r="C1099" s="177" t="s">
        <v>1093</v>
      </c>
      <c r="D1099" s="169" t="s">
        <v>332</v>
      </c>
      <c r="E1099" s="170">
        <v>20.0746</v>
      </c>
      <c r="F1099" s="171"/>
      <c r="G1099" s="172">
        <f>ROUND(E1099*F1099,2)</f>
        <v>0</v>
      </c>
      <c r="H1099" s="171"/>
      <c r="I1099" s="172">
        <f>ROUND(E1099*H1099,2)</f>
        <v>0</v>
      </c>
      <c r="J1099" s="171"/>
      <c r="K1099" s="172">
        <f>ROUND(E1099*J1099,2)</f>
        <v>0</v>
      </c>
      <c r="L1099" s="172">
        <v>21</v>
      </c>
      <c r="M1099" s="172">
        <f>G1099*(1+L1099/100)</f>
        <v>0</v>
      </c>
      <c r="N1099" s="170">
        <v>2.1000000000000001E-4</v>
      </c>
      <c r="O1099" s="170">
        <f>ROUND(E1099*N1099,2)</f>
        <v>0</v>
      </c>
      <c r="P1099" s="170">
        <v>0</v>
      </c>
      <c r="Q1099" s="170">
        <f>ROUND(E1099*P1099,2)</f>
        <v>0</v>
      </c>
      <c r="R1099" s="172" t="s">
        <v>1091</v>
      </c>
      <c r="S1099" s="172" t="s">
        <v>218</v>
      </c>
      <c r="T1099" s="173" t="s">
        <v>218</v>
      </c>
      <c r="U1099" s="157">
        <v>0.05</v>
      </c>
      <c r="V1099" s="157">
        <f>ROUND(E1099*U1099,2)</f>
        <v>1</v>
      </c>
      <c r="W1099" s="157"/>
      <c r="X1099" s="157" t="s">
        <v>263</v>
      </c>
      <c r="Y1099" s="157" t="s">
        <v>221</v>
      </c>
      <c r="Z1099" s="146"/>
      <c r="AA1099" s="146"/>
      <c r="AB1099" s="146"/>
      <c r="AC1099" s="146"/>
      <c r="AD1099" s="146"/>
      <c r="AE1099" s="146"/>
      <c r="AF1099" s="146"/>
      <c r="AG1099" s="146" t="s">
        <v>264</v>
      </c>
      <c r="AH1099" s="146"/>
      <c r="AI1099" s="146"/>
      <c r="AJ1099" s="146"/>
      <c r="AK1099" s="146"/>
      <c r="AL1099" s="146"/>
      <c r="AM1099" s="146"/>
      <c r="AN1099" s="146"/>
      <c r="AO1099" s="146"/>
      <c r="AP1099" s="146"/>
      <c r="AQ1099" s="146"/>
      <c r="AR1099" s="146"/>
      <c r="AS1099" s="146"/>
      <c r="AT1099" s="146"/>
      <c r="AU1099" s="146"/>
      <c r="AV1099" s="146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  <c r="BH1099" s="146"/>
    </row>
    <row r="1100" spans="1:60" outlineLevel="2" x14ac:dyDescent="0.2">
      <c r="A1100" s="153"/>
      <c r="B1100" s="154"/>
      <c r="C1100" s="262"/>
      <c r="D1100" s="263"/>
      <c r="E1100" s="263"/>
      <c r="F1100" s="263"/>
      <c r="G1100" s="263"/>
      <c r="H1100" s="157"/>
      <c r="I1100" s="157"/>
      <c r="J1100" s="157"/>
      <c r="K1100" s="157"/>
      <c r="L1100" s="157"/>
      <c r="M1100" s="157"/>
      <c r="N1100" s="156"/>
      <c r="O1100" s="156"/>
      <c r="P1100" s="156"/>
      <c r="Q1100" s="156"/>
      <c r="R1100" s="157"/>
      <c r="S1100" s="157"/>
      <c r="T1100" s="157"/>
      <c r="U1100" s="157"/>
      <c r="V1100" s="157"/>
      <c r="W1100" s="157"/>
      <c r="X1100" s="157"/>
      <c r="Y1100" s="157"/>
      <c r="Z1100" s="146"/>
      <c r="AA1100" s="146"/>
      <c r="AB1100" s="146"/>
      <c r="AC1100" s="146"/>
      <c r="AD1100" s="146"/>
      <c r="AE1100" s="146"/>
      <c r="AF1100" s="146"/>
      <c r="AG1100" s="146" t="s">
        <v>223</v>
      </c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6"/>
      <c r="AR1100" s="146"/>
      <c r="AS1100" s="146"/>
      <c r="AT1100" s="146"/>
      <c r="AU1100" s="146"/>
      <c r="AV1100" s="146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  <c r="BH1100" s="146"/>
    </row>
    <row r="1101" spans="1:60" outlineLevel="1" x14ac:dyDescent="0.2">
      <c r="A1101" s="167">
        <v>169</v>
      </c>
      <c r="B1101" s="168" t="s">
        <v>1094</v>
      </c>
      <c r="C1101" s="177" t="s">
        <v>1095</v>
      </c>
      <c r="D1101" s="169" t="s">
        <v>332</v>
      </c>
      <c r="E1101" s="170">
        <v>20.0746</v>
      </c>
      <c r="F1101" s="171"/>
      <c r="G1101" s="172">
        <f>ROUND(E1101*F1101,2)</f>
        <v>0</v>
      </c>
      <c r="H1101" s="171"/>
      <c r="I1101" s="172">
        <f>ROUND(E1101*H1101,2)</f>
        <v>0</v>
      </c>
      <c r="J1101" s="171"/>
      <c r="K1101" s="172">
        <f>ROUND(E1101*J1101,2)</f>
        <v>0</v>
      </c>
      <c r="L1101" s="172">
        <v>21</v>
      </c>
      <c r="M1101" s="172">
        <f>G1101*(1+L1101/100)</f>
        <v>0</v>
      </c>
      <c r="N1101" s="170">
        <v>8.0000000000000007E-5</v>
      </c>
      <c r="O1101" s="170">
        <f>ROUND(E1101*N1101,2)</f>
        <v>0</v>
      </c>
      <c r="P1101" s="170">
        <v>0</v>
      </c>
      <c r="Q1101" s="170">
        <f>ROUND(E1101*P1101,2)</f>
        <v>0</v>
      </c>
      <c r="R1101" s="172" t="s">
        <v>1091</v>
      </c>
      <c r="S1101" s="172" t="s">
        <v>218</v>
      </c>
      <c r="T1101" s="173" t="s">
        <v>218</v>
      </c>
      <c r="U1101" s="157">
        <v>0.06</v>
      </c>
      <c r="V1101" s="157">
        <f>ROUND(E1101*U1101,2)</f>
        <v>1.2</v>
      </c>
      <c r="W1101" s="157"/>
      <c r="X1101" s="157" t="s">
        <v>263</v>
      </c>
      <c r="Y1101" s="157" t="s">
        <v>221</v>
      </c>
      <c r="Z1101" s="146"/>
      <c r="AA1101" s="146"/>
      <c r="AB1101" s="146"/>
      <c r="AC1101" s="146"/>
      <c r="AD1101" s="146"/>
      <c r="AE1101" s="146"/>
      <c r="AF1101" s="146"/>
      <c r="AG1101" s="146" t="s">
        <v>264</v>
      </c>
      <c r="AH1101" s="146"/>
      <c r="AI1101" s="146"/>
      <c r="AJ1101" s="146"/>
      <c r="AK1101" s="146"/>
      <c r="AL1101" s="146"/>
      <c r="AM1101" s="146"/>
      <c r="AN1101" s="146"/>
      <c r="AO1101" s="146"/>
      <c r="AP1101" s="146"/>
      <c r="AQ1101" s="146"/>
      <c r="AR1101" s="146"/>
      <c r="AS1101" s="146"/>
      <c r="AT1101" s="146"/>
      <c r="AU1101" s="146"/>
      <c r="AV1101" s="146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  <c r="BH1101" s="146"/>
    </row>
    <row r="1102" spans="1:60" outlineLevel="2" x14ac:dyDescent="0.2">
      <c r="A1102" s="153"/>
      <c r="B1102" s="154"/>
      <c r="C1102" s="262"/>
      <c r="D1102" s="263"/>
      <c r="E1102" s="263"/>
      <c r="F1102" s="263"/>
      <c r="G1102" s="263"/>
      <c r="H1102" s="157"/>
      <c r="I1102" s="157"/>
      <c r="J1102" s="157"/>
      <c r="K1102" s="157"/>
      <c r="L1102" s="157"/>
      <c r="M1102" s="157"/>
      <c r="N1102" s="156"/>
      <c r="O1102" s="156"/>
      <c r="P1102" s="156"/>
      <c r="Q1102" s="156"/>
      <c r="R1102" s="157"/>
      <c r="S1102" s="157"/>
      <c r="T1102" s="157"/>
      <c r="U1102" s="157"/>
      <c r="V1102" s="157"/>
      <c r="W1102" s="157"/>
      <c r="X1102" s="157"/>
      <c r="Y1102" s="157"/>
      <c r="Z1102" s="146"/>
      <c r="AA1102" s="146"/>
      <c r="AB1102" s="146"/>
      <c r="AC1102" s="146"/>
      <c r="AD1102" s="146"/>
      <c r="AE1102" s="146"/>
      <c r="AF1102" s="146"/>
      <c r="AG1102" s="146" t="s">
        <v>223</v>
      </c>
      <c r="AH1102" s="146"/>
      <c r="AI1102" s="146"/>
      <c r="AJ1102" s="146"/>
      <c r="AK1102" s="146"/>
      <c r="AL1102" s="146"/>
      <c r="AM1102" s="146"/>
      <c r="AN1102" s="146"/>
      <c r="AO1102" s="146"/>
      <c r="AP1102" s="146"/>
      <c r="AQ1102" s="146"/>
      <c r="AR1102" s="146"/>
      <c r="AS1102" s="146"/>
      <c r="AT1102" s="146"/>
      <c r="AU1102" s="146"/>
      <c r="AV1102" s="146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  <c r="BH1102" s="146"/>
    </row>
    <row r="1103" spans="1:60" ht="22.5" outlineLevel="1" x14ac:dyDescent="0.2">
      <c r="A1103" s="167">
        <v>170</v>
      </c>
      <c r="B1103" s="168" t="s">
        <v>1096</v>
      </c>
      <c r="C1103" s="177" t="s">
        <v>1097</v>
      </c>
      <c r="D1103" s="169" t="s">
        <v>374</v>
      </c>
      <c r="E1103" s="170">
        <v>6.9</v>
      </c>
      <c r="F1103" s="171"/>
      <c r="G1103" s="172">
        <f>ROUND(E1103*F1103,2)</f>
        <v>0</v>
      </c>
      <c r="H1103" s="171"/>
      <c r="I1103" s="172">
        <f>ROUND(E1103*H1103,2)</f>
        <v>0</v>
      </c>
      <c r="J1103" s="171"/>
      <c r="K1103" s="172">
        <f>ROUND(E1103*J1103,2)</f>
        <v>0</v>
      </c>
      <c r="L1103" s="172">
        <v>21</v>
      </c>
      <c r="M1103" s="172">
        <f>G1103*(1+L1103/100)</f>
        <v>0</v>
      </c>
      <c r="N1103" s="170">
        <v>5.1000000000000004E-4</v>
      </c>
      <c r="O1103" s="170">
        <f>ROUND(E1103*N1103,2)</f>
        <v>0</v>
      </c>
      <c r="P1103" s="170">
        <v>0</v>
      </c>
      <c r="Q1103" s="170">
        <f>ROUND(E1103*P1103,2)</f>
        <v>0</v>
      </c>
      <c r="R1103" s="172" t="s">
        <v>1091</v>
      </c>
      <c r="S1103" s="172" t="s">
        <v>218</v>
      </c>
      <c r="T1103" s="173" t="s">
        <v>218</v>
      </c>
      <c r="U1103" s="157">
        <v>0.24</v>
      </c>
      <c r="V1103" s="157">
        <f>ROUND(E1103*U1103,2)</f>
        <v>1.66</v>
      </c>
      <c r="W1103" s="157"/>
      <c r="X1103" s="157" t="s">
        <v>263</v>
      </c>
      <c r="Y1103" s="157" t="s">
        <v>221</v>
      </c>
      <c r="Z1103" s="146"/>
      <c r="AA1103" s="146"/>
      <c r="AB1103" s="146"/>
      <c r="AC1103" s="146"/>
      <c r="AD1103" s="146"/>
      <c r="AE1103" s="146"/>
      <c r="AF1103" s="146"/>
      <c r="AG1103" s="146" t="s">
        <v>264</v>
      </c>
      <c r="AH1103" s="146"/>
      <c r="AI1103" s="146"/>
      <c r="AJ1103" s="146"/>
      <c r="AK1103" s="146"/>
      <c r="AL1103" s="146"/>
      <c r="AM1103" s="146"/>
      <c r="AN1103" s="146"/>
      <c r="AO1103" s="146"/>
      <c r="AP1103" s="146"/>
      <c r="AQ1103" s="146"/>
      <c r="AR1103" s="146"/>
      <c r="AS1103" s="146"/>
      <c r="AT1103" s="146"/>
      <c r="AU1103" s="146"/>
      <c r="AV1103" s="146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  <c r="BH1103" s="146"/>
    </row>
    <row r="1104" spans="1:60" outlineLevel="2" x14ac:dyDescent="0.2">
      <c r="A1104" s="153"/>
      <c r="B1104" s="154"/>
      <c r="C1104" s="192" t="s">
        <v>637</v>
      </c>
      <c r="D1104" s="185"/>
      <c r="E1104" s="186"/>
      <c r="F1104" s="157"/>
      <c r="G1104" s="157"/>
      <c r="H1104" s="157"/>
      <c r="I1104" s="157"/>
      <c r="J1104" s="157"/>
      <c r="K1104" s="157"/>
      <c r="L1104" s="157"/>
      <c r="M1104" s="157"/>
      <c r="N1104" s="156"/>
      <c r="O1104" s="156"/>
      <c r="P1104" s="156"/>
      <c r="Q1104" s="156"/>
      <c r="R1104" s="157"/>
      <c r="S1104" s="157"/>
      <c r="T1104" s="157"/>
      <c r="U1104" s="157"/>
      <c r="V1104" s="157"/>
      <c r="W1104" s="157"/>
      <c r="X1104" s="157"/>
      <c r="Y1104" s="157"/>
      <c r="Z1104" s="146"/>
      <c r="AA1104" s="146"/>
      <c r="AB1104" s="146"/>
      <c r="AC1104" s="146"/>
      <c r="AD1104" s="146"/>
      <c r="AE1104" s="146"/>
      <c r="AF1104" s="146"/>
      <c r="AG1104" s="146" t="s">
        <v>278</v>
      </c>
      <c r="AH1104" s="146">
        <v>0</v>
      </c>
      <c r="AI1104" s="146"/>
      <c r="AJ1104" s="146"/>
      <c r="AK1104" s="146"/>
      <c r="AL1104" s="146"/>
      <c r="AM1104" s="146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</row>
    <row r="1105" spans="1:60" outlineLevel="3" x14ac:dyDescent="0.2">
      <c r="A1105" s="153"/>
      <c r="B1105" s="154"/>
      <c r="C1105" s="192" t="s">
        <v>1098</v>
      </c>
      <c r="D1105" s="185"/>
      <c r="E1105" s="186">
        <v>6.9</v>
      </c>
      <c r="F1105" s="157"/>
      <c r="G1105" s="157"/>
      <c r="H1105" s="157"/>
      <c r="I1105" s="157"/>
      <c r="J1105" s="157"/>
      <c r="K1105" s="157"/>
      <c r="L1105" s="157"/>
      <c r="M1105" s="157"/>
      <c r="N1105" s="156"/>
      <c r="O1105" s="156"/>
      <c r="P1105" s="156"/>
      <c r="Q1105" s="156"/>
      <c r="R1105" s="157"/>
      <c r="S1105" s="157"/>
      <c r="T1105" s="157"/>
      <c r="U1105" s="157"/>
      <c r="V1105" s="157"/>
      <c r="W1105" s="157"/>
      <c r="X1105" s="157"/>
      <c r="Y1105" s="157"/>
      <c r="Z1105" s="146"/>
      <c r="AA1105" s="146"/>
      <c r="AB1105" s="146"/>
      <c r="AC1105" s="146"/>
      <c r="AD1105" s="146"/>
      <c r="AE1105" s="146"/>
      <c r="AF1105" s="146"/>
      <c r="AG1105" s="146" t="s">
        <v>278</v>
      </c>
      <c r="AH1105" s="146">
        <v>0</v>
      </c>
      <c r="AI1105" s="146"/>
      <c r="AJ1105" s="146"/>
      <c r="AK1105" s="146"/>
      <c r="AL1105" s="146"/>
      <c r="AM1105" s="146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</row>
    <row r="1106" spans="1:60" outlineLevel="2" x14ac:dyDescent="0.2">
      <c r="A1106" s="153"/>
      <c r="B1106" s="154"/>
      <c r="C1106" s="251"/>
      <c r="D1106" s="252"/>
      <c r="E1106" s="252"/>
      <c r="F1106" s="252"/>
      <c r="G1106" s="252"/>
      <c r="H1106" s="157"/>
      <c r="I1106" s="157"/>
      <c r="J1106" s="157"/>
      <c r="K1106" s="157"/>
      <c r="L1106" s="157"/>
      <c r="M1106" s="157"/>
      <c r="N1106" s="156"/>
      <c r="O1106" s="156"/>
      <c r="P1106" s="156"/>
      <c r="Q1106" s="156"/>
      <c r="R1106" s="157"/>
      <c r="S1106" s="157"/>
      <c r="T1106" s="157"/>
      <c r="U1106" s="157"/>
      <c r="V1106" s="157"/>
      <c r="W1106" s="157"/>
      <c r="X1106" s="157"/>
      <c r="Y1106" s="157"/>
      <c r="Z1106" s="146"/>
      <c r="AA1106" s="146"/>
      <c r="AB1106" s="146"/>
      <c r="AC1106" s="146"/>
      <c r="AD1106" s="146"/>
      <c r="AE1106" s="146"/>
      <c r="AF1106" s="146"/>
      <c r="AG1106" s="146" t="s">
        <v>223</v>
      </c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6"/>
      <c r="AR1106" s="146"/>
      <c r="AS1106" s="146"/>
      <c r="AT1106" s="146"/>
      <c r="AU1106" s="146"/>
      <c r="AV1106" s="146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  <c r="BH1106" s="146"/>
    </row>
    <row r="1107" spans="1:60" outlineLevel="1" x14ac:dyDescent="0.2">
      <c r="A1107" s="167">
        <v>171</v>
      </c>
      <c r="B1107" s="168" t="s">
        <v>1099</v>
      </c>
      <c r="C1107" s="177" t="s">
        <v>1100</v>
      </c>
      <c r="D1107" s="169" t="s">
        <v>374</v>
      </c>
      <c r="E1107" s="170">
        <v>6.9</v>
      </c>
      <c r="F1107" s="171"/>
      <c r="G1107" s="172">
        <f>ROUND(E1107*F1107,2)</f>
        <v>0</v>
      </c>
      <c r="H1107" s="171"/>
      <c r="I1107" s="172">
        <f>ROUND(E1107*H1107,2)</f>
        <v>0</v>
      </c>
      <c r="J1107" s="171"/>
      <c r="K1107" s="172">
        <f>ROUND(E1107*J1107,2)</f>
        <v>0</v>
      </c>
      <c r="L1107" s="172">
        <v>21</v>
      </c>
      <c r="M1107" s="172">
        <f>G1107*(1+L1107/100)</f>
        <v>0</v>
      </c>
      <c r="N1107" s="170">
        <v>0</v>
      </c>
      <c r="O1107" s="170">
        <f>ROUND(E1107*N1107,2)</f>
        <v>0</v>
      </c>
      <c r="P1107" s="170">
        <v>0</v>
      </c>
      <c r="Q1107" s="170">
        <f>ROUND(E1107*P1107,2)</f>
        <v>0</v>
      </c>
      <c r="R1107" s="172" t="s">
        <v>1091</v>
      </c>
      <c r="S1107" s="172" t="s">
        <v>218</v>
      </c>
      <c r="T1107" s="173" t="s">
        <v>218</v>
      </c>
      <c r="U1107" s="157">
        <v>0.154</v>
      </c>
      <c r="V1107" s="157">
        <f>ROUND(E1107*U1107,2)</f>
        <v>1.06</v>
      </c>
      <c r="W1107" s="157"/>
      <c r="X1107" s="157" t="s">
        <v>263</v>
      </c>
      <c r="Y1107" s="157" t="s">
        <v>221</v>
      </c>
      <c r="Z1107" s="146"/>
      <c r="AA1107" s="146"/>
      <c r="AB1107" s="146"/>
      <c r="AC1107" s="146"/>
      <c r="AD1107" s="146"/>
      <c r="AE1107" s="146"/>
      <c r="AF1107" s="146"/>
      <c r="AG1107" s="146" t="s">
        <v>264</v>
      </c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6"/>
      <c r="AR1107" s="146"/>
      <c r="AS1107" s="146"/>
      <c r="AT1107" s="146"/>
      <c r="AU1107" s="146"/>
      <c r="AV1107" s="146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  <c r="BH1107" s="146"/>
    </row>
    <row r="1108" spans="1:60" outlineLevel="2" x14ac:dyDescent="0.2">
      <c r="A1108" s="153"/>
      <c r="B1108" s="154"/>
      <c r="C1108" s="262"/>
      <c r="D1108" s="263"/>
      <c r="E1108" s="263"/>
      <c r="F1108" s="263"/>
      <c r="G1108" s="263"/>
      <c r="H1108" s="157"/>
      <c r="I1108" s="157"/>
      <c r="J1108" s="157"/>
      <c r="K1108" s="157"/>
      <c r="L1108" s="157"/>
      <c r="M1108" s="157"/>
      <c r="N1108" s="156"/>
      <c r="O1108" s="156"/>
      <c r="P1108" s="156"/>
      <c r="Q1108" s="156"/>
      <c r="R1108" s="157"/>
      <c r="S1108" s="157"/>
      <c r="T1108" s="157"/>
      <c r="U1108" s="157"/>
      <c r="V1108" s="157"/>
      <c r="W1108" s="157"/>
      <c r="X1108" s="157"/>
      <c r="Y1108" s="157"/>
      <c r="Z1108" s="146"/>
      <c r="AA1108" s="146"/>
      <c r="AB1108" s="146"/>
      <c r="AC1108" s="146"/>
      <c r="AD1108" s="146"/>
      <c r="AE1108" s="146"/>
      <c r="AF1108" s="146"/>
      <c r="AG1108" s="146" t="s">
        <v>223</v>
      </c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</row>
    <row r="1109" spans="1:60" ht="22.5" outlineLevel="1" x14ac:dyDescent="0.2">
      <c r="A1109" s="167">
        <v>172</v>
      </c>
      <c r="B1109" s="168" t="s">
        <v>1101</v>
      </c>
      <c r="C1109" s="177" t="s">
        <v>1102</v>
      </c>
      <c r="D1109" s="169" t="s">
        <v>332</v>
      </c>
      <c r="E1109" s="170">
        <v>20.0746</v>
      </c>
      <c r="F1109" s="171"/>
      <c r="G1109" s="172">
        <f>ROUND(E1109*F1109,2)</f>
        <v>0</v>
      </c>
      <c r="H1109" s="171"/>
      <c r="I1109" s="172">
        <f>ROUND(E1109*H1109,2)</f>
        <v>0</v>
      </c>
      <c r="J1109" s="171"/>
      <c r="K1109" s="172">
        <f>ROUND(E1109*J1109,2)</f>
        <v>0</v>
      </c>
      <c r="L1109" s="172">
        <v>21</v>
      </c>
      <c r="M1109" s="172">
        <f>G1109*(1+L1109/100)</f>
        <v>0</v>
      </c>
      <c r="N1109" s="170">
        <v>5.0400000000000002E-3</v>
      </c>
      <c r="O1109" s="170">
        <f>ROUND(E1109*N1109,2)</f>
        <v>0.1</v>
      </c>
      <c r="P1109" s="170">
        <v>0</v>
      </c>
      <c r="Q1109" s="170">
        <f>ROUND(E1109*P1109,2)</f>
        <v>0</v>
      </c>
      <c r="R1109" s="172" t="s">
        <v>1091</v>
      </c>
      <c r="S1109" s="172" t="s">
        <v>218</v>
      </c>
      <c r="T1109" s="173" t="s">
        <v>218</v>
      </c>
      <c r="U1109" s="157">
        <v>0.98</v>
      </c>
      <c r="V1109" s="157">
        <f>ROUND(E1109*U1109,2)</f>
        <v>19.670000000000002</v>
      </c>
      <c r="W1109" s="157"/>
      <c r="X1109" s="157" t="s">
        <v>263</v>
      </c>
      <c r="Y1109" s="157" t="s">
        <v>221</v>
      </c>
      <c r="Z1109" s="146"/>
      <c r="AA1109" s="146"/>
      <c r="AB1109" s="146"/>
      <c r="AC1109" s="146"/>
      <c r="AD1109" s="146"/>
      <c r="AE1109" s="146"/>
      <c r="AF1109" s="146"/>
      <c r="AG1109" s="146" t="s">
        <v>264</v>
      </c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  <c r="BH1109" s="146"/>
    </row>
    <row r="1110" spans="1:60" outlineLevel="2" x14ac:dyDescent="0.2">
      <c r="A1110" s="153"/>
      <c r="B1110" s="154"/>
      <c r="C1110" s="192" t="s">
        <v>711</v>
      </c>
      <c r="D1110" s="185"/>
      <c r="E1110" s="186"/>
      <c r="F1110" s="157"/>
      <c r="G1110" s="157"/>
      <c r="H1110" s="157"/>
      <c r="I1110" s="157"/>
      <c r="J1110" s="157"/>
      <c r="K1110" s="157"/>
      <c r="L1110" s="157"/>
      <c r="M1110" s="157"/>
      <c r="N1110" s="156"/>
      <c r="O1110" s="156"/>
      <c r="P1110" s="156"/>
      <c r="Q1110" s="156"/>
      <c r="R1110" s="157"/>
      <c r="S1110" s="157"/>
      <c r="T1110" s="157"/>
      <c r="U1110" s="157"/>
      <c r="V1110" s="157"/>
      <c r="W1110" s="157"/>
      <c r="X1110" s="157"/>
      <c r="Y1110" s="157"/>
      <c r="Z1110" s="146"/>
      <c r="AA1110" s="146"/>
      <c r="AB1110" s="146"/>
      <c r="AC1110" s="146"/>
      <c r="AD1110" s="146"/>
      <c r="AE1110" s="146"/>
      <c r="AF1110" s="146"/>
      <c r="AG1110" s="146" t="s">
        <v>278</v>
      </c>
      <c r="AH1110" s="146">
        <v>0</v>
      </c>
      <c r="AI1110" s="146"/>
      <c r="AJ1110" s="146"/>
      <c r="AK1110" s="146"/>
      <c r="AL1110" s="146"/>
      <c r="AM1110" s="146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</row>
    <row r="1111" spans="1:60" outlineLevel="3" x14ac:dyDescent="0.2">
      <c r="A1111" s="153"/>
      <c r="B1111" s="154"/>
      <c r="C1111" s="192" t="s">
        <v>556</v>
      </c>
      <c r="D1111" s="185"/>
      <c r="E1111" s="186"/>
      <c r="F1111" s="157"/>
      <c r="G1111" s="157"/>
      <c r="H1111" s="157"/>
      <c r="I1111" s="157"/>
      <c r="J1111" s="157"/>
      <c r="K1111" s="157"/>
      <c r="L1111" s="157"/>
      <c r="M1111" s="157"/>
      <c r="N1111" s="156"/>
      <c r="O1111" s="156"/>
      <c r="P1111" s="156"/>
      <c r="Q1111" s="156"/>
      <c r="R1111" s="157"/>
      <c r="S1111" s="157"/>
      <c r="T1111" s="157"/>
      <c r="U1111" s="157"/>
      <c r="V1111" s="157"/>
      <c r="W1111" s="157"/>
      <c r="X1111" s="157"/>
      <c r="Y1111" s="157"/>
      <c r="Z1111" s="146"/>
      <c r="AA1111" s="146"/>
      <c r="AB1111" s="146"/>
      <c r="AC1111" s="146"/>
      <c r="AD1111" s="146"/>
      <c r="AE1111" s="146"/>
      <c r="AF1111" s="146"/>
      <c r="AG1111" s="146" t="s">
        <v>278</v>
      </c>
      <c r="AH1111" s="146">
        <v>0</v>
      </c>
      <c r="AI1111" s="146"/>
      <c r="AJ1111" s="146"/>
      <c r="AK1111" s="146"/>
      <c r="AL1111" s="146"/>
      <c r="AM1111" s="146"/>
      <c r="AN1111" s="146"/>
      <c r="AO1111" s="146"/>
      <c r="AP1111" s="146"/>
      <c r="AQ1111" s="146"/>
      <c r="AR1111" s="146"/>
      <c r="AS1111" s="146"/>
      <c r="AT1111" s="146"/>
      <c r="AU1111" s="146"/>
      <c r="AV1111" s="146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  <c r="BH1111" s="146"/>
    </row>
    <row r="1112" spans="1:60" outlineLevel="3" x14ac:dyDescent="0.2">
      <c r="A1112" s="153"/>
      <c r="B1112" s="154"/>
      <c r="C1112" s="192" t="s">
        <v>867</v>
      </c>
      <c r="D1112" s="185"/>
      <c r="E1112" s="186">
        <v>1.946</v>
      </c>
      <c r="F1112" s="157"/>
      <c r="G1112" s="157"/>
      <c r="H1112" s="157"/>
      <c r="I1112" s="157"/>
      <c r="J1112" s="157"/>
      <c r="K1112" s="157"/>
      <c r="L1112" s="157"/>
      <c r="M1112" s="157"/>
      <c r="N1112" s="156"/>
      <c r="O1112" s="156"/>
      <c r="P1112" s="156"/>
      <c r="Q1112" s="156"/>
      <c r="R1112" s="157"/>
      <c r="S1112" s="157"/>
      <c r="T1112" s="157"/>
      <c r="U1112" s="157"/>
      <c r="V1112" s="157"/>
      <c r="W1112" s="157"/>
      <c r="X1112" s="157"/>
      <c r="Y1112" s="157"/>
      <c r="Z1112" s="146"/>
      <c r="AA1112" s="146"/>
      <c r="AB1112" s="146"/>
      <c r="AC1112" s="146"/>
      <c r="AD1112" s="146"/>
      <c r="AE1112" s="146"/>
      <c r="AF1112" s="146"/>
      <c r="AG1112" s="146" t="s">
        <v>278</v>
      </c>
      <c r="AH1112" s="146">
        <v>0</v>
      </c>
      <c r="AI1112" s="146"/>
      <c r="AJ1112" s="146"/>
      <c r="AK1112" s="146"/>
      <c r="AL1112" s="146"/>
      <c r="AM1112" s="146"/>
      <c r="AN1112" s="146"/>
      <c r="AO1112" s="146"/>
      <c r="AP1112" s="146"/>
      <c r="AQ1112" s="146"/>
      <c r="AR1112" s="146"/>
      <c r="AS1112" s="146"/>
      <c r="AT1112" s="146"/>
      <c r="AU1112" s="146"/>
      <c r="AV1112" s="146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  <c r="BH1112" s="146"/>
    </row>
    <row r="1113" spans="1:60" outlineLevel="3" x14ac:dyDescent="0.2">
      <c r="A1113" s="153"/>
      <c r="B1113" s="154"/>
      <c r="C1113" s="192" t="s">
        <v>532</v>
      </c>
      <c r="D1113" s="185"/>
      <c r="E1113" s="186"/>
      <c r="F1113" s="157"/>
      <c r="G1113" s="157"/>
      <c r="H1113" s="157"/>
      <c r="I1113" s="157"/>
      <c r="J1113" s="157"/>
      <c r="K1113" s="157"/>
      <c r="L1113" s="157"/>
      <c r="M1113" s="157"/>
      <c r="N1113" s="156"/>
      <c r="O1113" s="156"/>
      <c r="P1113" s="156"/>
      <c r="Q1113" s="156"/>
      <c r="R1113" s="157"/>
      <c r="S1113" s="157"/>
      <c r="T1113" s="157"/>
      <c r="U1113" s="157"/>
      <c r="V1113" s="157"/>
      <c r="W1113" s="157"/>
      <c r="X1113" s="157"/>
      <c r="Y1113" s="157"/>
      <c r="Z1113" s="146"/>
      <c r="AA1113" s="146"/>
      <c r="AB1113" s="146"/>
      <c r="AC1113" s="146"/>
      <c r="AD1113" s="146"/>
      <c r="AE1113" s="146"/>
      <c r="AF1113" s="146"/>
      <c r="AG1113" s="146" t="s">
        <v>278</v>
      </c>
      <c r="AH1113" s="146">
        <v>0</v>
      </c>
      <c r="AI1113" s="146"/>
      <c r="AJ1113" s="146"/>
      <c r="AK1113" s="146"/>
      <c r="AL1113" s="146"/>
      <c r="AM1113" s="146"/>
      <c r="AN1113" s="146"/>
      <c r="AO1113" s="146"/>
      <c r="AP1113" s="146"/>
      <c r="AQ1113" s="146"/>
      <c r="AR1113" s="146"/>
      <c r="AS1113" s="146"/>
      <c r="AT1113" s="146"/>
      <c r="AU1113" s="146"/>
      <c r="AV1113" s="146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  <c r="BH1113" s="146"/>
    </row>
    <row r="1114" spans="1:60" outlineLevel="3" x14ac:dyDescent="0.2">
      <c r="A1114" s="153"/>
      <c r="B1114" s="154"/>
      <c r="C1114" s="192" t="s">
        <v>868</v>
      </c>
      <c r="D1114" s="185"/>
      <c r="E1114" s="186">
        <v>1.6744000000000001</v>
      </c>
      <c r="F1114" s="157"/>
      <c r="G1114" s="157"/>
      <c r="H1114" s="157"/>
      <c r="I1114" s="157"/>
      <c r="J1114" s="157"/>
      <c r="K1114" s="157"/>
      <c r="L1114" s="157"/>
      <c r="M1114" s="157"/>
      <c r="N1114" s="156"/>
      <c r="O1114" s="156"/>
      <c r="P1114" s="156"/>
      <c r="Q1114" s="156"/>
      <c r="R1114" s="157"/>
      <c r="S1114" s="157"/>
      <c r="T1114" s="157"/>
      <c r="U1114" s="157"/>
      <c r="V1114" s="157"/>
      <c r="W1114" s="157"/>
      <c r="X1114" s="157"/>
      <c r="Y1114" s="157"/>
      <c r="Z1114" s="146"/>
      <c r="AA1114" s="146"/>
      <c r="AB1114" s="146"/>
      <c r="AC1114" s="146"/>
      <c r="AD1114" s="146"/>
      <c r="AE1114" s="146"/>
      <c r="AF1114" s="146"/>
      <c r="AG1114" s="146" t="s">
        <v>278</v>
      </c>
      <c r="AH1114" s="146">
        <v>0</v>
      </c>
      <c r="AI1114" s="146"/>
      <c r="AJ1114" s="146"/>
      <c r="AK1114" s="146"/>
      <c r="AL1114" s="146"/>
      <c r="AM1114" s="146"/>
      <c r="AN1114" s="146"/>
      <c r="AO1114" s="146"/>
      <c r="AP1114" s="146"/>
      <c r="AQ1114" s="146"/>
      <c r="AR1114" s="146"/>
      <c r="AS1114" s="146"/>
      <c r="AT1114" s="146"/>
      <c r="AU1114" s="146"/>
      <c r="AV1114" s="146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  <c r="BH1114" s="146"/>
    </row>
    <row r="1115" spans="1:60" outlineLevel="3" x14ac:dyDescent="0.2">
      <c r="A1115" s="153"/>
      <c r="B1115" s="154"/>
      <c r="C1115" s="192" t="s">
        <v>610</v>
      </c>
      <c r="D1115" s="185"/>
      <c r="E1115" s="186"/>
      <c r="F1115" s="157"/>
      <c r="G1115" s="157"/>
      <c r="H1115" s="157"/>
      <c r="I1115" s="157"/>
      <c r="J1115" s="157"/>
      <c r="K1115" s="157"/>
      <c r="L1115" s="157"/>
      <c r="M1115" s="157"/>
      <c r="N1115" s="156"/>
      <c r="O1115" s="156"/>
      <c r="P1115" s="156"/>
      <c r="Q1115" s="156"/>
      <c r="R1115" s="157"/>
      <c r="S1115" s="157"/>
      <c r="T1115" s="157"/>
      <c r="U1115" s="157"/>
      <c r="V1115" s="157"/>
      <c r="W1115" s="157"/>
      <c r="X1115" s="157"/>
      <c r="Y1115" s="157"/>
      <c r="Z1115" s="146"/>
      <c r="AA1115" s="146"/>
      <c r="AB1115" s="146"/>
      <c r="AC1115" s="146"/>
      <c r="AD1115" s="146"/>
      <c r="AE1115" s="146"/>
      <c r="AF1115" s="146"/>
      <c r="AG1115" s="146" t="s">
        <v>278</v>
      </c>
      <c r="AH1115" s="146">
        <v>0</v>
      </c>
      <c r="AI1115" s="146"/>
      <c r="AJ1115" s="146"/>
      <c r="AK1115" s="146"/>
      <c r="AL1115" s="146"/>
      <c r="AM1115" s="146"/>
      <c r="AN1115" s="146"/>
      <c r="AO1115" s="146"/>
      <c r="AP1115" s="146"/>
      <c r="AQ1115" s="146"/>
      <c r="AR1115" s="146"/>
      <c r="AS1115" s="146"/>
      <c r="AT1115" s="146"/>
      <c r="AU1115" s="146"/>
      <c r="AV1115" s="146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  <c r="BH1115" s="146"/>
    </row>
    <row r="1116" spans="1:60" outlineLevel="3" x14ac:dyDescent="0.2">
      <c r="A1116" s="153"/>
      <c r="B1116" s="154"/>
      <c r="C1116" s="192" t="s">
        <v>869</v>
      </c>
      <c r="D1116" s="185"/>
      <c r="E1116" s="186">
        <v>3.6062500000000002</v>
      </c>
      <c r="F1116" s="157"/>
      <c r="G1116" s="157"/>
      <c r="H1116" s="157"/>
      <c r="I1116" s="157"/>
      <c r="J1116" s="157"/>
      <c r="K1116" s="157"/>
      <c r="L1116" s="157"/>
      <c r="M1116" s="157"/>
      <c r="N1116" s="156"/>
      <c r="O1116" s="156"/>
      <c r="P1116" s="156"/>
      <c r="Q1116" s="156"/>
      <c r="R1116" s="157"/>
      <c r="S1116" s="157"/>
      <c r="T1116" s="157"/>
      <c r="U1116" s="157"/>
      <c r="V1116" s="157"/>
      <c r="W1116" s="157"/>
      <c r="X1116" s="157"/>
      <c r="Y1116" s="157"/>
      <c r="Z1116" s="146"/>
      <c r="AA1116" s="146"/>
      <c r="AB1116" s="146"/>
      <c r="AC1116" s="146"/>
      <c r="AD1116" s="146"/>
      <c r="AE1116" s="146"/>
      <c r="AF1116" s="146"/>
      <c r="AG1116" s="146" t="s">
        <v>278</v>
      </c>
      <c r="AH1116" s="146">
        <v>0</v>
      </c>
      <c r="AI1116" s="146"/>
      <c r="AJ1116" s="146"/>
      <c r="AK1116" s="146"/>
      <c r="AL1116" s="146"/>
      <c r="AM1116" s="146"/>
      <c r="AN1116" s="146"/>
      <c r="AO1116" s="146"/>
      <c r="AP1116" s="146"/>
      <c r="AQ1116" s="146"/>
      <c r="AR1116" s="146"/>
      <c r="AS1116" s="146"/>
      <c r="AT1116" s="146"/>
      <c r="AU1116" s="146"/>
      <c r="AV1116" s="146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  <c r="BH1116" s="146"/>
    </row>
    <row r="1117" spans="1:60" outlineLevel="3" x14ac:dyDescent="0.2">
      <c r="A1117" s="153"/>
      <c r="B1117" s="154"/>
      <c r="C1117" s="192" t="s">
        <v>560</v>
      </c>
      <c r="D1117" s="185"/>
      <c r="E1117" s="186"/>
      <c r="F1117" s="157"/>
      <c r="G1117" s="157"/>
      <c r="H1117" s="157"/>
      <c r="I1117" s="157"/>
      <c r="J1117" s="157"/>
      <c r="K1117" s="157"/>
      <c r="L1117" s="157"/>
      <c r="M1117" s="157"/>
      <c r="N1117" s="156"/>
      <c r="O1117" s="156"/>
      <c r="P1117" s="156"/>
      <c r="Q1117" s="156"/>
      <c r="R1117" s="157"/>
      <c r="S1117" s="157"/>
      <c r="T1117" s="157"/>
      <c r="U1117" s="157"/>
      <c r="V1117" s="157"/>
      <c r="W1117" s="157"/>
      <c r="X1117" s="157"/>
      <c r="Y1117" s="157"/>
      <c r="Z1117" s="146"/>
      <c r="AA1117" s="146"/>
      <c r="AB1117" s="146"/>
      <c r="AC1117" s="146"/>
      <c r="AD1117" s="146"/>
      <c r="AE1117" s="146"/>
      <c r="AF1117" s="146"/>
      <c r="AG1117" s="146" t="s">
        <v>278</v>
      </c>
      <c r="AH1117" s="146">
        <v>0</v>
      </c>
      <c r="AI1117" s="146"/>
      <c r="AJ1117" s="146"/>
      <c r="AK1117" s="146"/>
      <c r="AL1117" s="146"/>
      <c r="AM1117" s="146"/>
      <c r="AN1117" s="146"/>
      <c r="AO1117" s="146"/>
      <c r="AP1117" s="146"/>
      <c r="AQ1117" s="146"/>
      <c r="AR1117" s="146"/>
      <c r="AS1117" s="146"/>
      <c r="AT1117" s="146"/>
      <c r="AU1117" s="146"/>
      <c r="AV1117" s="146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  <c r="BH1117" s="146"/>
    </row>
    <row r="1118" spans="1:60" outlineLevel="3" x14ac:dyDescent="0.2">
      <c r="A1118" s="153"/>
      <c r="B1118" s="154"/>
      <c r="C1118" s="192" t="s">
        <v>870</v>
      </c>
      <c r="D1118" s="185"/>
      <c r="E1118" s="186">
        <v>3.1771799999999999</v>
      </c>
      <c r="F1118" s="157"/>
      <c r="G1118" s="157"/>
      <c r="H1118" s="157"/>
      <c r="I1118" s="157"/>
      <c r="J1118" s="157"/>
      <c r="K1118" s="157"/>
      <c r="L1118" s="157"/>
      <c r="M1118" s="157"/>
      <c r="N1118" s="156"/>
      <c r="O1118" s="156"/>
      <c r="P1118" s="156"/>
      <c r="Q1118" s="156"/>
      <c r="R1118" s="157"/>
      <c r="S1118" s="157"/>
      <c r="T1118" s="157"/>
      <c r="U1118" s="157"/>
      <c r="V1118" s="157"/>
      <c r="W1118" s="157"/>
      <c r="X1118" s="157"/>
      <c r="Y1118" s="157"/>
      <c r="Z1118" s="146"/>
      <c r="AA1118" s="146"/>
      <c r="AB1118" s="146"/>
      <c r="AC1118" s="146"/>
      <c r="AD1118" s="146"/>
      <c r="AE1118" s="146"/>
      <c r="AF1118" s="146"/>
      <c r="AG1118" s="146" t="s">
        <v>278</v>
      </c>
      <c r="AH1118" s="146">
        <v>0</v>
      </c>
      <c r="AI1118" s="146"/>
      <c r="AJ1118" s="146"/>
      <c r="AK1118" s="146"/>
      <c r="AL1118" s="146"/>
      <c r="AM1118" s="146"/>
      <c r="AN1118" s="146"/>
      <c r="AO1118" s="146"/>
      <c r="AP1118" s="146"/>
      <c r="AQ1118" s="146"/>
      <c r="AR1118" s="146"/>
      <c r="AS1118" s="146"/>
      <c r="AT1118" s="146"/>
      <c r="AU1118" s="146"/>
      <c r="AV1118" s="146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  <c r="BH1118" s="146"/>
    </row>
    <row r="1119" spans="1:60" outlineLevel="3" x14ac:dyDescent="0.2">
      <c r="A1119" s="153"/>
      <c r="B1119" s="154"/>
      <c r="C1119" s="192" t="s">
        <v>562</v>
      </c>
      <c r="D1119" s="185"/>
      <c r="E1119" s="186"/>
      <c r="F1119" s="157"/>
      <c r="G1119" s="157"/>
      <c r="H1119" s="157"/>
      <c r="I1119" s="157"/>
      <c r="J1119" s="157"/>
      <c r="K1119" s="157"/>
      <c r="L1119" s="157"/>
      <c r="M1119" s="157"/>
      <c r="N1119" s="156"/>
      <c r="O1119" s="156"/>
      <c r="P1119" s="156"/>
      <c r="Q1119" s="156"/>
      <c r="R1119" s="157"/>
      <c r="S1119" s="157"/>
      <c r="T1119" s="157"/>
      <c r="U1119" s="157"/>
      <c r="V1119" s="157"/>
      <c r="W1119" s="157"/>
      <c r="X1119" s="157"/>
      <c r="Y1119" s="157"/>
      <c r="Z1119" s="146"/>
      <c r="AA1119" s="146"/>
      <c r="AB1119" s="146"/>
      <c r="AC1119" s="146"/>
      <c r="AD1119" s="146"/>
      <c r="AE1119" s="146"/>
      <c r="AF1119" s="146"/>
      <c r="AG1119" s="146" t="s">
        <v>278</v>
      </c>
      <c r="AH1119" s="146">
        <v>0</v>
      </c>
      <c r="AI1119" s="146"/>
      <c r="AJ1119" s="146"/>
      <c r="AK1119" s="146"/>
      <c r="AL1119" s="146"/>
      <c r="AM1119" s="146"/>
      <c r="AN1119" s="146"/>
      <c r="AO1119" s="146"/>
      <c r="AP1119" s="146"/>
      <c r="AQ1119" s="146"/>
      <c r="AR1119" s="146"/>
      <c r="AS1119" s="146"/>
      <c r="AT1119" s="146"/>
      <c r="AU1119" s="146"/>
      <c r="AV1119" s="146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  <c r="BH1119" s="146"/>
    </row>
    <row r="1120" spans="1:60" outlineLevel="3" x14ac:dyDescent="0.2">
      <c r="A1120" s="153"/>
      <c r="B1120" s="154"/>
      <c r="C1120" s="192" t="s">
        <v>870</v>
      </c>
      <c r="D1120" s="185"/>
      <c r="E1120" s="186">
        <v>3.1771799999999999</v>
      </c>
      <c r="F1120" s="157"/>
      <c r="G1120" s="157"/>
      <c r="H1120" s="157"/>
      <c r="I1120" s="157"/>
      <c r="J1120" s="157"/>
      <c r="K1120" s="157"/>
      <c r="L1120" s="157"/>
      <c r="M1120" s="157"/>
      <c r="N1120" s="156"/>
      <c r="O1120" s="156"/>
      <c r="P1120" s="156"/>
      <c r="Q1120" s="156"/>
      <c r="R1120" s="157"/>
      <c r="S1120" s="157"/>
      <c r="T1120" s="157"/>
      <c r="U1120" s="157"/>
      <c r="V1120" s="157"/>
      <c r="W1120" s="157"/>
      <c r="X1120" s="157"/>
      <c r="Y1120" s="157"/>
      <c r="Z1120" s="146"/>
      <c r="AA1120" s="146"/>
      <c r="AB1120" s="146"/>
      <c r="AC1120" s="146"/>
      <c r="AD1120" s="146"/>
      <c r="AE1120" s="146"/>
      <c r="AF1120" s="146"/>
      <c r="AG1120" s="146" t="s">
        <v>278</v>
      </c>
      <c r="AH1120" s="146">
        <v>0</v>
      </c>
      <c r="AI1120" s="146"/>
      <c r="AJ1120" s="146"/>
      <c r="AK1120" s="146"/>
      <c r="AL1120" s="146"/>
      <c r="AM1120" s="146"/>
      <c r="AN1120" s="146"/>
      <c r="AO1120" s="146"/>
      <c r="AP1120" s="146"/>
      <c r="AQ1120" s="146"/>
      <c r="AR1120" s="146"/>
      <c r="AS1120" s="146"/>
      <c r="AT1120" s="146"/>
      <c r="AU1120" s="146"/>
      <c r="AV1120" s="146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  <c r="BH1120" s="146"/>
    </row>
    <row r="1121" spans="1:60" outlineLevel="3" x14ac:dyDescent="0.2">
      <c r="A1121" s="153"/>
      <c r="B1121" s="154"/>
      <c r="C1121" s="192" t="s">
        <v>563</v>
      </c>
      <c r="D1121" s="185"/>
      <c r="E1121" s="186"/>
      <c r="F1121" s="157"/>
      <c r="G1121" s="157"/>
      <c r="H1121" s="157"/>
      <c r="I1121" s="157"/>
      <c r="J1121" s="157"/>
      <c r="K1121" s="157"/>
      <c r="L1121" s="157"/>
      <c r="M1121" s="157"/>
      <c r="N1121" s="156"/>
      <c r="O1121" s="156"/>
      <c r="P1121" s="156"/>
      <c r="Q1121" s="156"/>
      <c r="R1121" s="157"/>
      <c r="S1121" s="157"/>
      <c r="T1121" s="157"/>
      <c r="U1121" s="157"/>
      <c r="V1121" s="157"/>
      <c r="W1121" s="157"/>
      <c r="X1121" s="157"/>
      <c r="Y1121" s="157"/>
      <c r="Z1121" s="146"/>
      <c r="AA1121" s="146"/>
      <c r="AB1121" s="146"/>
      <c r="AC1121" s="146"/>
      <c r="AD1121" s="146"/>
      <c r="AE1121" s="146"/>
      <c r="AF1121" s="146"/>
      <c r="AG1121" s="146" t="s">
        <v>278</v>
      </c>
      <c r="AH1121" s="146">
        <v>0</v>
      </c>
      <c r="AI1121" s="146"/>
      <c r="AJ1121" s="146"/>
      <c r="AK1121" s="146"/>
      <c r="AL1121" s="146"/>
      <c r="AM1121" s="146"/>
      <c r="AN1121" s="146"/>
      <c r="AO1121" s="146"/>
      <c r="AP1121" s="146"/>
      <c r="AQ1121" s="146"/>
      <c r="AR1121" s="146"/>
      <c r="AS1121" s="146"/>
      <c r="AT1121" s="146"/>
      <c r="AU1121" s="146"/>
      <c r="AV1121" s="146"/>
      <c r="AW1121" s="146"/>
      <c r="AX1121" s="146"/>
      <c r="AY1121" s="146"/>
      <c r="AZ1121" s="146"/>
      <c r="BA1121" s="146"/>
      <c r="BB1121" s="146"/>
      <c r="BC1121" s="146"/>
      <c r="BD1121" s="146"/>
      <c r="BE1121" s="146"/>
      <c r="BF1121" s="146"/>
      <c r="BG1121" s="146"/>
      <c r="BH1121" s="146"/>
    </row>
    <row r="1122" spans="1:60" outlineLevel="3" x14ac:dyDescent="0.2">
      <c r="A1122" s="153"/>
      <c r="B1122" s="154"/>
      <c r="C1122" s="192" t="s">
        <v>871</v>
      </c>
      <c r="D1122" s="185"/>
      <c r="E1122" s="186">
        <v>3.4236</v>
      </c>
      <c r="F1122" s="157"/>
      <c r="G1122" s="157"/>
      <c r="H1122" s="157"/>
      <c r="I1122" s="157"/>
      <c r="J1122" s="157"/>
      <c r="K1122" s="157"/>
      <c r="L1122" s="157"/>
      <c r="M1122" s="157"/>
      <c r="N1122" s="156"/>
      <c r="O1122" s="156"/>
      <c r="P1122" s="156"/>
      <c r="Q1122" s="156"/>
      <c r="R1122" s="157"/>
      <c r="S1122" s="157"/>
      <c r="T1122" s="157"/>
      <c r="U1122" s="157"/>
      <c r="V1122" s="157"/>
      <c r="W1122" s="157"/>
      <c r="X1122" s="157"/>
      <c r="Y1122" s="157"/>
      <c r="Z1122" s="146"/>
      <c r="AA1122" s="146"/>
      <c r="AB1122" s="146"/>
      <c r="AC1122" s="146"/>
      <c r="AD1122" s="146"/>
      <c r="AE1122" s="146"/>
      <c r="AF1122" s="146"/>
      <c r="AG1122" s="146" t="s">
        <v>278</v>
      </c>
      <c r="AH1122" s="146">
        <v>0</v>
      </c>
      <c r="AI1122" s="146"/>
      <c r="AJ1122" s="146"/>
      <c r="AK1122" s="146"/>
      <c r="AL1122" s="146"/>
      <c r="AM1122" s="146"/>
      <c r="AN1122" s="146"/>
      <c r="AO1122" s="146"/>
      <c r="AP1122" s="146"/>
      <c r="AQ1122" s="146"/>
      <c r="AR1122" s="146"/>
      <c r="AS1122" s="146"/>
      <c r="AT1122" s="146"/>
      <c r="AU1122" s="146"/>
      <c r="AV1122" s="146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  <c r="BH1122" s="146"/>
    </row>
    <row r="1123" spans="1:60" outlineLevel="3" x14ac:dyDescent="0.2">
      <c r="A1123" s="153"/>
      <c r="B1123" s="154"/>
      <c r="C1123" s="193" t="s">
        <v>290</v>
      </c>
      <c r="D1123" s="187"/>
      <c r="E1123" s="188">
        <v>17.0046</v>
      </c>
      <c r="F1123" s="157"/>
      <c r="G1123" s="157"/>
      <c r="H1123" s="157"/>
      <c r="I1123" s="157"/>
      <c r="J1123" s="157"/>
      <c r="K1123" s="157"/>
      <c r="L1123" s="157"/>
      <c r="M1123" s="157"/>
      <c r="N1123" s="156"/>
      <c r="O1123" s="156"/>
      <c r="P1123" s="156"/>
      <c r="Q1123" s="156"/>
      <c r="R1123" s="157"/>
      <c r="S1123" s="157"/>
      <c r="T1123" s="157"/>
      <c r="U1123" s="157"/>
      <c r="V1123" s="157"/>
      <c r="W1123" s="157"/>
      <c r="X1123" s="157"/>
      <c r="Y1123" s="157"/>
      <c r="Z1123" s="146"/>
      <c r="AA1123" s="146"/>
      <c r="AB1123" s="146"/>
      <c r="AC1123" s="146"/>
      <c r="AD1123" s="146"/>
      <c r="AE1123" s="146"/>
      <c r="AF1123" s="146"/>
      <c r="AG1123" s="146" t="s">
        <v>278</v>
      </c>
      <c r="AH1123" s="146">
        <v>1</v>
      </c>
      <c r="AI1123" s="146"/>
      <c r="AJ1123" s="146"/>
      <c r="AK1123" s="146"/>
      <c r="AL1123" s="146"/>
      <c r="AM1123" s="146"/>
      <c r="AN1123" s="146"/>
      <c r="AO1123" s="146"/>
      <c r="AP1123" s="146"/>
      <c r="AQ1123" s="146"/>
      <c r="AR1123" s="146"/>
      <c r="AS1123" s="146"/>
      <c r="AT1123" s="146"/>
      <c r="AU1123" s="146"/>
      <c r="AV1123" s="146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  <c r="BH1123" s="146"/>
    </row>
    <row r="1124" spans="1:60" outlineLevel="3" x14ac:dyDescent="0.2">
      <c r="A1124" s="153"/>
      <c r="B1124" s="154"/>
      <c r="C1124" s="192" t="s">
        <v>713</v>
      </c>
      <c r="D1124" s="185"/>
      <c r="E1124" s="186"/>
      <c r="F1124" s="157"/>
      <c r="G1124" s="157"/>
      <c r="H1124" s="157"/>
      <c r="I1124" s="157"/>
      <c r="J1124" s="157"/>
      <c r="K1124" s="157"/>
      <c r="L1124" s="157"/>
      <c r="M1124" s="157"/>
      <c r="N1124" s="156"/>
      <c r="O1124" s="156"/>
      <c r="P1124" s="156"/>
      <c r="Q1124" s="156"/>
      <c r="R1124" s="157"/>
      <c r="S1124" s="157"/>
      <c r="T1124" s="157"/>
      <c r="U1124" s="157"/>
      <c r="V1124" s="157"/>
      <c r="W1124" s="157"/>
      <c r="X1124" s="157"/>
      <c r="Y1124" s="157"/>
      <c r="Z1124" s="146"/>
      <c r="AA1124" s="146"/>
      <c r="AB1124" s="146"/>
      <c r="AC1124" s="146"/>
      <c r="AD1124" s="146"/>
      <c r="AE1124" s="146"/>
      <c r="AF1124" s="146"/>
      <c r="AG1124" s="146" t="s">
        <v>278</v>
      </c>
      <c r="AH1124" s="146">
        <v>0</v>
      </c>
      <c r="AI1124" s="146"/>
      <c r="AJ1124" s="146"/>
      <c r="AK1124" s="146"/>
      <c r="AL1124" s="146"/>
      <c r="AM1124" s="146"/>
      <c r="AN1124" s="146"/>
      <c r="AO1124" s="146"/>
      <c r="AP1124" s="146"/>
      <c r="AQ1124" s="146"/>
      <c r="AR1124" s="146"/>
      <c r="AS1124" s="146"/>
      <c r="AT1124" s="146"/>
      <c r="AU1124" s="146"/>
      <c r="AV1124" s="146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  <c r="BH1124" s="146"/>
    </row>
    <row r="1125" spans="1:60" outlineLevel="3" x14ac:dyDescent="0.2">
      <c r="A1125" s="153"/>
      <c r="B1125" s="154"/>
      <c r="C1125" s="192" t="s">
        <v>637</v>
      </c>
      <c r="D1125" s="185"/>
      <c r="E1125" s="186"/>
      <c r="F1125" s="157"/>
      <c r="G1125" s="157"/>
      <c r="H1125" s="157"/>
      <c r="I1125" s="157"/>
      <c r="J1125" s="157"/>
      <c r="K1125" s="157"/>
      <c r="L1125" s="157"/>
      <c r="M1125" s="157"/>
      <c r="N1125" s="156"/>
      <c r="O1125" s="156"/>
      <c r="P1125" s="156"/>
      <c r="Q1125" s="156"/>
      <c r="R1125" s="157"/>
      <c r="S1125" s="157"/>
      <c r="T1125" s="157"/>
      <c r="U1125" s="157"/>
      <c r="V1125" s="157"/>
      <c r="W1125" s="157"/>
      <c r="X1125" s="157"/>
      <c r="Y1125" s="157"/>
      <c r="Z1125" s="146"/>
      <c r="AA1125" s="146"/>
      <c r="AB1125" s="146"/>
      <c r="AC1125" s="146"/>
      <c r="AD1125" s="146"/>
      <c r="AE1125" s="146"/>
      <c r="AF1125" s="146"/>
      <c r="AG1125" s="146" t="s">
        <v>278</v>
      </c>
      <c r="AH1125" s="146">
        <v>0</v>
      </c>
      <c r="AI1125" s="146"/>
      <c r="AJ1125" s="146"/>
      <c r="AK1125" s="146"/>
      <c r="AL1125" s="146"/>
      <c r="AM1125" s="146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</row>
    <row r="1126" spans="1:60" outlineLevel="3" x14ac:dyDescent="0.2">
      <c r="A1126" s="153"/>
      <c r="B1126" s="154"/>
      <c r="C1126" s="192" t="s">
        <v>895</v>
      </c>
      <c r="D1126" s="185"/>
      <c r="E1126" s="186">
        <v>3.07</v>
      </c>
      <c r="F1126" s="157"/>
      <c r="G1126" s="157"/>
      <c r="H1126" s="157"/>
      <c r="I1126" s="157"/>
      <c r="J1126" s="157"/>
      <c r="K1126" s="157"/>
      <c r="L1126" s="157"/>
      <c r="M1126" s="157"/>
      <c r="N1126" s="156"/>
      <c r="O1126" s="156"/>
      <c r="P1126" s="156"/>
      <c r="Q1126" s="156"/>
      <c r="R1126" s="157"/>
      <c r="S1126" s="157"/>
      <c r="T1126" s="157"/>
      <c r="U1126" s="157"/>
      <c r="V1126" s="157"/>
      <c r="W1126" s="157"/>
      <c r="X1126" s="157"/>
      <c r="Y1126" s="157"/>
      <c r="Z1126" s="146"/>
      <c r="AA1126" s="146"/>
      <c r="AB1126" s="146"/>
      <c r="AC1126" s="146"/>
      <c r="AD1126" s="146"/>
      <c r="AE1126" s="146"/>
      <c r="AF1126" s="146"/>
      <c r="AG1126" s="146" t="s">
        <v>278</v>
      </c>
      <c r="AH1126" s="146">
        <v>0</v>
      </c>
      <c r="AI1126" s="146"/>
      <c r="AJ1126" s="146"/>
      <c r="AK1126" s="146"/>
      <c r="AL1126" s="146"/>
      <c r="AM1126" s="146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</row>
    <row r="1127" spans="1:60" outlineLevel="3" x14ac:dyDescent="0.2">
      <c r="A1127" s="153"/>
      <c r="B1127" s="154"/>
      <c r="C1127" s="193" t="s">
        <v>290</v>
      </c>
      <c r="D1127" s="187"/>
      <c r="E1127" s="188">
        <v>3.07</v>
      </c>
      <c r="F1127" s="157"/>
      <c r="G1127" s="157"/>
      <c r="H1127" s="157"/>
      <c r="I1127" s="157"/>
      <c r="J1127" s="157"/>
      <c r="K1127" s="157"/>
      <c r="L1127" s="157"/>
      <c r="M1127" s="157"/>
      <c r="N1127" s="156"/>
      <c r="O1127" s="156"/>
      <c r="P1127" s="156"/>
      <c r="Q1127" s="156"/>
      <c r="R1127" s="157"/>
      <c r="S1127" s="157"/>
      <c r="T1127" s="157"/>
      <c r="U1127" s="157"/>
      <c r="V1127" s="157"/>
      <c r="W1127" s="157"/>
      <c r="X1127" s="157"/>
      <c r="Y1127" s="157"/>
      <c r="Z1127" s="146"/>
      <c r="AA1127" s="146"/>
      <c r="AB1127" s="146"/>
      <c r="AC1127" s="146"/>
      <c r="AD1127" s="146"/>
      <c r="AE1127" s="146"/>
      <c r="AF1127" s="146"/>
      <c r="AG1127" s="146" t="s">
        <v>278</v>
      </c>
      <c r="AH1127" s="146">
        <v>1</v>
      </c>
      <c r="AI1127" s="146"/>
      <c r="AJ1127" s="146"/>
      <c r="AK1127" s="146"/>
      <c r="AL1127" s="146"/>
      <c r="AM1127" s="146"/>
      <c r="AN1127" s="146"/>
      <c r="AO1127" s="146"/>
      <c r="AP1127" s="146"/>
      <c r="AQ1127" s="146"/>
      <c r="AR1127" s="146"/>
      <c r="AS1127" s="146"/>
      <c r="AT1127" s="146"/>
      <c r="AU1127" s="146"/>
      <c r="AV1127" s="146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  <c r="BH1127" s="146"/>
    </row>
    <row r="1128" spans="1:60" outlineLevel="2" x14ac:dyDescent="0.2">
      <c r="A1128" s="153"/>
      <c r="B1128" s="154"/>
      <c r="C1128" s="251"/>
      <c r="D1128" s="252"/>
      <c r="E1128" s="252"/>
      <c r="F1128" s="252"/>
      <c r="G1128" s="252"/>
      <c r="H1128" s="157"/>
      <c r="I1128" s="157"/>
      <c r="J1128" s="157"/>
      <c r="K1128" s="157"/>
      <c r="L1128" s="157"/>
      <c r="M1128" s="157"/>
      <c r="N1128" s="156"/>
      <c r="O1128" s="156"/>
      <c r="P1128" s="156"/>
      <c r="Q1128" s="156"/>
      <c r="R1128" s="157"/>
      <c r="S1128" s="157"/>
      <c r="T1128" s="157"/>
      <c r="U1128" s="157"/>
      <c r="V1128" s="157"/>
      <c r="W1128" s="157"/>
      <c r="X1128" s="157"/>
      <c r="Y1128" s="157"/>
      <c r="Z1128" s="146"/>
      <c r="AA1128" s="146"/>
      <c r="AB1128" s="146"/>
      <c r="AC1128" s="146"/>
      <c r="AD1128" s="146"/>
      <c r="AE1128" s="146"/>
      <c r="AF1128" s="146"/>
      <c r="AG1128" s="146" t="s">
        <v>223</v>
      </c>
      <c r="AH1128" s="146"/>
      <c r="AI1128" s="146"/>
      <c r="AJ1128" s="146"/>
      <c r="AK1128" s="146"/>
      <c r="AL1128" s="146"/>
      <c r="AM1128" s="146"/>
      <c r="AN1128" s="146"/>
      <c r="AO1128" s="146"/>
      <c r="AP1128" s="146"/>
      <c r="AQ1128" s="146"/>
      <c r="AR1128" s="146"/>
      <c r="AS1128" s="146"/>
      <c r="AT1128" s="146"/>
      <c r="AU1128" s="146"/>
      <c r="AV1128" s="146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  <c r="BH1128" s="146"/>
    </row>
    <row r="1129" spans="1:60" outlineLevel="1" x14ac:dyDescent="0.2">
      <c r="A1129" s="167">
        <v>173</v>
      </c>
      <c r="B1129" s="168" t="s">
        <v>1103</v>
      </c>
      <c r="C1129" s="177" t="s">
        <v>1104</v>
      </c>
      <c r="D1129" s="169" t="s">
        <v>374</v>
      </c>
      <c r="E1129" s="170">
        <v>41.093200000000003</v>
      </c>
      <c r="F1129" s="171"/>
      <c r="G1129" s="172">
        <f>ROUND(E1129*F1129,2)</f>
        <v>0</v>
      </c>
      <c r="H1129" s="171"/>
      <c r="I1129" s="172">
        <f>ROUND(E1129*H1129,2)</f>
        <v>0</v>
      </c>
      <c r="J1129" s="171"/>
      <c r="K1129" s="172">
        <f>ROUND(E1129*J1129,2)</f>
        <v>0</v>
      </c>
      <c r="L1129" s="172">
        <v>21</v>
      </c>
      <c r="M1129" s="172">
        <f>G1129*(1+L1129/100)</f>
        <v>0</v>
      </c>
      <c r="N1129" s="170">
        <v>6.0000000000000002E-5</v>
      </c>
      <c r="O1129" s="170">
        <f>ROUND(E1129*N1129,2)</f>
        <v>0</v>
      </c>
      <c r="P1129" s="170">
        <v>0</v>
      </c>
      <c r="Q1129" s="170">
        <f>ROUND(E1129*P1129,2)</f>
        <v>0</v>
      </c>
      <c r="R1129" s="172" t="s">
        <v>1091</v>
      </c>
      <c r="S1129" s="172" t="s">
        <v>218</v>
      </c>
      <c r="T1129" s="173" t="s">
        <v>218</v>
      </c>
      <c r="U1129" s="157">
        <v>7.0000000000000007E-2</v>
      </c>
      <c r="V1129" s="157">
        <f>ROUND(E1129*U1129,2)</f>
        <v>2.88</v>
      </c>
      <c r="W1129" s="157"/>
      <c r="X1129" s="157" t="s">
        <v>263</v>
      </c>
      <c r="Y1129" s="157" t="s">
        <v>221</v>
      </c>
      <c r="Z1129" s="146"/>
      <c r="AA1129" s="146"/>
      <c r="AB1129" s="146"/>
      <c r="AC1129" s="146"/>
      <c r="AD1129" s="146"/>
      <c r="AE1129" s="146"/>
      <c r="AF1129" s="146"/>
      <c r="AG1129" s="146" t="s">
        <v>264</v>
      </c>
      <c r="AH1129" s="146"/>
      <c r="AI1129" s="146"/>
      <c r="AJ1129" s="146"/>
      <c r="AK1129" s="146"/>
      <c r="AL1129" s="146"/>
      <c r="AM1129" s="146"/>
      <c r="AN1129" s="146"/>
      <c r="AO1129" s="146"/>
      <c r="AP1129" s="146"/>
      <c r="AQ1129" s="146"/>
      <c r="AR1129" s="146"/>
      <c r="AS1129" s="146"/>
      <c r="AT1129" s="146"/>
      <c r="AU1129" s="146"/>
      <c r="AV1129" s="146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  <c r="BH1129" s="146"/>
    </row>
    <row r="1130" spans="1:60" outlineLevel="2" x14ac:dyDescent="0.2">
      <c r="A1130" s="153"/>
      <c r="B1130" s="154"/>
      <c r="C1130" s="253" t="s">
        <v>1105</v>
      </c>
      <c r="D1130" s="254"/>
      <c r="E1130" s="254"/>
      <c r="F1130" s="254"/>
      <c r="G1130" s="254"/>
      <c r="H1130" s="157"/>
      <c r="I1130" s="157"/>
      <c r="J1130" s="157"/>
      <c r="K1130" s="157"/>
      <c r="L1130" s="157"/>
      <c r="M1130" s="157"/>
      <c r="N1130" s="156"/>
      <c r="O1130" s="156"/>
      <c r="P1130" s="156"/>
      <c r="Q1130" s="156"/>
      <c r="R1130" s="157"/>
      <c r="S1130" s="157"/>
      <c r="T1130" s="157"/>
      <c r="U1130" s="157"/>
      <c r="V1130" s="157"/>
      <c r="W1130" s="157"/>
      <c r="X1130" s="157"/>
      <c r="Y1130" s="157"/>
      <c r="Z1130" s="146"/>
      <c r="AA1130" s="146"/>
      <c r="AB1130" s="146"/>
      <c r="AC1130" s="146"/>
      <c r="AD1130" s="146"/>
      <c r="AE1130" s="146"/>
      <c r="AF1130" s="146"/>
      <c r="AG1130" s="146" t="s">
        <v>227</v>
      </c>
      <c r="AH1130" s="146"/>
      <c r="AI1130" s="146"/>
      <c r="AJ1130" s="146"/>
      <c r="AK1130" s="146"/>
      <c r="AL1130" s="146"/>
      <c r="AM1130" s="146"/>
      <c r="AN1130" s="146"/>
      <c r="AO1130" s="146"/>
      <c r="AP1130" s="146"/>
      <c r="AQ1130" s="146"/>
      <c r="AR1130" s="146"/>
      <c r="AS1130" s="146"/>
      <c r="AT1130" s="146"/>
      <c r="AU1130" s="146"/>
      <c r="AV1130" s="146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  <c r="BH1130" s="146"/>
    </row>
    <row r="1131" spans="1:60" outlineLevel="2" x14ac:dyDescent="0.2">
      <c r="A1131" s="153"/>
      <c r="B1131" s="154"/>
      <c r="C1131" s="192" t="s">
        <v>711</v>
      </c>
      <c r="D1131" s="185"/>
      <c r="E1131" s="186"/>
      <c r="F1131" s="157"/>
      <c r="G1131" s="157"/>
      <c r="H1131" s="157"/>
      <c r="I1131" s="157"/>
      <c r="J1131" s="157"/>
      <c r="K1131" s="157"/>
      <c r="L1131" s="157"/>
      <c r="M1131" s="157"/>
      <c r="N1131" s="156"/>
      <c r="O1131" s="156"/>
      <c r="P1131" s="156"/>
      <c r="Q1131" s="156"/>
      <c r="R1131" s="157"/>
      <c r="S1131" s="157"/>
      <c r="T1131" s="157"/>
      <c r="U1131" s="157"/>
      <c r="V1131" s="157"/>
      <c r="W1131" s="157"/>
      <c r="X1131" s="157"/>
      <c r="Y1131" s="157"/>
      <c r="Z1131" s="146"/>
      <c r="AA1131" s="146"/>
      <c r="AB1131" s="146"/>
      <c r="AC1131" s="146"/>
      <c r="AD1131" s="146"/>
      <c r="AE1131" s="146"/>
      <c r="AF1131" s="146"/>
      <c r="AG1131" s="146" t="s">
        <v>278</v>
      </c>
      <c r="AH1131" s="146">
        <v>0</v>
      </c>
      <c r="AI1131" s="146"/>
      <c r="AJ1131" s="146"/>
      <c r="AK1131" s="146"/>
      <c r="AL1131" s="146"/>
      <c r="AM1131" s="146"/>
      <c r="AN1131" s="146"/>
      <c r="AO1131" s="146"/>
      <c r="AP1131" s="146"/>
      <c r="AQ1131" s="146"/>
      <c r="AR1131" s="146"/>
      <c r="AS1131" s="146"/>
      <c r="AT1131" s="146"/>
      <c r="AU1131" s="146"/>
      <c r="AV1131" s="146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  <c r="BH1131" s="146"/>
    </row>
    <row r="1132" spans="1:60" outlineLevel="3" x14ac:dyDescent="0.2">
      <c r="A1132" s="153"/>
      <c r="B1132" s="154"/>
      <c r="C1132" s="192" t="s">
        <v>556</v>
      </c>
      <c r="D1132" s="185"/>
      <c r="E1132" s="186"/>
      <c r="F1132" s="157"/>
      <c r="G1132" s="157"/>
      <c r="H1132" s="157"/>
      <c r="I1132" s="157"/>
      <c r="J1132" s="157"/>
      <c r="K1132" s="157"/>
      <c r="L1132" s="157"/>
      <c r="M1132" s="157"/>
      <c r="N1132" s="156"/>
      <c r="O1132" s="156"/>
      <c r="P1132" s="156"/>
      <c r="Q1132" s="156"/>
      <c r="R1132" s="157"/>
      <c r="S1132" s="157"/>
      <c r="T1132" s="157"/>
      <c r="U1132" s="157"/>
      <c r="V1132" s="157"/>
      <c r="W1132" s="157"/>
      <c r="X1132" s="157"/>
      <c r="Y1132" s="157"/>
      <c r="Z1132" s="146"/>
      <c r="AA1132" s="146"/>
      <c r="AB1132" s="146"/>
      <c r="AC1132" s="146"/>
      <c r="AD1132" s="146"/>
      <c r="AE1132" s="146"/>
      <c r="AF1132" s="146"/>
      <c r="AG1132" s="146" t="s">
        <v>278</v>
      </c>
      <c r="AH1132" s="146">
        <v>0</v>
      </c>
      <c r="AI1132" s="146"/>
      <c r="AJ1132" s="146"/>
      <c r="AK1132" s="146"/>
      <c r="AL1132" s="146"/>
      <c r="AM1132" s="146"/>
      <c r="AN1132" s="146"/>
      <c r="AO1132" s="146"/>
      <c r="AP1132" s="146"/>
      <c r="AQ1132" s="146"/>
      <c r="AR1132" s="146"/>
      <c r="AS1132" s="146"/>
      <c r="AT1132" s="146"/>
      <c r="AU1132" s="146"/>
      <c r="AV1132" s="146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  <c r="BH1132" s="146"/>
    </row>
    <row r="1133" spans="1:60" outlineLevel="3" x14ac:dyDescent="0.2">
      <c r="A1133" s="153"/>
      <c r="B1133" s="154"/>
      <c r="C1133" s="192" t="s">
        <v>1106</v>
      </c>
      <c r="D1133" s="185"/>
      <c r="E1133" s="186">
        <v>3.78</v>
      </c>
      <c r="F1133" s="157"/>
      <c r="G1133" s="157"/>
      <c r="H1133" s="157"/>
      <c r="I1133" s="157"/>
      <c r="J1133" s="157"/>
      <c r="K1133" s="157"/>
      <c r="L1133" s="157"/>
      <c r="M1133" s="157"/>
      <c r="N1133" s="156"/>
      <c r="O1133" s="156"/>
      <c r="P1133" s="156"/>
      <c r="Q1133" s="156"/>
      <c r="R1133" s="157"/>
      <c r="S1133" s="157"/>
      <c r="T1133" s="157"/>
      <c r="U1133" s="157"/>
      <c r="V1133" s="157"/>
      <c r="W1133" s="157"/>
      <c r="X1133" s="157"/>
      <c r="Y1133" s="157"/>
      <c r="Z1133" s="146"/>
      <c r="AA1133" s="146"/>
      <c r="AB1133" s="146"/>
      <c r="AC1133" s="146"/>
      <c r="AD1133" s="146"/>
      <c r="AE1133" s="146"/>
      <c r="AF1133" s="146"/>
      <c r="AG1133" s="146" t="s">
        <v>278</v>
      </c>
      <c r="AH1133" s="146">
        <v>0</v>
      </c>
      <c r="AI1133" s="146"/>
      <c r="AJ1133" s="146"/>
      <c r="AK1133" s="146"/>
      <c r="AL1133" s="146"/>
      <c r="AM1133" s="146"/>
      <c r="AN1133" s="146"/>
      <c r="AO1133" s="146"/>
      <c r="AP1133" s="146"/>
      <c r="AQ1133" s="146"/>
      <c r="AR1133" s="146"/>
      <c r="AS1133" s="146"/>
      <c r="AT1133" s="146"/>
      <c r="AU1133" s="146"/>
      <c r="AV1133" s="146"/>
      <c r="AW1133" s="146"/>
      <c r="AX1133" s="146"/>
      <c r="AY1133" s="146"/>
      <c r="AZ1133" s="146"/>
      <c r="BA1133" s="146"/>
      <c r="BB1133" s="146"/>
      <c r="BC1133" s="146"/>
      <c r="BD1133" s="146"/>
      <c r="BE1133" s="146"/>
      <c r="BF1133" s="146"/>
      <c r="BG1133" s="146"/>
      <c r="BH1133" s="146"/>
    </row>
    <row r="1134" spans="1:60" outlineLevel="3" x14ac:dyDescent="0.2">
      <c r="A1134" s="153"/>
      <c r="B1134" s="154"/>
      <c r="C1134" s="192" t="s">
        <v>532</v>
      </c>
      <c r="D1134" s="185"/>
      <c r="E1134" s="186"/>
      <c r="F1134" s="157"/>
      <c r="G1134" s="157"/>
      <c r="H1134" s="157"/>
      <c r="I1134" s="157"/>
      <c r="J1134" s="157"/>
      <c r="K1134" s="157"/>
      <c r="L1134" s="157"/>
      <c r="M1134" s="157"/>
      <c r="N1134" s="156"/>
      <c r="O1134" s="156"/>
      <c r="P1134" s="156"/>
      <c r="Q1134" s="156"/>
      <c r="R1134" s="157"/>
      <c r="S1134" s="157"/>
      <c r="T1134" s="157"/>
      <c r="U1134" s="157"/>
      <c r="V1134" s="157"/>
      <c r="W1134" s="157"/>
      <c r="X1134" s="157"/>
      <c r="Y1134" s="157"/>
      <c r="Z1134" s="146"/>
      <c r="AA1134" s="146"/>
      <c r="AB1134" s="146"/>
      <c r="AC1134" s="146"/>
      <c r="AD1134" s="146"/>
      <c r="AE1134" s="146"/>
      <c r="AF1134" s="146"/>
      <c r="AG1134" s="146" t="s">
        <v>278</v>
      </c>
      <c r="AH1134" s="146">
        <v>0</v>
      </c>
      <c r="AI1134" s="146"/>
      <c r="AJ1134" s="146"/>
      <c r="AK1134" s="146"/>
      <c r="AL1134" s="146"/>
      <c r="AM1134" s="146"/>
      <c r="AN1134" s="146"/>
      <c r="AO1134" s="146"/>
      <c r="AP1134" s="146"/>
      <c r="AQ1134" s="146"/>
      <c r="AR1134" s="146"/>
      <c r="AS1134" s="146"/>
      <c r="AT1134" s="146"/>
      <c r="AU1134" s="146"/>
      <c r="AV1134" s="146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  <c r="BH1134" s="146"/>
    </row>
    <row r="1135" spans="1:60" outlineLevel="3" x14ac:dyDescent="0.2">
      <c r="A1135" s="153"/>
      <c r="B1135" s="154"/>
      <c r="C1135" s="192" t="s">
        <v>742</v>
      </c>
      <c r="D1135" s="185"/>
      <c r="E1135" s="186">
        <v>3.6248</v>
      </c>
      <c r="F1135" s="157"/>
      <c r="G1135" s="157"/>
      <c r="H1135" s="157"/>
      <c r="I1135" s="157"/>
      <c r="J1135" s="157"/>
      <c r="K1135" s="157"/>
      <c r="L1135" s="157"/>
      <c r="M1135" s="157"/>
      <c r="N1135" s="156"/>
      <c r="O1135" s="156"/>
      <c r="P1135" s="156"/>
      <c r="Q1135" s="156"/>
      <c r="R1135" s="157"/>
      <c r="S1135" s="157"/>
      <c r="T1135" s="157"/>
      <c r="U1135" s="157"/>
      <c r="V1135" s="157"/>
      <c r="W1135" s="157"/>
      <c r="X1135" s="157"/>
      <c r="Y1135" s="157"/>
      <c r="Z1135" s="146"/>
      <c r="AA1135" s="146"/>
      <c r="AB1135" s="146"/>
      <c r="AC1135" s="146"/>
      <c r="AD1135" s="146"/>
      <c r="AE1135" s="146"/>
      <c r="AF1135" s="146"/>
      <c r="AG1135" s="146" t="s">
        <v>278</v>
      </c>
      <c r="AH1135" s="146">
        <v>0</v>
      </c>
      <c r="AI1135" s="146"/>
      <c r="AJ1135" s="146"/>
      <c r="AK1135" s="146"/>
      <c r="AL1135" s="146"/>
      <c r="AM1135" s="146"/>
      <c r="AN1135" s="146"/>
      <c r="AO1135" s="146"/>
      <c r="AP1135" s="146"/>
      <c r="AQ1135" s="146"/>
      <c r="AR1135" s="146"/>
      <c r="AS1135" s="146"/>
      <c r="AT1135" s="146"/>
      <c r="AU1135" s="146"/>
      <c r="AV1135" s="146"/>
      <c r="AW1135" s="146"/>
      <c r="AX1135" s="146"/>
      <c r="AY1135" s="146"/>
      <c r="AZ1135" s="146"/>
      <c r="BA1135" s="146"/>
      <c r="BB1135" s="146"/>
      <c r="BC1135" s="146"/>
      <c r="BD1135" s="146"/>
      <c r="BE1135" s="146"/>
      <c r="BF1135" s="146"/>
      <c r="BG1135" s="146"/>
      <c r="BH1135" s="146"/>
    </row>
    <row r="1136" spans="1:60" outlineLevel="3" x14ac:dyDescent="0.2">
      <c r="A1136" s="153"/>
      <c r="B1136" s="154"/>
      <c r="C1136" s="192" t="s">
        <v>610</v>
      </c>
      <c r="D1136" s="185"/>
      <c r="E1136" s="186"/>
      <c r="F1136" s="157"/>
      <c r="G1136" s="157"/>
      <c r="H1136" s="157"/>
      <c r="I1136" s="157"/>
      <c r="J1136" s="157"/>
      <c r="K1136" s="157"/>
      <c r="L1136" s="157"/>
      <c r="M1136" s="157"/>
      <c r="N1136" s="156"/>
      <c r="O1136" s="156"/>
      <c r="P1136" s="156"/>
      <c r="Q1136" s="156"/>
      <c r="R1136" s="157"/>
      <c r="S1136" s="157"/>
      <c r="T1136" s="157"/>
      <c r="U1136" s="157"/>
      <c r="V1136" s="157"/>
      <c r="W1136" s="157"/>
      <c r="X1136" s="157"/>
      <c r="Y1136" s="157"/>
      <c r="Z1136" s="146"/>
      <c r="AA1136" s="146"/>
      <c r="AB1136" s="146"/>
      <c r="AC1136" s="146"/>
      <c r="AD1136" s="146"/>
      <c r="AE1136" s="146"/>
      <c r="AF1136" s="146"/>
      <c r="AG1136" s="146" t="s">
        <v>278</v>
      </c>
      <c r="AH1136" s="146">
        <v>0</v>
      </c>
      <c r="AI1136" s="146"/>
      <c r="AJ1136" s="146"/>
      <c r="AK1136" s="146"/>
      <c r="AL1136" s="146"/>
      <c r="AM1136" s="146"/>
      <c r="AN1136" s="146"/>
      <c r="AO1136" s="146"/>
      <c r="AP1136" s="146"/>
      <c r="AQ1136" s="146"/>
      <c r="AR1136" s="146"/>
      <c r="AS1136" s="146"/>
      <c r="AT1136" s="146"/>
      <c r="AU1136" s="146"/>
      <c r="AV1136" s="146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  <c r="BH1136" s="146"/>
    </row>
    <row r="1137" spans="1:60" outlineLevel="3" x14ac:dyDescent="0.2">
      <c r="A1137" s="153"/>
      <c r="B1137" s="154"/>
      <c r="C1137" s="192" t="s">
        <v>743</v>
      </c>
      <c r="D1137" s="185"/>
      <c r="E1137" s="186">
        <v>7.4824999999999999</v>
      </c>
      <c r="F1137" s="157"/>
      <c r="G1137" s="157"/>
      <c r="H1137" s="157"/>
      <c r="I1137" s="157"/>
      <c r="J1137" s="157"/>
      <c r="K1137" s="157"/>
      <c r="L1137" s="157"/>
      <c r="M1137" s="157"/>
      <c r="N1137" s="156"/>
      <c r="O1137" s="156"/>
      <c r="P1137" s="156"/>
      <c r="Q1137" s="156"/>
      <c r="R1137" s="157"/>
      <c r="S1137" s="157"/>
      <c r="T1137" s="157"/>
      <c r="U1137" s="157"/>
      <c r="V1137" s="157"/>
      <c r="W1137" s="157"/>
      <c r="X1137" s="157"/>
      <c r="Y1137" s="157"/>
      <c r="Z1137" s="146"/>
      <c r="AA1137" s="146"/>
      <c r="AB1137" s="146"/>
      <c r="AC1137" s="146"/>
      <c r="AD1137" s="146"/>
      <c r="AE1137" s="146"/>
      <c r="AF1137" s="146"/>
      <c r="AG1137" s="146" t="s">
        <v>278</v>
      </c>
      <c r="AH1137" s="146">
        <v>0</v>
      </c>
      <c r="AI1137" s="146"/>
      <c r="AJ1137" s="146"/>
      <c r="AK1137" s="146"/>
      <c r="AL1137" s="146"/>
      <c r="AM1137" s="146"/>
      <c r="AN1137" s="146"/>
      <c r="AO1137" s="146"/>
      <c r="AP1137" s="146"/>
      <c r="AQ1137" s="146"/>
      <c r="AR1137" s="146"/>
      <c r="AS1137" s="146"/>
      <c r="AT1137" s="146"/>
      <c r="AU1137" s="146"/>
      <c r="AV1137" s="146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  <c r="BH1137" s="146"/>
    </row>
    <row r="1138" spans="1:60" outlineLevel="3" x14ac:dyDescent="0.2">
      <c r="A1138" s="153"/>
      <c r="B1138" s="154"/>
      <c r="C1138" s="192" t="s">
        <v>560</v>
      </c>
      <c r="D1138" s="185"/>
      <c r="E1138" s="186"/>
      <c r="F1138" s="157"/>
      <c r="G1138" s="157"/>
      <c r="H1138" s="157"/>
      <c r="I1138" s="157"/>
      <c r="J1138" s="157"/>
      <c r="K1138" s="157"/>
      <c r="L1138" s="157"/>
      <c r="M1138" s="157"/>
      <c r="N1138" s="156"/>
      <c r="O1138" s="156"/>
      <c r="P1138" s="156"/>
      <c r="Q1138" s="156"/>
      <c r="R1138" s="157"/>
      <c r="S1138" s="157"/>
      <c r="T1138" s="157"/>
      <c r="U1138" s="157"/>
      <c r="V1138" s="157"/>
      <c r="W1138" s="157"/>
      <c r="X1138" s="157"/>
      <c r="Y1138" s="157"/>
      <c r="Z1138" s="146"/>
      <c r="AA1138" s="146"/>
      <c r="AB1138" s="146"/>
      <c r="AC1138" s="146"/>
      <c r="AD1138" s="146"/>
      <c r="AE1138" s="146"/>
      <c r="AF1138" s="146"/>
      <c r="AG1138" s="146" t="s">
        <v>278</v>
      </c>
      <c r="AH1138" s="146">
        <v>0</v>
      </c>
      <c r="AI1138" s="146"/>
      <c r="AJ1138" s="146"/>
      <c r="AK1138" s="146"/>
      <c r="AL1138" s="146"/>
      <c r="AM1138" s="146"/>
      <c r="AN1138" s="146"/>
      <c r="AO1138" s="146"/>
      <c r="AP1138" s="146"/>
      <c r="AQ1138" s="146"/>
      <c r="AR1138" s="146"/>
      <c r="AS1138" s="146"/>
      <c r="AT1138" s="146"/>
      <c r="AU1138" s="146"/>
      <c r="AV1138" s="146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  <c r="BH1138" s="146"/>
    </row>
    <row r="1139" spans="1:60" outlineLevel="3" x14ac:dyDescent="0.2">
      <c r="A1139" s="153"/>
      <c r="B1139" s="154"/>
      <c r="C1139" s="192" t="s">
        <v>744</v>
      </c>
      <c r="D1139" s="185"/>
      <c r="E1139" s="186">
        <v>6.6243499999999997</v>
      </c>
      <c r="F1139" s="157"/>
      <c r="G1139" s="157"/>
      <c r="H1139" s="157"/>
      <c r="I1139" s="157"/>
      <c r="J1139" s="157"/>
      <c r="K1139" s="157"/>
      <c r="L1139" s="157"/>
      <c r="M1139" s="157"/>
      <c r="N1139" s="156"/>
      <c r="O1139" s="156"/>
      <c r="P1139" s="156"/>
      <c r="Q1139" s="156"/>
      <c r="R1139" s="157"/>
      <c r="S1139" s="157"/>
      <c r="T1139" s="157"/>
      <c r="U1139" s="157"/>
      <c r="V1139" s="157"/>
      <c r="W1139" s="157"/>
      <c r="X1139" s="157"/>
      <c r="Y1139" s="157"/>
      <c r="Z1139" s="146"/>
      <c r="AA1139" s="146"/>
      <c r="AB1139" s="146"/>
      <c r="AC1139" s="146"/>
      <c r="AD1139" s="146"/>
      <c r="AE1139" s="146"/>
      <c r="AF1139" s="146"/>
      <c r="AG1139" s="146" t="s">
        <v>278</v>
      </c>
      <c r="AH1139" s="146">
        <v>0</v>
      </c>
      <c r="AI1139" s="146"/>
      <c r="AJ1139" s="146"/>
      <c r="AK1139" s="146"/>
      <c r="AL1139" s="146"/>
      <c r="AM1139" s="146"/>
      <c r="AN1139" s="146"/>
      <c r="AO1139" s="146"/>
      <c r="AP1139" s="146"/>
      <c r="AQ1139" s="146"/>
      <c r="AR1139" s="146"/>
      <c r="AS1139" s="146"/>
      <c r="AT1139" s="146"/>
      <c r="AU1139" s="146"/>
      <c r="AV1139" s="146"/>
      <c r="AW1139" s="146"/>
      <c r="AX1139" s="146"/>
      <c r="AY1139" s="146"/>
      <c r="AZ1139" s="146"/>
      <c r="BA1139" s="146"/>
      <c r="BB1139" s="146"/>
      <c r="BC1139" s="146"/>
      <c r="BD1139" s="146"/>
      <c r="BE1139" s="146"/>
      <c r="BF1139" s="146"/>
      <c r="BG1139" s="146"/>
      <c r="BH1139" s="146"/>
    </row>
    <row r="1140" spans="1:60" outlineLevel="3" x14ac:dyDescent="0.2">
      <c r="A1140" s="153"/>
      <c r="B1140" s="154"/>
      <c r="C1140" s="192" t="s">
        <v>562</v>
      </c>
      <c r="D1140" s="185"/>
      <c r="E1140" s="186"/>
      <c r="F1140" s="157"/>
      <c r="G1140" s="157"/>
      <c r="H1140" s="157"/>
      <c r="I1140" s="157"/>
      <c r="J1140" s="157"/>
      <c r="K1140" s="157"/>
      <c r="L1140" s="157"/>
      <c r="M1140" s="157"/>
      <c r="N1140" s="156"/>
      <c r="O1140" s="156"/>
      <c r="P1140" s="156"/>
      <c r="Q1140" s="156"/>
      <c r="R1140" s="157"/>
      <c r="S1140" s="157"/>
      <c r="T1140" s="157"/>
      <c r="U1140" s="157"/>
      <c r="V1140" s="157"/>
      <c r="W1140" s="157"/>
      <c r="X1140" s="157"/>
      <c r="Y1140" s="157"/>
      <c r="Z1140" s="146"/>
      <c r="AA1140" s="146"/>
      <c r="AB1140" s="146"/>
      <c r="AC1140" s="146"/>
      <c r="AD1140" s="146"/>
      <c r="AE1140" s="146"/>
      <c r="AF1140" s="146"/>
      <c r="AG1140" s="146" t="s">
        <v>278</v>
      </c>
      <c r="AH1140" s="146">
        <v>0</v>
      </c>
      <c r="AI1140" s="146"/>
      <c r="AJ1140" s="146"/>
      <c r="AK1140" s="146"/>
      <c r="AL1140" s="146"/>
      <c r="AM1140" s="146"/>
      <c r="AN1140" s="146"/>
      <c r="AO1140" s="146"/>
      <c r="AP1140" s="146"/>
      <c r="AQ1140" s="146"/>
      <c r="AR1140" s="146"/>
      <c r="AS1140" s="146"/>
      <c r="AT1140" s="146"/>
      <c r="AU1140" s="146"/>
      <c r="AV1140" s="146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  <c r="BH1140" s="146"/>
    </row>
    <row r="1141" spans="1:60" outlineLevel="3" x14ac:dyDescent="0.2">
      <c r="A1141" s="153"/>
      <c r="B1141" s="154"/>
      <c r="C1141" s="192" t="s">
        <v>744</v>
      </c>
      <c r="D1141" s="185"/>
      <c r="E1141" s="186">
        <v>6.6243499999999997</v>
      </c>
      <c r="F1141" s="157"/>
      <c r="G1141" s="157"/>
      <c r="H1141" s="157"/>
      <c r="I1141" s="157"/>
      <c r="J1141" s="157"/>
      <c r="K1141" s="157"/>
      <c r="L1141" s="157"/>
      <c r="M1141" s="157"/>
      <c r="N1141" s="156"/>
      <c r="O1141" s="156"/>
      <c r="P1141" s="156"/>
      <c r="Q1141" s="156"/>
      <c r="R1141" s="157"/>
      <c r="S1141" s="157"/>
      <c r="T1141" s="157"/>
      <c r="U1141" s="157"/>
      <c r="V1141" s="157"/>
      <c r="W1141" s="157"/>
      <c r="X1141" s="157"/>
      <c r="Y1141" s="157"/>
      <c r="Z1141" s="146"/>
      <c r="AA1141" s="146"/>
      <c r="AB1141" s="146"/>
      <c r="AC1141" s="146"/>
      <c r="AD1141" s="146"/>
      <c r="AE1141" s="146"/>
      <c r="AF1141" s="146"/>
      <c r="AG1141" s="146" t="s">
        <v>278</v>
      </c>
      <c r="AH1141" s="146">
        <v>0</v>
      </c>
      <c r="AI1141" s="146"/>
      <c r="AJ1141" s="146"/>
      <c r="AK1141" s="146"/>
      <c r="AL1141" s="146"/>
      <c r="AM1141" s="146"/>
      <c r="AN1141" s="146"/>
      <c r="AO1141" s="146"/>
      <c r="AP1141" s="146"/>
      <c r="AQ1141" s="146"/>
      <c r="AR1141" s="146"/>
      <c r="AS1141" s="146"/>
      <c r="AT1141" s="146"/>
      <c r="AU1141" s="146"/>
      <c r="AV1141" s="146"/>
      <c r="AW1141" s="146"/>
      <c r="AX1141" s="146"/>
      <c r="AY1141" s="146"/>
      <c r="AZ1141" s="146"/>
      <c r="BA1141" s="146"/>
      <c r="BB1141" s="146"/>
      <c r="BC1141" s="146"/>
      <c r="BD1141" s="146"/>
      <c r="BE1141" s="146"/>
      <c r="BF1141" s="146"/>
      <c r="BG1141" s="146"/>
      <c r="BH1141" s="146"/>
    </row>
    <row r="1142" spans="1:60" outlineLevel="3" x14ac:dyDescent="0.2">
      <c r="A1142" s="153"/>
      <c r="B1142" s="154"/>
      <c r="C1142" s="192" t="s">
        <v>563</v>
      </c>
      <c r="D1142" s="185"/>
      <c r="E1142" s="186"/>
      <c r="F1142" s="157"/>
      <c r="G1142" s="157"/>
      <c r="H1142" s="157"/>
      <c r="I1142" s="157"/>
      <c r="J1142" s="157"/>
      <c r="K1142" s="157"/>
      <c r="L1142" s="157"/>
      <c r="M1142" s="157"/>
      <c r="N1142" s="156"/>
      <c r="O1142" s="156"/>
      <c r="P1142" s="156"/>
      <c r="Q1142" s="156"/>
      <c r="R1142" s="157"/>
      <c r="S1142" s="157"/>
      <c r="T1142" s="157"/>
      <c r="U1142" s="157"/>
      <c r="V1142" s="157"/>
      <c r="W1142" s="157"/>
      <c r="X1142" s="157"/>
      <c r="Y1142" s="157"/>
      <c r="Z1142" s="146"/>
      <c r="AA1142" s="146"/>
      <c r="AB1142" s="146"/>
      <c r="AC1142" s="146"/>
      <c r="AD1142" s="146"/>
      <c r="AE1142" s="146"/>
      <c r="AF1142" s="146"/>
      <c r="AG1142" s="146" t="s">
        <v>278</v>
      </c>
      <c r="AH1142" s="146">
        <v>0</v>
      </c>
      <c r="AI1142" s="146"/>
      <c r="AJ1142" s="146"/>
      <c r="AK1142" s="146"/>
      <c r="AL1142" s="146"/>
      <c r="AM1142" s="146"/>
      <c r="AN1142" s="146"/>
      <c r="AO1142" s="146"/>
      <c r="AP1142" s="146"/>
      <c r="AQ1142" s="146"/>
      <c r="AR1142" s="146"/>
      <c r="AS1142" s="146"/>
      <c r="AT1142" s="146"/>
      <c r="AU1142" s="146"/>
      <c r="AV1142" s="146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  <c r="BH1142" s="146"/>
    </row>
    <row r="1143" spans="1:60" outlineLevel="3" x14ac:dyDescent="0.2">
      <c r="A1143" s="153"/>
      <c r="B1143" s="154"/>
      <c r="C1143" s="192" t="s">
        <v>745</v>
      </c>
      <c r="D1143" s="185"/>
      <c r="E1143" s="186">
        <v>7.2371999999999996</v>
      </c>
      <c r="F1143" s="157"/>
      <c r="G1143" s="157"/>
      <c r="H1143" s="157"/>
      <c r="I1143" s="157"/>
      <c r="J1143" s="157"/>
      <c r="K1143" s="157"/>
      <c r="L1143" s="157"/>
      <c r="M1143" s="157"/>
      <c r="N1143" s="156"/>
      <c r="O1143" s="156"/>
      <c r="P1143" s="156"/>
      <c r="Q1143" s="156"/>
      <c r="R1143" s="157"/>
      <c r="S1143" s="157"/>
      <c r="T1143" s="157"/>
      <c r="U1143" s="157"/>
      <c r="V1143" s="157"/>
      <c r="W1143" s="157"/>
      <c r="X1143" s="157"/>
      <c r="Y1143" s="157"/>
      <c r="Z1143" s="146"/>
      <c r="AA1143" s="146"/>
      <c r="AB1143" s="146"/>
      <c r="AC1143" s="146"/>
      <c r="AD1143" s="146"/>
      <c r="AE1143" s="146"/>
      <c r="AF1143" s="146"/>
      <c r="AG1143" s="146" t="s">
        <v>278</v>
      </c>
      <c r="AH1143" s="146">
        <v>0</v>
      </c>
      <c r="AI1143" s="146"/>
      <c r="AJ1143" s="146"/>
      <c r="AK1143" s="146"/>
      <c r="AL1143" s="146"/>
      <c r="AM1143" s="146"/>
      <c r="AN1143" s="146"/>
      <c r="AO1143" s="146"/>
      <c r="AP1143" s="146"/>
      <c r="AQ1143" s="146"/>
      <c r="AR1143" s="146"/>
      <c r="AS1143" s="146"/>
      <c r="AT1143" s="146"/>
      <c r="AU1143" s="146"/>
      <c r="AV1143" s="146"/>
      <c r="AW1143" s="146"/>
      <c r="AX1143" s="146"/>
      <c r="AY1143" s="146"/>
      <c r="AZ1143" s="146"/>
      <c r="BA1143" s="146"/>
      <c r="BB1143" s="146"/>
      <c r="BC1143" s="146"/>
      <c r="BD1143" s="146"/>
      <c r="BE1143" s="146"/>
      <c r="BF1143" s="146"/>
      <c r="BG1143" s="146"/>
      <c r="BH1143" s="146"/>
    </row>
    <row r="1144" spans="1:60" outlineLevel="3" x14ac:dyDescent="0.2">
      <c r="A1144" s="153"/>
      <c r="B1144" s="154"/>
      <c r="C1144" s="193" t="s">
        <v>290</v>
      </c>
      <c r="D1144" s="187"/>
      <c r="E1144" s="188">
        <v>35.373199999999997</v>
      </c>
      <c r="F1144" s="157"/>
      <c r="G1144" s="157"/>
      <c r="H1144" s="157"/>
      <c r="I1144" s="157"/>
      <c r="J1144" s="157"/>
      <c r="K1144" s="157"/>
      <c r="L1144" s="157"/>
      <c r="M1144" s="157"/>
      <c r="N1144" s="156"/>
      <c r="O1144" s="156"/>
      <c r="P1144" s="156"/>
      <c r="Q1144" s="156"/>
      <c r="R1144" s="157"/>
      <c r="S1144" s="157"/>
      <c r="T1144" s="157"/>
      <c r="U1144" s="157"/>
      <c r="V1144" s="157"/>
      <c r="W1144" s="157"/>
      <c r="X1144" s="157"/>
      <c r="Y1144" s="157"/>
      <c r="Z1144" s="146"/>
      <c r="AA1144" s="146"/>
      <c r="AB1144" s="146"/>
      <c r="AC1144" s="146"/>
      <c r="AD1144" s="146"/>
      <c r="AE1144" s="146"/>
      <c r="AF1144" s="146"/>
      <c r="AG1144" s="146" t="s">
        <v>278</v>
      </c>
      <c r="AH1144" s="146">
        <v>1</v>
      </c>
      <c r="AI1144" s="146"/>
      <c r="AJ1144" s="146"/>
      <c r="AK1144" s="146"/>
      <c r="AL1144" s="146"/>
      <c r="AM1144" s="146"/>
      <c r="AN1144" s="146"/>
      <c r="AO1144" s="146"/>
      <c r="AP1144" s="146"/>
      <c r="AQ1144" s="146"/>
      <c r="AR1144" s="146"/>
      <c r="AS1144" s="146"/>
      <c r="AT1144" s="146"/>
      <c r="AU1144" s="146"/>
      <c r="AV1144" s="146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  <c r="BH1144" s="146"/>
    </row>
    <row r="1145" spans="1:60" outlineLevel="3" x14ac:dyDescent="0.2">
      <c r="A1145" s="153"/>
      <c r="B1145" s="154"/>
      <c r="C1145" s="192" t="s">
        <v>713</v>
      </c>
      <c r="D1145" s="185"/>
      <c r="E1145" s="186"/>
      <c r="F1145" s="157"/>
      <c r="G1145" s="157"/>
      <c r="H1145" s="157"/>
      <c r="I1145" s="157"/>
      <c r="J1145" s="157"/>
      <c r="K1145" s="157"/>
      <c r="L1145" s="157"/>
      <c r="M1145" s="157"/>
      <c r="N1145" s="156"/>
      <c r="O1145" s="156"/>
      <c r="P1145" s="156"/>
      <c r="Q1145" s="156"/>
      <c r="R1145" s="157"/>
      <c r="S1145" s="157"/>
      <c r="T1145" s="157"/>
      <c r="U1145" s="157"/>
      <c r="V1145" s="157"/>
      <c r="W1145" s="157"/>
      <c r="X1145" s="157"/>
      <c r="Y1145" s="157"/>
      <c r="Z1145" s="146"/>
      <c r="AA1145" s="146"/>
      <c r="AB1145" s="146"/>
      <c r="AC1145" s="146"/>
      <c r="AD1145" s="146"/>
      <c r="AE1145" s="146"/>
      <c r="AF1145" s="146"/>
      <c r="AG1145" s="146" t="s">
        <v>278</v>
      </c>
      <c r="AH1145" s="146">
        <v>0</v>
      </c>
      <c r="AI1145" s="146"/>
      <c r="AJ1145" s="146"/>
      <c r="AK1145" s="146"/>
      <c r="AL1145" s="146"/>
      <c r="AM1145" s="146"/>
      <c r="AN1145" s="146"/>
      <c r="AO1145" s="146"/>
      <c r="AP1145" s="146"/>
      <c r="AQ1145" s="146"/>
      <c r="AR1145" s="146"/>
      <c r="AS1145" s="146"/>
      <c r="AT1145" s="146"/>
      <c r="AU1145" s="146"/>
      <c r="AV1145" s="146"/>
      <c r="AW1145" s="146"/>
      <c r="AX1145" s="146"/>
      <c r="AY1145" s="146"/>
      <c r="AZ1145" s="146"/>
      <c r="BA1145" s="146"/>
      <c r="BB1145" s="146"/>
      <c r="BC1145" s="146"/>
      <c r="BD1145" s="146"/>
      <c r="BE1145" s="146"/>
      <c r="BF1145" s="146"/>
      <c r="BG1145" s="146"/>
      <c r="BH1145" s="146"/>
    </row>
    <row r="1146" spans="1:60" outlineLevel="3" x14ac:dyDescent="0.2">
      <c r="A1146" s="153"/>
      <c r="B1146" s="154"/>
      <c r="C1146" s="192" t="s">
        <v>637</v>
      </c>
      <c r="D1146" s="185"/>
      <c r="E1146" s="186"/>
      <c r="F1146" s="157"/>
      <c r="G1146" s="157"/>
      <c r="H1146" s="157"/>
      <c r="I1146" s="157"/>
      <c r="J1146" s="157"/>
      <c r="K1146" s="157"/>
      <c r="L1146" s="157"/>
      <c r="M1146" s="157"/>
      <c r="N1146" s="156"/>
      <c r="O1146" s="156"/>
      <c r="P1146" s="156"/>
      <c r="Q1146" s="156"/>
      <c r="R1146" s="157"/>
      <c r="S1146" s="157"/>
      <c r="T1146" s="157"/>
      <c r="U1146" s="157"/>
      <c r="V1146" s="157"/>
      <c r="W1146" s="157"/>
      <c r="X1146" s="157"/>
      <c r="Y1146" s="157"/>
      <c r="Z1146" s="146"/>
      <c r="AA1146" s="146"/>
      <c r="AB1146" s="146"/>
      <c r="AC1146" s="146"/>
      <c r="AD1146" s="146"/>
      <c r="AE1146" s="146"/>
      <c r="AF1146" s="146"/>
      <c r="AG1146" s="146" t="s">
        <v>278</v>
      </c>
      <c r="AH1146" s="146">
        <v>0</v>
      </c>
      <c r="AI1146" s="146"/>
      <c r="AJ1146" s="146"/>
      <c r="AK1146" s="146"/>
      <c r="AL1146" s="146"/>
      <c r="AM1146" s="146"/>
      <c r="AN1146" s="146"/>
      <c r="AO1146" s="146"/>
      <c r="AP1146" s="146"/>
      <c r="AQ1146" s="146"/>
      <c r="AR1146" s="146"/>
      <c r="AS1146" s="146"/>
      <c r="AT1146" s="146"/>
      <c r="AU1146" s="146"/>
      <c r="AV1146" s="146"/>
      <c r="AW1146" s="146"/>
      <c r="AX1146" s="146"/>
      <c r="AY1146" s="146"/>
      <c r="AZ1146" s="146"/>
      <c r="BA1146" s="146"/>
      <c r="BB1146" s="146"/>
      <c r="BC1146" s="146"/>
      <c r="BD1146" s="146"/>
      <c r="BE1146" s="146"/>
      <c r="BF1146" s="146"/>
      <c r="BG1146" s="146"/>
      <c r="BH1146" s="146"/>
    </row>
    <row r="1147" spans="1:60" outlineLevel="3" x14ac:dyDescent="0.2">
      <c r="A1147" s="153"/>
      <c r="B1147" s="154"/>
      <c r="C1147" s="192" t="s">
        <v>1107</v>
      </c>
      <c r="D1147" s="185"/>
      <c r="E1147" s="186">
        <v>5.72</v>
      </c>
      <c r="F1147" s="157"/>
      <c r="G1147" s="157"/>
      <c r="H1147" s="157"/>
      <c r="I1147" s="157"/>
      <c r="J1147" s="157"/>
      <c r="K1147" s="157"/>
      <c r="L1147" s="157"/>
      <c r="M1147" s="157"/>
      <c r="N1147" s="156"/>
      <c r="O1147" s="156"/>
      <c r="P1147" s="156"/>
      <c r="Q1147" s="156"/>
      <c r="R1147" s="157"/>
      <c r="S1147" s="157"/>
      <c r="T1147" s="157"/>
      <c r="U1147" s="157"/>
      <c r="V1147" s="157"/>
      <c r="W1147" s="157"/>
      <c r="X1147" s="157"/>
      <c r="Y1147" s="157"/>
      <c r="Z1147" s="146"/>
      <c r="AA1147" s="146"/>
      <c r="AB1147" s="146"/>
      <c r="AC1147" s="146"/>
      <c r="AD1147" s="146"/>
      <c r="AE1147" s="146"/>
      <c r="AF1147" s="146"/>
      <c r="AG1147" s="146" t="s">
        <v>278</v>
      </c>
      <c r="AH1147" s="146">
        <v>0</v>
      </c>
      <c r="AI1147" s="146"/>
      <c r="AJ1147" s="146"/>
      <c r="AK1147" s="146"/>
      <c r="AL1147" s="146"/>
      <c r="AM1147" s="146"/>
      <c r="AN1147" s="146"/>
      <c r="AO1147" s="146"/>
      <c r="AP1147" s="146"/>
      <c r="AQ1147" s="146"/>
      <c r="AR1147" s="146"/>
      <c r="AS1147" s="146"/>
      <c r="AT1147" s="146"/>
      <c r="AU1147" s="146"/>
      <c r="AV1147" s="146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  <c r="BH1147" s="146"/>
    </row>
    <row r="1148" spans="1:60" outlineLevel="3" x14ac:dyDescent="0.2">
      <c r="A1148" s="153"/>
      <c r="B1148" s="154"/>
      <c r="C1148" s="193" t="s">
        <v>290</v>
      </c>
      <c r="D1148" s="187"/>
      <c r="E1148" s="188">
        <v>5.72</v>
      </c>
      <c r="F1148" s="157"/>
      <c r="G1148" s="157"/>
      <c r="H1148" s="157"/>
      <c r="I1148" s="157"/>
      <c r="J1148" s="157"/>
      <c r="K1148" s="157"/>
      <c r="L1148" s="157"/>
      <c r="M1148" s="157"/>
      <c r="N1148" s="156"/>
      <c r="O1148" s="156"/>
      <c r="P1148" s="156"/>
      <c r="Q1148" s="156"/>
      <c r="R1148" s="157"/>
      <c r="S1148" s="157"/>
      <c r="T1148" s="157"/>
      <c r="U1148" s="157"/>
      <c r="V1148" s="157"/>
      <c r="W1148" s="157"/>
      <c r="X1148" s="157"/>
      <c r="Y1148" s="157"/>
      <c r="Z1148" s="146"/>
      <c r="AA1148" s="146"/>
      <c r="AB1148" s="146"/>
      <c r="AC1148" s="146"/>
      <c r="AD1148" s="146"/>
      <c r="AE1148" s="146"/>
      <c r="AF1148" s="146"/>
      <c r="AG1148" s="146" t="s">
        <v>278</v>
      </c>
      <c r="AH1148" s="146">
        <v>1</v>
      </c>
      <c r="AI1148" s="146"/>
      <c r="AJ1148" s="146"/>
      <c r="AK1148" s="146"/>
      <c r="AL1148" s="146"/>
      <c r="AM1148" s="146"/>
      <c r="AN1148" s="146"/>
      <c r="AO1148" s="146"/>
      <c r="AP1148" s="146"/>
      <c r="AQ1148" s="146"/>
      <c r="AR1148" s="146"/>
      <c r="AS1148" s="146"/>
      <c r="AT1148" s="146"/>
      <c r="AU1148" s="146"/>
      <c r="AV1148" s="146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  <c r="BH1148" s="146"/>
    </row>
    <row r="1149" spans="1:60" outlineLevel="2" x14ac:dyDescent="0.2">
      <c r="A1149" s="153"/>
      <c r="B1149" s="154"/>
      <c r="C1149" s="251"/>
      <c r="D1149" s="252"/>
      <c r="E1149" s="252"/>
      <c r="F1149" s="252"/>
      <c r="G1149" s="252"/>
      <c r="H1149" s="157"/>
      <c r="I1149" s="157"/>
      <c r="J1149" s="157"/>
      <c r="K1149" s="157"/>
      <c r="L1149" s="157"/>
      <c r="M1149" s="157"/>
      <c r="N1149" s="156"/>
      <c r="O1149" s="156"/>
      <c r="P1149" s="156"/>
      <c r="Q1149" s="156"/>
      <c r="R1149" s="157"/>
      <c r="S1149" s="157"/>
      <c r="T1149" s="157"/>
      <c r="U1149" s="157"/>
      <c r="V1149" s="157"/>
      <c r="W1149" s="157"/>
      <c r="X1149" s="157"/>
      <c r="Y1149" s="157"/>
      <c r="Z1149" s="146"/>
      <c r="AA1149" s="146"/>
      <c r="AB1149" s="146"/>
      <c r="AC1149" s="146"/>
      <c r="AD1149" s="146"/>
      <c r="AE1149" s="146"/>
      <c r="AF1149" s="146"/>
      <c r="AG1149" s="146" t="s">
        <v>223</v>
      </c>
      <c r="AH1149" s="146"/>
      <c r="AI1149" s="146"/>
      <c r="AJ1149" s="146"/>
      <c r="AK1149" s="146"/>
      <c r="AL1149" s="146"/>
      <c r="AM1149" s="146"/>
      <c r="AN1149" s="146"/>
      <c r="AO1149" s="146"/>
      <c r="AP1149" s="146"/>
      <c r="AQ1149" s="146"/>
      <c r="AR1149" s="146"/>
      <c r="AS1149" s="146"/>
      <c r="AT1149" s="146"/>
      <c r="AU1149" s="146"/>
      <c r="AV1149" s="146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  <c r="BH1149" s="146"/>
    </row>
    <row r="1150" spans="1:60" ht="22.5" outlineLevel="1" x14ac:dyDescent="0.2">
      <c r="A1150" s="167">
        <v>174</v>
      </c>
      <c r="B1150" s="168" t="s">
        <v>1108</v>
      </c>
      <c r="C1150" s="177" t="s">
        <v>1109</v>
      </c>
      <c r="D1150" s="169" t="s">
        <v>332</v>
      </c>
      <c r="E1150" s="170">
        <v>4.274</v>
      </c>
      <c r="F1150" s="171"/>
      <c r="G1150" s="172">
        <f>ROUND(E1150*F1150,2)</f>
        <v>0</v>
      </c>
      <c r="H1150" s="171"/>
      <c r="I1150" s="172">
        <f>ROUND(E1150*H1150,2)</f>
        <v>0</v>
      </c>
      <c r="J1150" s="171"/>
      <c r="K1150" s="172">
        <f>ROUND(E1150*J1150,2)</f>
        <v>0</v>
      </c>
      <c r="L1150" s="172">
        <v>21</v>
      </c>
      <c r="M1150" s="172">
        <f>G1150*(1+L1150/100)</f>
        <v>0</v>
      </c>
      <c r="N1150" s="170">
        <v>1.6799999999999999E-2</v>
      </c>
      <c r="O1150" s="170">
        <f>ROUND(E1150*N1150,2)</f>
        <v>7.0000000000000007E-2</v>
      </c>
      <c r="P1150" s="170">
        <v>0</v>
      </c>
      <c r="Q1150" s="170">
        <f>ROUND(E1150*P1150,2)</f>
        <v>0</v>
      </c>
      <c r="R1150" s="172" t="s">
        <v>381</v>
      </c>
      <c r="S1150" s="172" t="s">
        <v>218</v>
      </c>
      <c r="T1150" s="173" t="s">
        <v>218</v>
      </c>
      <c r="U1150" s="157">
        <v>0</v>
      </c>
      <c r="V1150" s="157">
        <f>ROUND(E1150*U1150,2)</f>
        <v>0</v>
      </c>
      <c r="W1150" s="157"/>
      <c r="X1150" s="157" t="s">
        <v>382</v>
      </c>
      <c r="Y1150" s="157" t="s">
        <v>221</v>
      </c>
      <c r="Z1150" s="146"/>
      <c r="AA1150" s="146"/>
      <c r="AB1150" s="146"/>
      <c r="AC1150" s="146"/>
      <c r="AD1150" s="146"/>
      <c r="AE1150" s="146"/>
      <c r="AF1150" s="146"/>
      <c r="AG1150" s="146" t="s">
        <v>383</v>
      </c>
      <c r="AH1150" s="146"/>
      <c r="AI1150" s="146"/>
      <c r="AJ1150" s="146"/>
      <c r="AK1150" s="146"/>
      <c r="AL1150" s="146"/>
      <c r="AM1150" s="146"/>
      <c r="AN1150" s="146"/>
      <c r="AO1150" s="146"/>
      <c r="AP1150" s="146"/>
      <c r="AQ1150" s="146"/>
      <c r="AR1150" s="146"/>
      <c r="AS1150" s="146"/>
      <c r="AT1150" s="146"/>
      <c r="AU1150" s="146"/>
      <c r="AV1150" s="146"/>
      <c r="AW1150" s="146"/>
      <c r="AX1150" s="146"/>
      <c r="AY1150" s="146"/>
      <c r="AZ1150" s="146"/>
      <c r="BA1150" s="146"/>
      <c r="BB1150" s="146"/>
      <c r="BC1150" s="146"/>
      <c r="BD1150" s="146"/>
      <c r="BE1150" s="146"/>
      <c r="BF1150" s="146"/>
      <c r="BG1150" s="146"/>
      <c r="BH1150" s="146"/>
    </row>
    <row r="1151" spans="1:60" outlineLevel="2" x14ac:dyDescent="0.2">
      <c r="A1151" s="153"/>
      <c r="B1151" s="154"/>
      <c r="C1151" s="192" t="s">
        <v>713</v>
      </c>
      <c r="D1151" s="185"/>
      <c r="E1151" s="186"/>
      <c r="F1151" s="157"/>
      <c r="G1151" s="157"/>
      <c r="H1151" s="157"/>
      <c r="I1151" s="157"/>
      <c r="J1151" s="157"/>
      <c r="K1151" s="157"/>
      <c r="L1151" s="157"/>
      <c r="M1151" s="157"/>
      <c r="N1151" s="156"/>
      <c r="O1151" s="156"/>
      <c r="P1151" s="156"/>
      <c r="Q1151" s="156"/>
      <c r="R1151" s="157"/>
      <c r="S1151" s="157"/>
      <c r="T1151" s="157"/>
      <c r="U1151" s="157"/>
      <c r="V1151" s="157"/>
      <c r="W1151" s="157"/>
      <c r="X1151" s="157"/>
      <c r="Y1151" s="157"/>
      <c r="Z1151" s="146"/>
      <c r="AA1151" s="146"/>
      <c r="AB1151" s="146"/>
      <c r="AC1151" s="146"/>
      <c r="AD1151" s="146"/>
      <c r="AE1151" s="146"/>
      <c r="AF1151" s="146"/>
      <c r="AG1151" s="146" t="s">
        <v>278</v>
      </c>
      <c r="AH1151" s="146">
        <v>0</v>
      </c>
      <c r="AI1151" s="146"/>
      <c r="AJ1151" s="146"/>
      <c r="AK1151" s="146"/>
      <c r="AL1151" s="146"/>
      <c r="AM1151" s="146"/>
      <c r="AN1151" s="146"/>
      <c r="AO1151" s="146"/>
      <c r="AP1151" s="146"/>
      <c r="AQ1151" s="146"/>
      <c r="AR1151" s="146"/>
      <c r="AS1151" s="146"/>
      <c r="AT1151" s="146"/>
      <c r="AU1151" s="146"/>
      <c r="AV1151" s="146"/>
      <c r="AW1151" s="146"/>
      <c r="AX1151" s="146"/>
      <c r="AY1151" s="146"/>
      <c r="AZ1151" s="146"/>
      <c r="BA1151" s="146"/>
      <c r="BB1151" s="146"/>
      <c r="BC1151" s="146"/>
      <c r="BD1151" s="146"/>
      <c r="BE1151" s="146"/>
      <c r="BF1151" s="146"/>
      <c r="BG1151" s="146"/>
      <c r="BH1151" s="146"/>
    </row>
    <row r="1152" spans="1:60" outlineLevel="3" x14ac:dyDescent="0.2">
      <c r="A1152" s="153"/>
      <c r="B1152" s="154"/>
      <c r="C1152" s="192" t="s">
        <v>1110</v>
      </c>
      <c r="D1152" s="185"/>
      <c r="E1152" s="186">
        <v>4.274</v>
      </c>
      <c r="F1152" s="157"/>
      <c r="G1152" s="157"/>
      <c r="H1152" s="157"/>
      <c r="I1152" s="157"/>
      <c r="J1152" s="157"/>
      <c r="K1152" s="157"/>
      <c r="L1152" s="157"/>
      <c r="M1152" s="157"/>
      <c r="N1152" s="156"/>
      <c r="O1152" s="156"/>
      <c r="P1152" s="156"/>
      <c r="Q1152" s="156"/>
      <c r="R1152" s="157"/>
      <c r="S1152" s="157"/>
      <c r="T1152" s="157"/>
      <c r="U1152" s="157"/>
      <c r="V1152" s="157"/>
      <c r="W1152" s="157"/>
      <c r="X1152" s="157"/>
      <c r="Y1152" s="157"/>
      <c r="Z1152" s="146"/>
      <c r="AA1152" s="146"/>
      <c r="AB1152" s="146"/>
      <c r="AC1152" s="146"/>
      <c r="AD1152" s="146"/>
      <c r="AE1152" s="146"/>
      <c r="AF1152" s="146"/>
      <c r="AG1152" s="146" t="s">
        <v>278</v>
      </c>
      <c r="AH1152" s="146">
        <v>0</v>
      </c>
      <c r="AI1152" s="146"/>
      <c r="AJ1152" s="146"/>
      <c r="AK1152" s="146"/>
      <c r="AL1152" s="146"/>
      <c r="AM1152" s="146"/>
      <c r="AN1152" s="146"/>
      <c r="AO1152" s="146"/>
      <c r="AP1152" s="146"/>
      <c r="AQ1152" s="146"/>
      <c r="AR1152" s="146"/>
      <c r="AS1152" s="146"/>
      <c r="AT1152" s="146"/>
      <c r="AU1152" s="146"/>
      <c r="AV1152" s="146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  <c r="BH1152" s="146"/>
    </row>
    <row r="1153" spans="1:60" outlineLevel="2" x14ac:dyDescent="0.2">
      <c r="A1153" s="153"/>
      <c r="B1153" s="154"/>
      <c r="C1153" s="251"/>
      <c r="D1153" s="252"/>
      <c r="E1153" s="252"/>
      <c r="F1153" s="252"/>
      <c r="G1153" s="252"/>
      <c r="H1153" s="157"/>
      <c r="I1153" s="157"/>
      <c r="J1153" s="157"/>
      <c r="K1153" s="157"/>
      <c r="L1153" s="157"/>
      <c r="M1153" s="157"/>
      <c r="N1153" s="156"/>
      <c r="O1153" s="156"/>
      <c r="P1153" s="156"/>
      <c r="Q1153" s="156"/>
      <c r="R1153" s="157"/>
      <c r="S1153" s="157"/>
      <c r="T1153" s="157"/>
      <c r="U1153" s="157"/>
      <c r="V1153" s="157"/>
      <c r="W1153" s="157"/>
      <c r="X1153" s="157"/>
      <c r="Y1153" s="157"/>
      <c r="Z1153" s="146"/>
      <c r="AA1153" s="146"/>
      <c r="AB1153" s="146"/>
      <c r="AC1153" s="146"/>
      <c r="AD1153" s="146"/>
      <c r="AE1153" s="146"/>
      <c r="AF1153" s="146"/>
      <c r="AG1153" s="146" t="s">
        <v>223</v>
      </c>
      <c r="AH1153" s="146"/>
      <c r="AI1153" s="146"/>
      <c r="AJ1153" s="146"/>
      <c r="AK1153" s="146"/>
      <c r="AL1153" s="146"/>
      <c r="AM1153" s="146"/>
      <c r="AN1153" s="146"/>
      <c r="AO1153" s="146"/>
      <c r="AP1153" s="146"/>
      <c r="AQ1153" s="146"/>
      <c r="AR1153" s="146"/>
      <c r="AS1153" s="146"/>
      <c r="AT1153" s="146"/>
      <c r="AU1153" s="146"/>
      <c r="AV1153" s="146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  <c r="BH1153" s="146"/>
    </row>
    <row r="1154" spans="1:60" ht="33.75" outlineLevel="1" x14ac:dyDescent="0.2">
      <c r="A1154" s="167">
        <v>175</v>
      </c>
      <c r="B1154" s="168" t="s">
        <v>1111</v>
      </c>
      <c r="C1154" s="177" t="s">
        <v>1112</v>
      </c>
      <c r="D1154" s="169" t="s">
        <v>332</v>
      </c>
      <c r="E1154" s="170">
        <v>17.0046</v>
      </c>
      <c r="F1154" s="171"/>
      <c r="G1154" s="172">
        <f>ROUND(E1154*F1154,2)</f>
        <v>0</v>
      </c>
      <c r="H1154" s="171"/>
      <c r="I1154" s="172">
        <f>ROUND(E1154*H1154,2)</f>
        <v>0</v>
      </c>
      <c r="J1154" s="171"/>
      <c r="K1154" s="172">
        <f>ROUND(E1154*J1154,2)</f>
        <v>0</v>
      </c>
      <c r="L1154" s="172">
        <v>21</v>
      </c>
      <c r="M1154" s="172">
        <f>G1154*(1+L1154/100)</f>
        <v>0</v>
      </c>
      <c r="N1154" s="170">
        <v>1.6799999999999999E-2</v>
      </c>
      <c r="O1154" s="170">
        <f>ROUND(E1154*N1154,2)</f>
        <v>0.28999999999999998</v>
      </c>
      <c r="P1154" s="170">
        <v>0</v>
      </c>
      <c r="Q1154" s="170">
        <f>ROUND(E1154*P1154,2)</f>
        <v>0</v>
      </c>
      <c r="R1154" s="172" t="s">
        <v>381</v>
      </c>
      <c r="S1154" s="172" t="s">
        <v>218</v>
      </c>
      <c r="T1154" s="173" t="s">
        <v>218</v>
      </c>
      <c r="U1154" s="157">
        <v>0</v>
      </c>
      <c r="V1154" s="157">
        <f>ROUND(E1154*U1154,2)</f>
        <v>0</v>
      </c>
      <c r="W1154" s="157"/>
      <c r="X1154" s="157" t="s">
        <v>382</v>
      </c>
      <c r="Y1154" s="157" t="s">
        <v>221</v>
      </c>
      <c r="Z1154" s="146"/>
      <c r="AA1154" s="146"/>
      <c r="AB1154" s="146"/>
      <c r="AC1154" s="146"/>
      <c r="AD1154" s="146"/>
      <c r="AE1154" s="146"/>
      <c r="AF1154" s="146"/>
      <c r="AG1154" s="146" t="s">
        <v>383</v>
      </c>
      <c r="AH1154" s="146"/>
      <c r="AI1154" s="146"/>
      <c r="AJ1154" s="146"/>
      <c r="AK1154" s="146"/>
      <c r="AL1154" s="146"/>
      <c r="AM1154" s="146"/>
      <c r="AN1154" s="146"/>
      <c r="AO1154" s="146"/>
      <c r="AP1154" s="146"/>
      <c r="AQ1154" s="146"/>
      <c r="AR1154" s="146"/>
      <c r="AS1154" s="146"/>
      <c r="AT1154" s="146"/>
      <c r="AU1154" s="146"/>
      <c r="AV1154" s="146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  <c r="BH1154" s="146"/>
    </row>
    <row r="1155" spans="1:60" outlineLevel="2" x14ac:dyDescent="0.2">
      <c r="A1155" s="153"/>
      <c r="B1155" s="154"/>
      <c r="C1155" s="192" t="s">
        <v>711</v>
      </c>
      <c r="D1155" s="185"/>
      <c r="E1155" s="186"/>
      <c r="F1155" s="157"/>
      <c r="G1155" s="157"/>
      <c r="H1155" s="157"/>
      <c r="I1155" s="157"/>
      <c r="J1155" s="157"/>
      <c r="K1155" s="157"/>
      <c r="L1155" s="157"/>
      <c r="M1155" s="157"/>
      <c r="N1155" s="156"/>
      <c r="O1155" s="156"/>
      <c r="P1155" s="156"/>
      <c r="Q1155" s="156"/>
      <c r="R1155" s="157"/>
      <c r="S1155" s="157"/>
      <c r="T1155" s="157"/>
      <c r="U1155" s="157"/>
      <c r="V1155" s="157"/>
      <c r="W1155" s="157"/>
      <c r="X1155" s="157"/>
      <c r="Y1155" s="157"/>
      <c r="Z1155" s="146"/>
      <c r="AA1155" s="146"/>
      <c r="AB1155" s="146"/>
      <c r="AC1155" s="146"/>
      <c r="AD1155" s="146"/>
      <c r="AE1155" s="146"/>
      <c r="AF1155" s="146"/>
      <c r="AG1155" s="146" t="s">
        <v>278</v>
      </c>
      <c r="AH1155" s="146">
        <v>0</v>
      </c>
      <c r="AI1155" s="146"/>
      <c r="AJ1155" s="146"/>
      <c r="AK1155" s="146"/>
      <c r="AL1155" s="146"/>
      <c r="AM1155" s="146"/>
      <c r="AN1155" s="146"/>
      <c r="AO1155" s="146"/>
      <c r="AP1155" s="146"/>
      <c r="AQ1155" s="146"/>
      <c r="AR1155" s="146"/>
      <c r="AS1155" s="146"/>
      <c r="AT1155" s="146"/>
      <c r="AU1155" s="146"/>
      <c r="AV1155" s="146"/>
      <c r="AW1155" s="146"/>
      <c r="AX1155" s="146"/>
      <c r="AY1155" s="146"/>
      <c r="AZ1155" s="146"/>
      <c r="BA1155" s="146"/>
      <c r="BB1155" s="146"/>
      <c r="BC1155" s="146"/>
      <c r="BD1155" s="146"/>
      <c r="BE1155" s="146"/>
      <c r="BF1155" s="146"/>
      <c r="BG1155" s="146"/>
      <c r="BH1155" s="146"/>
    </row>
    <row r="1156" spans="1:60" outlineLevel="3" x14ac:dyDescent="0.2">
      <c r="A1156" s="153"/>
      <c r="B1156" s="154"/>
      <c r="C1156" s="192" t="s">
        <v>1113</v>
      </c>
      <c r="D1156" s="185"/>
      <c r="E1156" s="186">
        <v>17.0046</v>
      </c>
      <c r="F1156" s="157"/>
      <c r="G1156" s="157"/>
      <c r="H1156" s="157"/>
      <c r="I1156" s="157"/>
      <c r="J1156" s="157"/>
      <c r="K1156" s="157"/>
      <c r="L1156" s="157"/>
      <c r="M1156" s="157"/>
      <c r="N1156" s="156"/>
      <c r="O1156" s="156"/>
      <c r="P1156" s="156"/>
      <c r="Q1156" s="156"/>
      <c r="R1156" s="157"/>
      <c r="S1156" s="157"/>
      <c r="T1156" s="157"/>
      <c r="U1156" s="157"/>
      <c r="V1156" s="157"/>
      <c r="W1156" s="157"/>
      <c r="X1156" s="157"/>
      <c r="Y1156" s="157"/>
      <c r="Z1156" s="146"/>
      <c r="AA1156" s="146"/>
      <c r="AB1156" s="146"/>
      <c r="AC1156" s="146"/>
      <c r="AD1156" s="146"/>
      <c r="AE1156" s="146"/>
      <c r="AF1156" s="146"/>
      <c r="AG1156" s="146" t="s">
        <v>278</v>
      </c>
      <c r="AH1156" s="146">
        <v>0</v>
      </c>
      <c r="AI1156" s="146"/>
      <c r="AJ1156" s="146"/>
      <c r="AK1156" s="146"/>
      <c r="AL1156" s="146"/>
      <c r="AM1156" s="146"/>
      <c r="AN1156" s="146"/>
      <c r="AO1156" s="146"/>
      <c r="AP1156" s="146"/>
      <c r="AQ1156" s="146"/>
      <c r="AR1156" s="146"/>
      <c r="AS1156" s="146"/>
      <c r="AT1156" s="146"/>
      <c r="AU1156" s="146"/>
      <c r="AV1156" s="146"/>
      <c r="AW1156" s="146"/>
      <c r="AX1156" s="146"/>
      <c r="AY1156" s="146"/>
      <c r="AZ1156" s="146"/>
      <c r="BA1156" s="146"/>
      <c r="BB1156" s="146"/>
      <c r="BC1156" s="146"/>
      <c r="BD1156" s="146"/>
      <c r="BE1156" s="146"/>
      <c r="BF1156" s="146"/>
      <c r="BG1156" s="146"/>
      <c r="BH1156" s="146"/>
    </row>
    <row r="1157" spans="1:60" outlineLevel="2" x14ac:dyDescent="0.2">
      <c r="A1157" s="153"/>
      <c r="B1157" s="154"/>
      <c r="C1157" s="251"/>
      <c r="D1157" s="252"/>
      <c r="E1157" s="252"/>
      <c r="F1157" s="252"/>
      <c r="G1157" s="252"/>
      <c r="H1157" s="157"/>
      <c r="I1157" s="157"/>
      <c r="J1157" s="157"/>
      <c r="K1157" s="157"/>
      <c r="L1157" s="157"/>
      <c r="M1157" s="157"/>
      <c r="N1157" s="156"/>
      <c r="O1157" s="156"/>
      <c r="P1157" s="156"/>
      <c r="Q1157" s="156"/>
      <c r="R1157" s="157"/>
      <c r="S1157" s="157"/>
      <c r="T1157" s="157"/>
      <c r="U1157" s="157"/>
      <c r="V1157" s="157"/>
      <c r="W1157" s="157"/>
      <c r="X1157" s="157"/>
      <c r="Y1157" s="157"/>
      <c r="Z1157" s="146"/>
      <c r="AA1157" s="146"/>
      <c r="AB1157" s="146"/>
      <c r="AC1157" s="146"/>
      <c r="AD1157" s="146"/>
      <c r="AE1157" s="146"/>
      <c r="AF1157" s="146"/>
      <c r="AG1157" s="146" t="s">
        <v>223</v>
      </c>
      <c r="AH1157" s="146"/>
      <c r="AI1157" s="146"/>
      <c r="AJ1157" s="146"/>
      <c r="AK1157" s="146"/>
      <c r="AL1157" s="146"/>
      <c r="AM1157" s="146"/>
      <c r="AN1157" s="146"/>
      <c r="AO1157" s="146"/>
      <c r="AP1157" s="146"/>
      <c r="AQ1157" s="146"/>
      <c r="AR1157" s="146"/>
      <c r="AS1157" s="146"/>
      <c r="AT1157" s="146"/>
      <c r="AU1157" s="146"/>
      <c r="AV1157" s="146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  <c r="BH1157" s="146"/>
    </row>
    <row r="1158" spans="1:60" outlineLevel="1" x14ac:dyDescent="0.2">
      <c r="A1158" s="153">
        <v>176</v>
      </c>
      <c r="B1158" s="154" t="s">
        <v>1114</v>
      </c>
      <c r="C1158" s="194" t="s">
        <v>1115</v>
      </c>
      <c r="D1158" s="155" t="s">
        <v>0</v>
      </c>
      <c r="E1158" s="174"/>
      <c r="F1158" s="158"/>
      <c r="G1158" s="157">
        <f>ROUND(E1158*F1158,2)</f>
        <v>0</v>
      </c>
      <c r="H1158" s="158"/>
      <c r="I1158" s="157">
        <f>ROUND(E1158*H1158,2)</f>
        <v>0</v>
      </c>
      <c r="J1158" s="158"/>
      <c r="K1158" s="157">
        <f>ROUND(E1158*J1158,2)</f>
        <v>0</v>
      </c>
      <c r="L1158" s="157">
        <v>21</v>
      </c>
      <c r="M1158" s="157">
        <f>G1158*(1+L1158/100)</f>
        <v>0</v>
      </c>
      <c r="N1158" s="156">
        <v>0</v>
      </c>
      <c r="O1158" s="156">
        <f>ROUND(E1158*N1158,2)</f>
        <v>0</v>
      </c>
      <c r="P1158" s="156">
        <v>0</v>
      </c>
      <c r="Q1158" s="156">
        <f>ROUND(E1158*P1158,2)</f>
        <v>0</v>
      </c>
      <c r="R1158" s="157" t="s">
        <v>1091</v>
      </c>
      <c r="S1158" s="157" t="s">
        <v>218</v>
      </c>
      <c r="T1158" s="157" t="s">
        <v>218</v>
      </c>
      <c r="U1158" s="157">
        <v>0</v>
      </c>
      <c r="V1158" s="157">
        <f>ROUND(E1158*U1158,2)</f>
        <v>0</v>
      </c>
      <c r="W1158" s="157"/>
      <c r="X1158" s="157" t="s">
        <v>843</v>
      </c>
      <c r="Y1158" s="157" t="s">
        <v>221</v>
      </c>
      <c r="Z1158" s="146"/>
      <c r="AA1158" s="146"/>
      <c r="AB1158" s="146"/>
      <c r="AC1158" s="146"/>
      <c r="AD1158" s="146"/>
      <c r="AE1158" s="146"/>
      <c r="AF1158" s="146"/>
      <c r="AG1158" s="146" t="s">
        <v>844</v>
      </c>
      <c r="AH1158" s="146"/>
      <c r="AI1158" s="146"/>
      <c r="AJ1158" s="146"/>
      <c r="AK1158" s="146"/>
      <c r="AL1158" s="146"/>
      <c r="AM1158" s="146"/>
      <c r="AN1158" s="146"/>
      <c r="AO1158" s="146"/>
      <c r="AP1158" s="146"/>
      <c r="AQ1158" s="146"/>
      <c r="AR1158" s="146"/>
      <c r="AS1158" s="146"/>
      <c r="AT1158" s="146"/>
      <c r="AU1158" s="146"/>
      <c r="AV1158" s="146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  <c r="BH1158" s="146"/>
    </row>
    <row r="1159" spans="1:60" outlineLevel="2" x14ac:dyDescent="0.2">
      <c r="A1159" s="153"/>
      <c r="B1159" s="154"/>
      <c r="C1159" s="264" t="s">
        <v>925</v>
      </c>
      <c r="D1159" s="265"/>
      <c r="E1159" s="265"/>
      <c r="F1159" s="265"/>
      <c r="G1159" s="265"/>
      <c r="H1159" s="157"/>
      <c r="I1159" s="157"/>
      <c r="J1159" s="157"/>
      <c r="K1159" s="157"/>
      <c r="L1159" s="157"/>
      <c r="M1159" s="157"/>
      <c r="N1159" s="156"/>
      <c r="O1159" s="156"/>
      <c r="P1159" s="156"/>
      <c r="Q1159" s="156"/>
      <c r="R1159" s="157"/>
      <c r="S1159" s="157"/>
      <c r="T1159" s="157"/>
      <c r="U1159" s="157"/>
      <c r="V1159" s="157"/>
      <c r="W1159" s="157"/>
      <c r="X1159" s="157"/>
      <c r="Y1159" s="157"/>
      <c r="Z1159" s="146"/>
      <c r="AA1159" s="146"/>
      <c r="AB1159" s="146"/>
      <c r="AC1159" s="146"/>
      <c r="AD1159" s="146"/>
      <c r="AE1159" s="146"/>
      <c r="AF1159" s="146"/>
      <c r="AG1159" s="146" t="s">
        <v>276</v>
      </c>
      <c r="AH1159" s="146"/>
      <c r="AI1159" s="146"/>
      <c r="AJ1159" s="146"/>
      <c r="AK1159" s="146"/>
      <c r="AL1159" s="146"/>
      <c r="AM1159" s="146"/>
      <c r="AN1159" s="146"/>
      <c r="AO1159" s="146"/>
      <c r="AP1159" s="146"/>
      <c r="AQ1159" s="146"/>
      <c r="AR1159" s="146"/>
      <c r="AS1159" s="146"/>
      <c r="AT1159" s="146"/>
      <c r="AU1159" s="146"/>
      <c r="AV1159" s="146"/>
      <c r="AW1159" s="146"/>
      <c r="AX1159" s="146"/>
      <c r="AY1159" s="146"/>
      <c r="AZ1159" s="146"/>
      <c r="BA1159" s="146"/>
      <c r="BB1159" s="146"/>
      <c r="BC1159" s="146"/>
      <c r="BD1159" s="146"/>
      <c r="BE1159" s="146"/>
      <c r="BF1159" s="146"/>
      <c r="BG1159" s="146"/>
      <c r="BH1159" s="146"/>
    </row>
    <row r="1160" spans="1:60" outlineLevel="2" x14ac:dyDescent="0.2">
      <c r="A1160" s="153"/>
      <c r="B1160" s="154"/>
      <c r="C1160" s="251"/>
      <c r="D1160" s="252"/>
      <c r="E1160" s="252"/>
      <c r="F1160" s="252"/>
      <c r="G1160" s="252"/>
      <c r="H1160" s="157"/>
      <c r="I1160" s="157"/>
      <c r="J1160" s="157"/>
      <c r="K1160" s="157"/>
      <c r="L1160" s="157"/>
      <c r="M1160" s="157"/>
      <c r="N1160" s="156"/>
      <c r="O1160" s="156"/>
      <c r="P1160" s="156"/>
      <c r="Q1160" s="156"/>
      <c r="R1160" s="157"/>
      <c r="S1160" s="157"/>
      <c r="T1160" s="157"/>
      <c r="U1160" s="157"/>
      <c r="V1160" s="157"/>
      <c r="W1160" s="157"/>
      <c r="X1160" s="157"/>
      <c r="Y1160" s="157"/>
      <c r="Z1160" s="146"/>
      <c r="AA1160" s="146"/>
      <c r="AB1160" s="146"/>
      <c r="AC1160" s="146"/>
      <c r="AD1160" s="146"/>
      <c r="AE1160" s="146"/>
      <c r="AF1160" s="146"/>
      <c r="AG1160" s="146" t="s">
        <v>223</v>
      </c>
      <c r="AH1160" s="146"/>
      <c r="AI1160" s="146"/>
      <c r="AJ1160" s="146"/>
      <c r="AK1160" s="146"/>
      <c r="AL1160" s="146"/>
      <c r="AM1160" s="146"/>
      <c r="AN1160" s="146"/>
      <c r="AO1160" s="146"/>
      <c r="AP1160" s="146"/>
      <c r="AQ1160" s="146"/>
      <c r="AR1160" s="146"/>
      <c r="AS1160" s="146"/>
      <c r="AT1160" s="146"/>
      <c r="AU1160" s="146"/>
      <c r="AV1160" s="146"/>
      <c r="AW1160" s="146"/>
      <c r="AX1160" s="146"/>
      <c r="AY1160" s="146"/>
      <c r="AZ1160" s="146"/>
      <c r="BA1160" s="146"/>
      <c r="BB1160" s="146"/>
      <c r="BC1160" s="146"/>
      <c r="BD1160" s="146"/>
      <c r="BE1160" s="146"/>
      <c r="BF1160" s="146"/>
      <c r="BG1160" s="146"/>
      <c r="BH1160" s="146"/>
    </row>
    <row r="1161" spans="1:60" x14ac:dyDescent="0.2">
      <c r="A1161" s="160" t="s">
        <v>213</v>
      </c>
      <c r="B1161" s="161" t="s">
        <v>161</v>
      </c>
      <c r="C1161" s="176" t="s">
        <v>162</v>
      </c>
      <c r="D1161" s="162"/>
      <c r="E1161" s="163"/>
      <c r="F1161" s="164"/>
      <c r="G1161" s="164">
        <f>SUMIF(AG1162:AG1238,"&lt;&gt;NOR",G1162:G1238)</f>
        <v>0</v>
      </c>
      <c r="H1161" s="164"/>
      <c r="I1161" s="164">
        <f>SUM(I1162:I1238)</f>
        <v>0</v>
      </c>
      <c r="J1161" s="164"/>
      <c r="K1161" s="164">
        <f>SUM(K1162:K1238)</f>
        <v>0</v>
      </c>
      <c r="L1161" s="164"/>
      <c r="M1161" s="164">
        <f>SUM(M1162:M1238)</f>
        <v>0</v>
      </c>
      <c r="N1161" s="163"/>
      <c r="O1161" s="163">
        <f>SUM(O1162:O1238)</f>
        <v>0.37</v>
      </c>
      <c r="P1161" s="163"/>
      <c r="Q1161" s="163">
        <f>SUM(Q1162:Q1238)</f>
        <v>0</v>
      </c>
      <c r="R1161" s="164"/>
      <c r="S1161" s="164"/>
      <c r="T1161" s="165"/>
      <c r="U1161" s="159"/>
      <c r="V1161" s="159">
        <f>SUM(V1162:V1238)</f>
        <v>64.410000000000011</v>
      </c>
      <c r="W1161" s="159"/>
      <c r="X1161" s="159"/>
      <c r="Y1161" s="159"/>
      <c r="AG1161" t="s">
        <v>214</v>
      </c>
    </row>
    <row r="1162" spans="1:60" outlineLevel="1" x14ac:dyDescent="0.2">
      <c r="A1162" s="167">
        <v>177</v>
      </c>
      <c r="B1162" s="168" t="s">
        <v>1116</v>
      </c>
      <c r="C1162" s="177" t="s">
        <v>1117</v>
      </c>
      <c r="D1162" s="169" t="s">
        <v>332</v>
      </c>
      <c r="E1162" s="170">
        <v>91.236249999999998</v>
      </c>
      <c r="F1162" s="171"/>
      <c r="G1162" s="172">
        <f>ROUND(E1162*F1162,2)</f>
        <v>0</v>
      </c>
      <c r="H1162" s="171"/>
      <c r="I1162" s="172">
        <f>ROUND(E1162*H1162,2)</f>
        <v>0</v>
      </c>
      <c r="J1162" s="171"/>
      <c r="K1162" s="172">
        <f>ROUND(E1162*J1162,2)</f>
        <v>0</v>
      </c>
      <c r="L1162" s="172">
        <v>21</v>
      </c>
      <c r="M1162" s="172">
        <f>G1162*(1+L1162/100)</f>
        <v>0</v>
      </c>
      <c r="N1162" s="170">
        <v>0</v>
      </c>
      <c r="O1162" s="170">
        <f>ROUND(E1162*N1162,2)</f>
        <v>0</v>
      </c>
      <c r="P1162" s="170">
        <v>0</v>
      </c>
      <c r="Q1162" s="170">
        <f>ROUND(E1162*P1162,2)</f>
        <v>0</v>
      </c>
      <c r="R1162" s="172" t="s">
        <v>1118</v>
      </c>
      <c r="S1162" s="172" t="s">
        <v>218</v>
      </c>
      <c r="T1162" s="173" t="s">
        <v>218</v>
      </c>
      <c r="U1162" s="157">
        <v>1.6E-2</v>
      </c>
      <c r="V1162" s="157">
        <f>ROUND(E1162*U1162,2)</f>
        <v>1.46</v>
      </c>
      <c r="W1162" s="157"/>
      <c r="X1162" s="157" t="s">
        <v>263</v>
      </c>
      <c r="Y1162" s="157" t="s">
        <v>221</v>
      </c>
      <c r="Z1162" s="146"/>
      <c r="AA1162" s="146"/>
      <c r="AB1162" s="146"/>
      <c r="AC1162" s="146"/>
      <c r="AD1162" s="146"/>
      <c r="AE1162" s="146"/>
      <c r="AF1162" s="146"/>
      <c r="AG1162" s="146" t="s">
        <v>264</v>
      </c>
      <c r="AH1162" s="146"/>
      <c r="AI1162" s="146"/>
      <c r="AJ1162" s="146"/>
      <c r="AK1162" s="146"/>
      <c r="AL1162" s="146"/>
      <c r="AM1162" s="146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  <c r="BH1162" s="146"/>
    </row>
    <row r="1163" spans="1:60" outlineLevel="2" x14ac:dyDescent="0.2">
      <c r="A1163" s="153"/>
      <c r="B1163" s="154"/>
      <c r="C1163" s="266" t="s">
        <v>1119</v>
      </c>
      <c r="D1163" s="267"/>
      <c r="E1163" s="267"/>
      <c r="F1163" s="267"/>
      <c r="G1163" s="267"/>
      <c r="H1163" s="157"/>
      <c r="I1163" s="157"/>
      <c r="J1163" s="157"/>
      <c r="K1163" s="157"/>
      <c r="L1163" s="157"/>
      <c r="M1163" s="157"/>
      <c r="N1163" s="156"/>
      <c r="O1163" s="156"/>
      <c r="P1163" s="156"/>
      <c r="Q1163" s="156"/>
      <c r="R1163" s="157"/>
      <c r="S1163" s="157"/>
      <c r="T1163" s="157"/>
      <c r="U1163" s="157"/>
      <c r="V1163" s="157"/>
      <c r="W1163" s="157"/>
      <c r="X1163" s="157"/>
      <c r="Y1163" s="157"/>
      <c r="Z1163" s="146"/>
      <c r="AA1163" s="146"/>
      <c r="AB1163" s="146"/>
      <c r="AC1163" s="146"/>
      <c r="AD1163" s="146"/>
      <c r="AE1163" s="146"/>
      <c r="AF1163" s="146"/>
      <c r="AG1163" s="146" t="s">
        <v>276</v>
      </c>
      <c r="AH1163" s="146"/>
      <c r="AI1163" s="146"/>
      <c r="AJ1163" s="146"/>
      <c r="AK1163" s="146"/>
      <c r="AL1163" s="146"/>
      <c r="AM1163" s="146"/>
      <c r="AN1163" s="146"/>
      <c r="AO1163" s="146"/>
      <c r="AP1163" s="146"/>
      <c r="AQ1163" s="146"/>
      <c r="AR1163" s="146"/>
      <c r="AS1163" s="146"/>
      <c r="AT1163" s="146"/>
      <c r="AU1163" s="146"/>
      <c r="AV1163" s="146"/>
      <c r="AW1163" s="146"/>
      <c r="AX1163" s="146"/>
      <c r="AY1163" s="146"/>
      <c r="AZ1163" s="146"/>
      <c r="BA1163" s="146"/>
      <c r="BB1163" s="146"/>
      <c r="BC1163" s="146"/>
      <c r="BD1163" s="146"/>
      <c r="BE1163" s="146"/>
      <c r="BF1163" s="146"/>
      <c r="BG1163" s="146"/>
      <c r="BH1163" s="146"/>
    </row>
    <row r="1164" spans="1:60" outlineLevel="2" x14ac:dyDescent="0.2">
      <c r="A1164" s="153"/>
      <c r="B1164" s="154"/>
      <c r="C1164" s="251"/>
      <c r="D1164" s="252"/>
      <c r="E1164" s="252"/>
      <c r="F1164" s="252"/>
      <c r="G1164" s="252"/>
      <c r="H1164" s="157"/>
      <c r="I1164" s="157"/>
      <c r="J1164" s="157"/>
      <c r="K1164" s="157"/>
      <c r="L1164" s="157"/>
      <c r="M1164" s="157"/>
      <c r="N1164" s="156"/>
      <c r="O1164" s="156"/>
      <c r="P1164" s="156"/>
      <c r="Q1164" s="156"/>
      <c r="R1164" s="157"/>
      <c r="S1164" s="157"/>
      <c r="T1164" s="157"/>
      <c r="U1164" s="157"/>
      <c r="V1164" s="157"/>
      <c r="W1164" s="157"/>
      <c r="X1164" s="157"/>
      <c r="Y1164" s="157"/>
      <c r="Z1164" s="146"/>
      <c r="AA1164" s="146"/>
      <c r="AB1164" s="146"/>
      <c r="AC1164" s="146"/>
      <c r="AD1164" s="146"/>
      <c r="AE1164" s="146"/>
      <c r="AF1164" s="146"/>
      <c r="AG1164" s="146" t="s">
        <v>223</v>
      </c>
      <c r="AH1164" s="146"/>
      <c r="AI1164" s="146"/>
      <c r="AJ1164" s="146"/>
      <c r="AK1164" s="146"/>
      <c r="AL1164" s="146"/>
      <c r="AM1164" s="146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  <c r="BH1164" s="146"/>
    </row>
    <row r="1165" spans="1:60" ht="22.5" outlineLevel="1" x14ac:dyDescent="0.2">
      <c r="A1165" s="167">
        <v>178</v>
      </c>
      <c r="B1165" s="168" t="s">
        <v>1120</v>
      </c>
      <c r="C1165" s="177" t="s">
        <v>1121</v>
      </c>
      <c r="D1165" s="169" t="s">
        <v>374</v>
      </c>
      <c r="E1165" s="170">
        <v>127.53400000000001</v>
      </c>
      <c r="F1165" s="171"/>
      <c r="G1165" s="172">
        <f>ROUND(E1165*F1165,2)</f>
        <v>0</v>
      </c>
      <c r="H1165" s="171"/>
      <c r="I1165" s="172">
        <f>ROUND(E1165*H1165,2)</f>
        <v>0</v>
      </c>
      <c r="J1165" s="171"/>
      <c r="K1165" s="172">
        <f>ROUND(E1165*J1165,2)</f>
        <v>0</v>
      </c>
      <c r="L1165" s="172">
        <v>21</v>
      </c>
      <c r="M1165" s="172">
        <f>G1165*(1+L1165/100)</f>
        <v>0</v>
      </c>
      <c r="N1165" s="170">
        <v>8.0000000000000007E-5</v>
      </c>
      <c r="O1165" s="170">
        <f>ROUND(E1165*N1165,2)</f>
        <v>0.01</v>
      </c>
      <c r="P1165" s="170">
        <v>0</v>
      </c>
      <c r="Q1165" s="170">
        <f>ROUND(E1165*P1165,2)</f>
        <v>0</v>
      </c>
      <c r="R1165" s="172" t="s">
        <v>1118</v>
      </c>
      <c r="S1165" s="172" t="s">
        <v>218</v>
      </c>
      <c r="T1165" s="173" t="s">
        <v>218</v>
      </c>
      <c r="U1165" s="157">
        <v>0.14000000000000001</v>
      </c>
      <c r="V1165" s="157">
        <f>ROUND(E1165*U1165,2)</f>
        <v>17.850000000000001</v>
      </c>
      <c r="W1165" s="157"/>
      <c r="X1165" s="157" t="s">
        <v>263</v>
      </c>
      <c r="Y1165" s="157" t="s">
        <v>221</v>
      </c>
      <c r="Z1165" s="146"/>
      <c r="AA1165" s="146"/>
      <c r="AB1165" s="146"/>
      <c r="AC1165" s="146"/>
      <c r="AD1165" s="146"/>
      <c r="AE1165" s="146"/>
      <c r="AF1165" s="146"/>
      <c r="AG1165" s="146" t="s">
        <v>264</v>
      </c>
      <c r="AH1165" s="146"/>
      <c r="AI1165" s="146"/>
      <c r="AJ1165" s="146"/>
      <c r="AK1165" s="146"/>
      <c r="AL1165" s="146"/>
      <c r="AM1165" s="146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</row>
    <row r="1166" spans="1:60" outlineLevel="2" x14ac:dyDescent="0.2">
      <c r="A1166" s="153"/>
      <c r="B1166" s="154"/>
      <c r="C1166" s="192" t="s">
        <v>526</v>
      </c>
      <c r="D1166" s="185"/>
      <c r="E1166" s="186"/>
      <c r="F1166" s="157"/>
      <c r="G1166" s="157"/>
      <c r="H1166" s="157"/>
      <c r="I1166" s="157"/>
      <c r="J1166" s="157"/>
      <c r="K1166" s="157"/>
      <c r="L1166" s="157"/>
      <c r="M1166" s="157"/>
      <c r="N1166" s="156"/>
      <c r="O1166" s="156"/>
      <c r="P1166" s="156"/>
      <c r="Q1166" s="156"/>
      <c r="R1166" s="157"/>
      <c r="S1166" s="157"/>
      <c r="T1166" s="157"/>
      <c r="U1166" s="157"/>
      <c r="V1166" s="157"/>
      <c r="W1166" s="157"/>
      <c r="X1166" s="157"/>
      <c r="Y1166" s="157"/>
      <c r="Z1166" s="146"/>
      <c r="AA1166" s="146"/>
      <c r="AB1166" s="146"/>
      <c r="AC1166" s="146"/>
      <c r="AD1166" s="146"/>
      <c r="AE1166" s="146"/>
      <c r="AF1166" s="146"/>
      <c r="AG1166" s="146" t="s">
        <v>278</v>
      </c>
      <c r="AH1166" s="146">
        <v>0</v>
      </c>
      <c r="AI1166" s="146"/>
      <c r="AJ1166" s="146"/>
      <c r="AK1166" s="146"/>
      <c r="AL1166" s="146"/>
      <c r="AM1166" s="146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  <c r="BH1166" s="146"/>
    </row>
    <row r="1167" spans="1:60" outlineLevel="3" x14ac:dyDescent="0.2">
      <c r="A1167" s="153"/>
      <c r="B1167" s="154"/>
      <c r="C1167" s="192" t="s">
        <v>1122</v>
      </c>
      <c r="D1167" s="185"/>
      <c r="E1167" s="186">
        <v>6.5</v>
      </c>
      <c r="F1167" s="157"/>
      <c r="G1167" s="157"/>
      <c r="H1167" s="157"/>
      <c r="I1167" s="157"/>
      <c r="J1167" s="157"/>
      <c r="K1167" s="157"/>
      <c r="L1167" s="157"/>
      <c r="M1167" s="157"/>
      <c r="N1167" s="156"/>
      <c r="O1167" s="156"/>
      <c r="P1167" s="156"/>
      <c r="Q1167" s="156"/>
      <c r="R1167" s="157"/>
      <c r="S1167" s="157"/>
      <c r="T1167" s="157"/>
      <c r="U1167" s="157"/>
      <c r="V1167" s="157"/>
      <c r="W1167" s="157"/>
      <c r="X1167" s="157"/>
      <c r="Y1167" s="157"/>
      <c r="Z1167" s="146"/>
      <c r="AA1167" s="146"/>
      <c r="AB1167" s="146"/>
      <c r="AC1167" s="146"/>
      <c r="AD1167" s="146"/>
      <c r="AE1167" s="146"/>
      <c r="AF1167" s="146"/>
      <c r="AG1167" s="146" t="s">
        <v>278</v>
      </c>
      <c r="AH1167" s="146">
        <v>0</v>
      </c>
      <c r="AI1167" s="146"/>
      <c r="AJ1167" s="146"/>
      <c r="AK1167" s="146"/>
      <c r="AL1167" s="146"/>
      <c r="AM1167" s="146"/>
      <c r="AN1167" s="146"/>
      <c r="AO1167" s="146"/>
      <c r="AP1167" s="146"/>
      <c r="AQ1167" s="146"/>
      <c r="AR1167" s="146"/>
      <c r="AS1167" s="146"/>
      <c r="AT1167" s="146"/>
      <c r="AU1167" s="146"/>
      <c r="AV1167" s="146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  <c r="BH1167" s="146"/>
    </row>
    <row r="1168" spans="1:60" outlineLevel="3" x14ac:dyDescent="0.2">
      <c r="A1168" s="153"/>
      <c r="B1168" s="154"/>
      <c r="C1168" s="192" t="s">
        <v>528</v>
      </c>
      <c r="D1168" s="185"/>
      <c r="E1168" s="186"/>
      <c r="F1168" s="157"/>
      <c r="G1168" s="157"/>
      <c r="H1168" s="157"/>
      <c r="I1168" s="157"/>
      <c r="J1168" s="157"/>
      <c r="K1168" s="157"/>
      <c r="L1168" s="157"/>
      <c r="M1168" s="157"/>
      <c r="N1168" s="156"/>
      <c r="O1168" s="156"/>
      <c r="P1168" s="156"/>
      <c r="Q1168" s="156"/>
      <c r="R1168" s="157"/>
      <c r="S1168" s="157"/>
      <c r="T1168" s="157"/>
      <c r="U1168" s="157"/>
      <c r="V1168" s="157"/>
      <c r="W1168" s="157"/>
      <c r="X1168" s="157"/>
      <c r="Y1168" s="157"/>
      <c r="Z1168" s="146"/>
      <c r="AA1168" s="146"/>
      <c r="AB1168" s="146"/>
      <c r="AC1168" s="146"/>
      <c r="AD1168" s="146"/>
      <c r="AE1168" s="146"/>
      <c r="AF1168" s="146"/>
      <c r="AG1168" s="146" t="s">
        <v>278</v>
      </c>
      <c r="AH1168" s="146">
        <v>0</v>
      </c>
      <c r="AI1168" s="146"/>
      <c r="AJ1168" s="146"/>
      <c r="AK1168" s="146"/>
      <c r="AL1168" s="146"/>
      <c r="AM1168" s="146"/>
      <c r="AN1168" s="146"/>
      <c r="AO1168" s="146"/>
      <c r="AP1168" s="146"/>
      <c r="AQ1168" s="146"/>
      <c r="AR1168" s="146"/>
      <c r="AS1168" s="146"/>
      <c r="AT1168" s="146"/>
      <c r="AU1168" s="146"/>
      <c r="AV1168" s="146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  <c r="BH1168" s="146"/>
    </row>
    <row r="1169" spans="1:60" outlineLevel="3" x14ac:dyDescent="0.2">
      <c r="A1169" s="153"/>
      <c r="B1169" s="154"/>
      <c r="C1169" s="192" t="s">
        <v>1123</v>
      </c>
      <c r="D1169" s="185"/>
      <c r="E1169" s="186">
        <v>11.24</v>
      </c>
      <c r="F1169" s="157"/>
      <c r="G1169" s="157"/>
      <c r="H1169" s="157"/>
      <c r="I1169" s="157"/>
      <c r="J1169" s="157"/>
      <c r="K1169" s="157"/>
      <c r="L1169" s="157"/>
      <c r="M1169" s="157"/>
      <c r="N1169" s="156"/>
      <c r="O1169" s="156"/>
      <c r="P1169" s="156"/>
      <c r="Q1169" s="156"/>
      <c r="R1169" s="157"/>
      <c r="S1169" s="157"/>
      <c r="T1169" s="157"/>
      <c r="U1169" s="157"/>
      <c r="V1169" s="157"/>
      <c r="W1169" s="157"/>
      <c r="X1169" s="157"/>
      <c r="Y1169" s="157"/>
      <c r="Z1169" s="146"/>
      <c r="AA1169" s="146"/>
      <c r="AB1169" s="146"/>
      <c r="AC1169" s="146"/>
      <c r="AD1169" s="146"/>
      <c r="AE1169" s="146"/>
      <c r="AF1169" s="146"/>
      <c r="AG1169" s="146" t="s">
        <v>278</v>
      </c>
      <c r="AH1169" s="146">
        <v>0</v>
      </c>
      <c r="AI1169" s="146"/>
      <c r="AJ1169" s="146"/>
      <c r="AK1169" s="146"/>
      <c r="AL1169" s="146"/>
      <c r="AM1169" s="146"/>
      <c r="AN1169" s="146"/>
      <c r="AO1169" s="146"/>
      <c r="AP1169" s="146"/>
      <c r="AQ1169" s="146"/>
      <c r="AR1169" s="146"/>
      <c r="AS1169" s="146"/>
      <c r="AT1169" s="146"/>
      <c r="AU1169" s="146"/>
      <c r="AV1169" s="146"/>
      <c r="AW1169" s="146"/>
      <c r="AX1169" s="146"/>
      <c r="AY1169" s="146"/>
      <c r="AZ1169" s="146"/>
      <c r="BA1169" s="146"/>
      <c r="BB1169" s="146"/>
      <c r="BC1169" s="146"/>
      <c r="BD1169" s="146"/>
      <c r="BE1169" s="146"/>
      <c r="BF1169" s="146"/>
      <c r="BG1169" s="146"/>
      <c r="BH1169" s="146"/>
    </row>
    <row r="1170" spans="1:60" outlineLevel="3" x14ac:dyDescent="0.2">
      <c r="A1170" s="153"/>
      <c r="B1170" s="154"/>
      <c r="C1170" s="192" t="s">
        <v>530</v>
      </c>
      <c r="D1170" s="185"/>
      <c r="E1170" s="186"/>
      <c r="F1170" s="157"/>
      <c r="G1170" s="157"/>
      <c r="H1170" s="157"/>
      <c r="I1170" s="157"/>
      <c r="J1170" s="157"/>
      <c r="K1170" s="157"/>
      <c r="L1170" s="157"/>
      <c r="M1170" s="157"/>
      <c r="N1170" s="156"/>
      <c r="O1170" s="156"/>
      <c r="P1170" s="156"/>
      <c r="Q1170" s="156"/>
      <c r="R1170" s="157"/>
      <c r="S1170" s="157"/>
      <c r="T1170" s="157"/>
      <c r="U1170" s="157"/>
      <c r="V1170" s="157"/>
      <c r="W1170" s="157"/>
      <c r="X1170" s="157"/>
      <c r="Y1170" s="157"/>
      <c r="Z1170" s="146"/>
      <c r="AA1170" s="146"/>
      <c r="AB1170" s="146"/>
      <c r="AC1170" s="146"/>
      <c r="AD1170" s="146"/>
      <c r="AE1170" s="146"/>
      <c r="AF1170" s="146"/>
      <c r="AG1170" s="146" t="s">
        <v>278</v>
      </c>
      <c r="AH1170" s="146">
        <v>0</v>
      </c>
      <c r="AI1170" s="146"/>
      <c r="AJ1170" s="146"/>
      <c r="AK1170" s="146"/>
      <c r="AL1170" s="146"/>
      <c r="AM1170" s="146"/>
      <c r="AN1170" s="146"/>
      <c r="AO1170" s="146"/>
      <c r="AP1170" s="146"/>
      <c r="AQ1170" s="146"/>
      <c r="AR1170" s="146"/>
      <c r="AS1170" s="146"/>
      <c r="AT1170" s="146"/>
      <c r="AU1170" s="146"/>
      <c r="AV1170" s="146"/>
      <c r="AW1170" s="146"/>
      <c r="AX1170" s="146"/>
      <c r="AY1170" s="146"/>
      <c r="AZ1170" s="146"/>
      <c r="BA1170" s="146"/>
      <c r="BB1170" s="146"/>
      <c r="BC1170" s="146"/>
      <c r="BD1170" s="146"/>
      <c r="BE1170" s="146"/>
      <c r="BF1170" s="146"/>
      <c r="BG1170" s="146"/>
      <c r="BH1170" s="146"/>
    </row>
    <row r="1171" spans="1:60" outlineLevel="3" x14ac:dyDescent="0.2">
      <c r="A1171" s="153"/>
      <c r="B1171" s="154"/>
      <c r="C1171" s="192" t="s">
        <v>1124</v>
      </c>
      <c r="D1171" s="185"/>
      <c r="E1171" s="186">
        <v>17.670000000000002</v>
      </c>
      <c r="F1171" s="157"/>
      <c r="G1171" s="157"/>
      <c r="H1171" s="157"/>
      <c r="I1171" s="157"/>
      <c r="J1171" s="157"/>
      <c r="K1171" s="157"/>
      <c r="L1171" s="157"/>
      <c r="M1171" s="157"/>
      <c r="N1171" s="156"/>
      <c r="O1171" s="156"/>
      <c r="P1171" s="156"/>
      <c r="Q1171" s="156"/>
      <c r="R1171" s="157"/>
      <c r="S1171" s="157"/>
      <c r="T1171" s="157"/>
      <c r="U1171" s="157"/>
      <c r="V1171" s="157"/>
      <c r="W1171" s="157"/>
      <c r="X1171" s="157"/>
      <c r="Y1171" s="157"/>
      <c r="Z1171" s="146"/>
      <c r="AA1171" s="146"/>
      <c r="AB1171" s="146"/>
      <c r="AC1171" s="146"/>
      <c r="AD1171" s="146"/>
      <c r="AE1171" s="146"/>
      <c r="AF1171" s="146"/>
      <c r="AG1171" s="146" t="s">
        <v>278</v>
      </c>
      <c r="AH1171" s="146">
        <v>0</v>
      </c>
      <c r="AI1171" s="146"/>
      <c r="AJ1171" s="146"/>
      <c r="AK1171" s="146"/>
      <c r="AL1171" s="146"/>
      <c r="AM1171" s="146"/>
      <c r="AN1171" s="146"/>
      <c r="AO1171" s="146"/>
      <c r="AP1171" s="146"/>
      <c r="AQ1171" s="146"/>
      <c r="AR1171" s="146"/>
      <c r="AS1171" s="146"/>
      <c r="AT1171" s="146"/>
      <c r="AU1171" s="146"/>
      <c r="AV1171" s="146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  <c r="BH1171" s="146"/>
    </row>
    <row r="1172" spans="1:60" outlineLevel="3" x14ac:dyDescent="0.2">
      <c r="A1172" s="153"/>
      <c r="B1172" s="154"/>
      <c r="C1172" s="192" t="s">
        <v>629</v>
      </c>
      <c r="D1172" s="185"/>
      <c r="E1172" s="186"/>
      <c r="F1172" s="157"/>
      <c r="G1172" s="157"/>
      <c r="H1172" s="157"/>
      <c r="I1172" s="157"/>
      <c r="J1172" s="157"/>
      <c r="K1172" s="157"/>
      <c r="L1172" s="157"/>
      <c r="M1172" s="157"/>
      <c r="N1172" s="156"/>
      <c r="O1172" s="156"/>
      <c r="P1172" s="156"/>
      <c r="Q1172" s="156"/>
      <c r="R1172" s="157"/>
      <c r="S1172" s="157"/>
      <c r="T1172" s="157"/>
      <c r="U1172" s="157"/>
      <c r="V1172" s="157"/>
      <c r="W1172" s="157"/>
      <c r="X1172" s="157"/>
      <c r="Y1172" s="157"/>
      <c r="Z1172" s="146"/>
      <c r="AA1172" s="146"/>
      <c r="AB1172" s="146"/>
      <c r="AC1172" s="146"/>
      <c r="AD1172" s="146"/>
      <c r="AE1172" s="146"/>
      <c r="AF1172" s="146"/>
      <c r="AG1172" s="146" t="s">
        <v>278</v>
      </c>
      <c r="AH1172" s="146">
        <v>0</v>
      </c>
      <c r="AI1172" s="146"/>
      <c r="AJ1172" s="146"/>
      <c r="AK1172" s="146"/>
      <c r="AL1172" s="146"/>
      <c r="AM1172" s="146"/>
      <c r="AN1172" s="146"/>
      <c r="AO1172" s="146"/>
      <c r="AP1172" s="146"/>
      <c r="AQ1172" s="146"/>
      <c r="AR1172" s="146"/>
      <c r="AS1172" s="146"/>
      <c r="AT1172" s="146"/>
      <c r="AU1172" s="146"/>
      <c r="AV1172" s="146"/>
      <c r="AW1172" s="146"/>
      <c r="AX1172" s="146"/>
      <c r="AY1172" s="146"/>
      <c r="AZ1172" s="146"/>
      <c r="BA1172" s="146"/>
      <c r="BB1172" s="146"/>
      <c r="BC1172" s="146"/>
      <c r="BD1172" s="146"/>
      <c r="BE1172" s="146"/>
      <c r="BF1172" s="146"/>
      <c r="BG1172" s="146"/>
      <c r="BH1172" s="146"/>
    </row>
    <row r="1173" spans="1:60" outlineLevel="3" x14ac:dyDescent="0.2">
      <c r="A1173" s="153"/>
      <c r="B1173" s="154"/>
      <c r="C1173" s="192" t="s">
        <v>1125</v>
      </c>
      <c r="D1173" s="185"/>
      <c r="E1173" s="186">
        <v>7.62</v>
      </c>
      <c r="F1173" s="157"/>
      <c r="G1173" s="157"/>
      <c r="H1173" s="157"/>
      <c r="I1173" s="157"/>
      <c r="J1173" s="157"/>
      <c r="K1173" s="157"/>
      <c r="L1173" s="157"/>
      <c r="M1173" s="157"/>
      <c r="N1173" s="156"/>
      <c r="O1173" s="156"/>
      <c r="P1173" s="156"/>
      <c r="Q1173" s="156"/>
      <c r="R1173" s="157"/>
      <c r="S1173" s="157"/>
      <c r="T1173" s="157"/>
      <c r="U1173" s="157"/>
      <c r="V1173" s="157"/>
      <c r="W1173" s="157"/>
      <c r="X1173" s="157"/>
      <c r="Y1173" s="157"/>
      <c r="Z1173" s="146"/>
      <c r="AA1173" s="146"/>
      <c r="AB1173" s="146"/>
      <c r="AC1173" s="146"/>
      <c r="AD1173" s="146"/>
      <c r="AE1173" s="146"/>
      <c r="AF1173" s="146"/>
      <c r="AG1173" s="146" t="s">
        <v>278</v>
      </c>
      <c r="AH1173" s="146">
        <v>0</v>
      </c>
      <c r="AI1173" s="146"/>
      <c r="AJ1173" s="146"/>
      <c r="AK1173" s="146"/>
      <c r="AL1173" s="146"/>
      <c r="AM1173" s="146"/>
      <c r="AN1173" s="146"/>
      <c r="AO1173" s="146"/>
      <c r="AP1173" s="146"/>
      <c r="AQ1173" s="146"/>
      <c r="AR1173" s="146"/>
      <c r="AS1173" s="146"/>
      <c r="AT1173" s="146"/>
      <c r="AU1173" s="146"/>
      <c r="AV1173" s="146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  <c r="BH1173" s="146"/>
    </row>
    <row r="1174" spans="1:60" outlineLevel="3" x14ac:dyDescent="0.2">
      <c r="A1174" s="153"/>
      <c r="B1174" s="154"/>
      <c r="C1174" s="192" t="s">
        <v>538</v>
      </c>
      <c r="D1174" s="185"/>
      <c r="E1174" s="186"/>
      <c r="F1174" s="157"/>
      <c r="G1174" s="157"/>
      <c r="H1174" s="157"/>
      <c r="I1174" s="157"/>
      <c r="J1174" s="157"/>
      <c r="K1174" s="157"/>
      <c r="L1174" s="157"/>
      <c r="M1174" s="157"/>
      <c r="N1174" s="156"/>
      <c r="O1174" s="156"/>
      <c r="P1174" s="156"/>
      <c r="Q1174" s="156"/>
      <c r="R1174" s="157"/>
      <c r="S1174" s="157"/>
      <c r="T1174" s="157"/>
      <c r="U1174" s="157"/>
      <c r="V1174" s="157"/>
      <c r="W1174" s="157"/>
      <c r="X1174" s="157"/>
      <c r="Y1174" s="157"/>
      <c r="Z1174" s="146"/>
      <c r="AA1174" s="146"/>
      <c r="AB1174" s="146"/>
      <c r="AC1174" s="146"/>
      <c r="AD1174" s="146"/>
      <c r="AE1174" s="146"/>
      <c r="AF1174" s="146"/>
      <c r="AG1174" s="146" t="s">
        <v>278</v>
      </c>
      <c r="AH1174" s="146">
        <v>0</v>
      </c>
      <c r="AI1174" s="146"/>
      <c r="AJ1174" s="146"/>
      <c r="AK1174" s="146"/>
      <c r="AL1174" s="146"/>
      <c r="AM1174" s="146"/>
      <c r="AN1174" s="146"/>
      <c r="AO1174" s="146"/>
      <c r="AP1174" s="146"/>
      <c r="AQ1174" s="146"/>
      <c r="AR1174" s="146"/>
      <c r="AS1174" s="146"/>
      <c r="AT1174" s="146"/>
      <c r="AU1174" s="146"/>
      <c r="AV1174" s="146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  <c r="BH1174" s="146"/>
    </row>
    <row r="1175" spans="1:60" outlineLevel="3" x14ac:dyDescent="0.2">
      <c r="A1175" s="153"/>
      <c r="B1175" s="154"/>
      <c r="C1175" s="192" t="s">
        <v>1126</v>
      </c>
      <c r="D1175" s="185"/>
      <c r="E1175" s="186">
        <v>5.85</v>
      </c>
      <c r="F1175" s="157"/>
      <c r="G1175" s="157"/>
      <c r="H1175" s="157"/>
      <c r="I1175" s="157"/>
      <c r="J1175" s="157"/>
      <c r="K1175" s="157"/>
      <c r="L1175" s="157"/>
      <c r="M1175" s="157"/>
      <c r="N1175" s="156"/>
      <c r="O1175" s="156"/>
      <c r="P1175" s="156"/>
      <c r="Q1175" s="156"/>
      <c r="R1175" s="157"/>
      <c r="S1175" s="157"/>
      <c r="T1175" s="157"/>
      <c r="U1175" s="157"/>
      <c r="V1175" s="157"/>
      <c r="W1175" s="157"/>
      <c r="X1175" s="157"/>
      <c r="Y1175" s="157"/>
      <c r="Z1175" s="146"/>
      <c r="AA1175" s="146"/>
      <c r="AB1175" s="146"/>
      <c r="AC1175" s="146"/>
      <c r="AD1175" s="146"/>
      <c r="AE1175" s="146"/>
      <c r="AF1175" s="146"/>
      <c r="AG1175" s="146" t="s">
        <v>278</v>
      </c>
      <c r="AH1175" s="146">
        <v>0</v>
      </c>
      <c r="AI1175" s="146"/>
      <c r="AJ1175" s="146"/>
      <c r="AK1175" s="146"/>
      <c r="AL1175" s="146"/>
      <c r="AM1175" s="146"/>
      <c r="AN1175" s="146"/>
      <c r="AO1175" s="146"/>
      <c r="AP1175" s="146"/>
      <c r="AQ1175" s="146"/>
      <c r="AR1175" s="146"/>
      <c r="AS1175" s="146"/>
      <c r="AT1175" s="146"/>
      <c r="AU1175" s="146"/>
      <c r="AV1175" s="146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  <c r="BH1175" s="146"/>
    </row>
    <row r="1176" spans="1:60" outlineLevel="3" x14ac:dyDescent="0.2">
      <c r="A1176" s="153"/>
      <c r="B1176" s="154"/>
      <c r="C1176" s="192" t="s">
        <v>540</v>
      </c>
      <c r="D1176" s="185"/>
      <c r="E1176" s="186"/>
      <c r="F1176" s="157"/>
      <c r="G1176" s="157"/>
      <c r="H1176" s="157"/>
      <c r="I1176" s="157"/>
      <c r="J1176" s="157"/>
      <c r="K1176" s="157"/>
      <c r="L1176" s="157"/>
      <c r="M1176" s="157"/>
      <c r="N1176" s="156"/>
      <c r="O1176" s="156"/>
      <c r="P1176" s="156"/>
      <c r="Q1176" s="156"/>
      <c r="R1176" s="157"/>
      <c r="S1176" s="157"/>
      <c r="T1176" s="157"/>
      <c r="U1176" s="157"/>
      <c r="V1176" s="157"/>
      <c r="W1176" s="157"/>
      <c r="X1176" s="157"/>
      <c r="Y1176" s="157"/>
      <c r="Z1176" s="146"/>
      <c r="AA1176" s="146"/>
      <c r="AB1176" s="146"/>
      <c r="AC1176" s="146"/>
      <c r="AD1176" s="146"/>
      <c r="AE1176" s="146"/>
      <c r="AF1176" s="146"/>
      <c r="AG1176" s="146" t="s">
        <v>278</v>
      </c>
      <c r="AH1176" s="146">
        <v>0</v>
      </c>
      <c r="AI1176" s="146"/>
      <c r="AJ1176" s="146"/>
      <c r="AK1176" s="146"/>
      <c r="AL1176" s="146"/>
      <c r="AM1176" s="146"/>
      <c r="AN1176" s="146"/>
      <c r="AO1176" s="146"/>
      <c r="AP1176" s="146"/>
      <c r="AQ1176" s="146"/>
      <c r="AR1176" s="146"/>
      <c r="AS1176" s="146"/>
      <c r="AT1176" s="146"/>
      <c r="AU1176" s="146"/>
      <c r="AV1176" s="146"/>
      <c r="AW1176" s="146"/>
      <c r="AX1176" s="146"/>
      <c r="AY1176" s="146"/>
      <c r="AZ1176" s="146"/>
      <c r="BA1176" s="146"/>
      <c r="BB1176" s="146"/>
      <c r="BC1176" s="146"/>
      <c r="BD1176" s="146"/>
      <c r="BE1176" s="146"/>
      <c r="BF1176" s="146"/>
      <c r="BG1176" s="146"/>
      <c r="BH1176" s="146"/>
    </row>
    <row r="1177" spans="1:60" outlineLevel="3" x14ac:dyDescent="0.2">
      <c r="A1177" s="153"/>
      <c r="B1177" s="154"/>
      <c r="C1177" s="192" t="s">
        <v>1127</v>
      </c>
      <c r="D1177" s="185"/>
      <c r="E1177" s="186">
        <v>19.11</v>
      </c>
      <c r="F1177" s="157"/>
      <c r="G1177" s="157"/>
      <c r="H1177" s="157"/>
      <c r="I1177" s="157"/>
      <c r="J1177" s="157"/>
      <c r="K1177" s="157"/>
      <c r="L1177" s="157"/>
      <c r="M1177" s="157"/>
      <c r="N1177" s="156"/>
      <c r="O1177" s="156"/>
      <c r="P1177" s="156"/>
      <c r="Q1177" s="156"/>
      <c r="R1177" s="157"/>
      <c r="S1177" s="157"/>
      <c r="T1177" s="157"/>
      <c r="U1177" s="157"/>
      <c r="V1177" s="157"/>
      <c r="W1177" s="157"/>
      <c r="X1177" s="157"/>
      <c r="Y1177" s="157"/>
      <c r="Z1177" s="146"/>
      <c r="AA1177" s="146"/>
      <c r="AB1177" s="146"/>
      <c r="AC1177" s="146"/>
      <c r="AD1177" s="146"/>
      <c r="AE1177" s="146"/>
      <c r="AF1177" s="146"/>
      <c r="AG1177" s="146" t="s">
        <v>278</v>
      </c>
      <c r="AH1177" s="146">
        <v>0</v>
      </c>
      <c r="AI1177" s="146"/>
      <c r="AJ1177" s="146"/>
      <c r="AK1177" s="146"/>
      <c r="AL1177" s="146"/>
      <c r="AM1177" s="146"/>
      <c r="AN1177" s="146"/>
      <c r="AO1177" s="146"/>
      <c r="AP1177" s="146"/>
      <c r="AQ1177" s="146"/>
      <c r="AR1177" s="146"/>
      <c r="AS1177" s="146"/>
      <c r="AT1177" s="146"/>
      <c r="AU1177" s="146"/>
      <c r="AV1177" s="146"/>
      <c r="AW1177" s="146"/>
      <c r="AX1177" s="146"/>
      <c r="AY1177" s="146"/>
      <c r="AZ1177" s="146"/>
      <c r="BA1177" s="146"/>
      <c r="BB1177" s="146"/>
      <c r="BC1177" s="146"/>
      <c r="BD1177" s="146"/>
      <c r="BE1177" s="146"/>
      <c r="BF1177" s="146"/>
      <c r="BG1177" s="146"/>
      <c r="BH1177" s="146"/>
    </row>
    <row r="1178" spans="1:60" outlineLevel="3" x14ac:dyDescent="0.2">
      <c r="A1178" s="153"/>
      <c r="B1178" s="154"/>
      <c r="C1178" s="192" t="s">
        <v>542</v>
      </c>
      <c r="D1178" s="185"/>
      <c r="E1178" s="186"/>
      <c r="F1178" s="157"/>
      <c r="G1178" s="157"/>
      <c r="H1178" s="157"/>
      <c r="I1178" s="157"/>
      <c r="J1178" s="157"/>
      <c r="K1178" s="157"/>
      <c r="L1178" s="157"/>
      <c r="M1178" s="157"/>
      <c r="N1178" s="156"/>
      <c r="O1178" s="156"/>
      <c r="P1178" s="156"/>
      <c r="Q1178" s="156"/>
      <c r="R1178" s="157"/>
      <c r="S1178" s="157"/>
      <c r="T1178" s="157"/>
      <c r="U1178" s="157"/>
      <c r="V1178" s="157"/>
      <c r="W1178" s="157"/>
      <c r="X1178" s="157"/>
      <c r="Y1178" s="157"/>
      <c r="Z1178" s="146"/>
      <c r="AA1178" s="146"/>
      <c r="AB1178" s="146"/>
      <c r="AC1178" s="146"/>
      <c r="AD1178" s="146"/>
      <c r="AE1178" s="146"/>
      <c r="AF1178" s="146"/>
      <c r="AG1178" s="146" t="s">
        <v>278</v>
      </c>
      <c r="AH1178" s="146">
        <v>0</v>
      </c>
      <c r="AI1178" s="146"/>
      <c r="AJ1178" s="146"/>
      <c r="AK1178" s="146"/>
      <c r="AL1178" s="146"/>
      <c r="AM1178" s="146"/>
      <c r="AN1178" s="146"/>
      <c r="AO1178" s="146"/>
      <c r="AP1178" s="146"/>
      <c r="AQ1178" s="146"/>
      <c r="AR1178" s="146"/>
      <c r="AS1178" s="146"/>
      <c r="AT1178" s="146"/>
      <c r="AU1178" s="146"/>
      <c r="AV1178" s="146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  <c r="BH1178" s="146"/>
    </row>
    <row r="1179" spans="1:60" outlineLevel="3" x14ac:dyDescent="0.2">
      <c r="A1179" s="153"/>
      <c r="B1179" s="154"/>
      <c r="C1179" s="192" t="s">
        <v>1128</v>
      </c>
      <c r="D1179" s="185"/>
      <c r="E1179" s="186">
        <v>5.67</v>
      </c>
      <c r="F1179" s="157"/>
      <c r="G1179" s="157"/>
      <c r="H1179" s="157"/>
      <c r="I1179" s="157"/>
      <c r="J1179" s="157"/>
      <c r="K1179" s="157"/>
      <c r="L1179" s="157"/>
      <c r="M1179" s="157"/>
      <c r="N1179" s="156"/>
      <c r="O1179" s="156"/>
      <c r="P1179" s="156"/>
      <c r="Q1179" s="156"/>
      <c r="R1179" s="157"/>
      <c r="S1179" s="157"/>
      <c r="T1179" s="157"/>
      <c r="U1179" s="157"/>
      <c r="V1179" s="157"/>
      <c r="W1179" s="157"/>
      <c r="X1179" s="157"/>
      <c r="Y1179" s="157"/>
      <c r="Z1179" s="146"/>
      <c r="AA1179" s="146"/>
      <c r="AB1179" s="146"/>
      <c r="AC1179" s="146"/>
      <c r="AD1179" s="146"/>
      <c r="AE1179" s="146"/>
      <c r="AF1179" s="146"/>
      <c r="AG1179" s="146" t="s">
        <v>278</v>
      </c>
      <c r="AH1179" s="146">
        <v>0</v>
      </c>
      <c r="AI1179" s="146"/>
      <c r="AJ1179" s="146"/>
      <c r="AK1179" s="146"/>
      <c r="AL1179" s="146"/>
      <c r="AM1179" s="146"/>
      <c r="AN1179" s="146"/>
      <c r="AO1179" s="146"/>
      <c r="AP1179" s="146"/>
      <c r="AQ1179" s="146"/>
      <c r="AR1179" s="146"/>
      <c r="AS1179" s="146"/>
      <c r="AT1179" s="146"/>
      <c r="AU1179" s="146"/>
      <c r="AV1179" s="146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  <c r="BH1179" s="146"/>
    </row>
    <row r="1180" spans="1:60" outlineLevel="3" x14ac:dyDescent="0.2">
      <c r="A1180" s="153"/>
      <c r="B1180" s="154"/>
      <c r="C1180" s="192" t="s">
        <v>544</v>
      </c>
      <c r="D1180" s="185"/>
      <c r="E1180" s="186"/>
      <c r="F1180" s="157"/>
      <c r="G1180" s="157"/>
      <c r="H1180" s="157"/>
      <c r="I1180" s="157"/>
      <c r="J1180" s="157"/>
      <c r="K1180" s="157"/>
      <c r="L1180" s="157"/>
      <c r="M1180" s="157"/>
      <c r="N1180" s="156"/>
      <c r="O1180" s="156"/>
      <c r="P1180" s="156"/>
      <c r="Q1180" s="156"/>
      <c r="R1180" s="157"/>
      <c r="S1180" s="157"/>
      <c r="T1180" s="157"/>
      <c r="U1180" s="157"/>
      <c r="V1180" s="157"/>
      <c r="W1180" s="157"/>
      <c r="X1180" s="157"/>
      <c r="Y1180" s="157"/>
      <c r="Z1180" s="146"/>
      <c r="AA1180" s="146"/>
      <c r="AB1180" s="146"/>
      <c r="AC1180" s="146"/>
      <c r="AD1180" s="146"/>
      <c r="AE1180" s="146"/>
      <c r="AF1180" s="146"/>
      <c r="AG1180" s="146" t="s">
        <v>278</v>
      </c>
      <c r="AH1180" s="146">
        <v>0</v>
      </c>
      <c r="AI1180" s="146"/>
      <c r="AJ1180" s="146"/>
      <c r="AK1180" s="146"/>
      <c r="AL1180" s="146"/>
      <c r="AM1180" s="146"/>
      <c r="AN1180" s="146"/>
      <c r="AO1180" s="146"/>
      <c r="AP1180" s="146"/>
      <c r="AQ1180" s="146"/>
      <c r="AR1180" s="146"/>
      <c r="AS1180" s="146"/>
      <c r="AT1180" s="146"/>
      <c r="AU1180" s="146"/>
      <c r="AV1180" s="146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  <c r="BH1180" s="146"/>
    </row>
    <row r="1181" spans="1:60" outlineLevel="3" x14ac:dyDescent="0.2">
      <c r="A1181" s="153"/>
      <c r="B1181" s="154"/>
      <c r="C1181" s="192" t="s">
        <v>1129</v>
      </c>
      <c r="D1181" s="185"/>
      <c r="E1181" s="186">
        <v>14.11</v>
      </c>
      <c r="F1181" s="157"/>
      <c r="G1181" s="157"/>
      <c r="H1181" s="157"/>
      <c r="I1181" s="157"/>
      <c r="J1181" s="157"/>
      <c r="K1181" s="157"/>
      <c r="L1181" s="157"/>
      <c r="M1181" s="157"/>
      <c r="N1181" s="156"/>
      <c r="O1181" s="156"/>
      <c r="P1181" s="156"/>
      <c r="Q1181" s="156"/>
      <c r="R1181" s="157"/>
      <c r="S1181" s="157"/>
      <c r="T1181" s="157"/>
      <c r="U1181" s="157"/>
      <c r="V1181" s="157"/>
      <c r="W1181" s="157"/>
      <c r="X1181" s="157"/>
      <c r="Y1181" s="157"/>
      <c r="Z1181" s="146"/>
      <c r="AA1181" s="146"/>
      <c r="AB1181" s="146"/>
      <c r="AC1181" s="146"/>
      <c r="AD1181" s="146"/>
      <c r="AE1181" s="146"/>
      <c r="AF1181" s="146"/>
      <c r="AG1181" s="146" t="s">
        <v>278</v>
      </c>
      <c r="AH1181" s="146">
        <v>0</v>
      </c>
      <c r="AI1181" s="146"/>
      <c r="AJ1181" s="146"/>
      <c r="AK1181" s="146"/>
      <c r="AL1181" s="146"/>
      <c r="AM1181" s="146"/>
      <c r="AN1181" s="146"/>
      <c r="AO1181" s="146"/>
      <c r="AP1181" s="146"/>
      <c r="AQ1181" s="146"/>
      <c r="AR1181" s="146"/>
      <c r="AS1181" s="146"/>
      <c r="AT1181" s="146"/>
      <c r="AU1181" s="146"/>
      <c r="AV1181" s="146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  <c r="BH1181" s="146"/>
    </row>
    <row r="1182" spans="1:60" outlineLevel="3" x14ac:dyDescent="0.2">
      <c r="A1182" s="153"/>
      <c r="B1182" s="154"/>
      <c r="C1182" s="192" t="s">
        <v>546</v>
      </c>
      <c r="D1182" s="185"/>
      <c r="E1182" s="186"/>
      <c r="F1182" s="157"/>
      <c r="G1182" s="157"/>
      <c r="H1182" s="157"/>
      <c r="I1182" s="157"/>
      <c r="J1182" s="157"/>
      <c r="K1182" s="157"/>
      <c r="L1182" s="157"/>
      <c r="M1182" s="157"/>
      <c r="N1182" s="156"/>
      <c r="O1182" s="156"/>
      <c r="P1182" s="156"/>
      <c r="Q1182" s="156"/>
      <c r="R1182" s="157"/>
      <c r="S1182" s="157"/>
      <c r="T1182" s="157"/>
      <c r="U1182" s="157"/>
      <c r="V1182" s="157"/>
      <c r="W1182" s="157"/>
      <c r="X1182" s="157"/>
      <c r="Y1182" s="157"/>
      <c r="Z1182" s="146"/>
      <c r="AA1182" s="146"/>
      <c r="AB1182" s="146"/>
      <c r="AC1182" s="146"/>
      <c r="AD1182" s="146"/>
      <c r="AE1182" s="146"/>
      <c r="AF1182" s="146"/>
      <c r="AG1182" s="146" t="s">
        <v>278</v>
      </c>
      <c r="AH1182" s="146">
        <v>0</v>
      </c>
      <c r="AI1182" s="146"/>
      <c r="AJ1182" s="146"/>
      <c r="AK1182" s="146"/>
      <c r="AL1182" s="146"/>
      <c r="AM1182" s="146"/>
      <c r="AN1182" s="146"/>
      <c r="AO1182" s="146"/>
      <c r="AP1182" s="146"/>
      <c r="AQ1182" s="146"/>
      <c r="AR1182" s="146"/>
      <c r="AS1182" s="146"/>
      <c r="AT1182" s="146"/>
      <c r="AU1182" s="146"/>
      <c r="AV1182" s="146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  <c r="BH1182" s="146"/>
    </row>
    <row r="1183" spans="1:60" outlineLevel="3" x14ac:dyDescent="0.2">
      <c r="A1183" s="153"/>
      <c r="B1183" s="154"/>
      <c r="C1183" s="192" t="s">
        <v>1130</v>
      </c>
      <c r="D1183" s="185"/>
      <c r="E1183" s="186">
        <v>5.68</v>
      </c>
      <c r="F1183" s="157"/>
      <c r="G1183" s="157"/>
      <c r="H1183" s="157"/>
      <c r="I1183" s="157"/>
      <c r="J1183" s="157"/>
      <c r="K1183" s="157"/>
      <c r="L1183" s="157"/>
      <c r="M1183" s="157"/>
      <c r="N1183" s="156"/>
      <c r="O1183" s="156"/>
      <c r="P1183" s="156"/>
      <c r="Q1183" s="156"/>
      <c r="R1183" s="157"/>
      <c r="S1183" s="157"/>
      <c r="T1183" s="157"/>
      <c r="U1183" s="157"/>
      <c r="V1183" s="157"/>
      <c r="W1183" s="157"/>
      <c r="X1183" s="157"/>
      <c r="Y1183" s="157"/>
      <c r="Z1183" s="146"/>
      <c r="AA1183" s="146"/>
      <c r="AB1183" s="146"/>
      <c r="AC1183" s="146"/>
      <c r="AD1183" s="146"/>
      <c r="AE1183" s="146"/>
      <c r="AF1183" s="146"/>
      <c r="AG1183" s="146" t="s">
        <v>278</v>
      </c>
      <c r="AH1183" s="146">
        <v>0</v>
      </c>
      <c r="AI1183" s="146"/>
      <c r="AJ1183" s="146"/>
      <c r="AK1183" s="146"/>
      <c r="AL1183" s="146"/>
      <c r="AM1183" s="146"/>
      <c r="AN1183" s="146"/>
      <c r="AO1183" s="146"/>
      <c r="AP1183" s="146"/>
      <c r="AQ1183" s="146"/>
      <c r="AR1183" s="146"/>
      <c r="AS1183" s="146"/>
      <c r="AT1183" s="146"/>
      <c r="AU1183" s="146"/>
      <c r="AV1183" s="146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  <c r="BH1183" s="146"/>
    </row>
    <row r="1184" spans="1:60" outlineLevel="3" x14ac:dyDescent="0.2">
      <c r="A1184" s="153"/>
      <c r="B1184" s="154"/>
      <c r="C1184" s="192" t="s">
        <v>548</v>
      </c>
      <c r="D1184" s="185"/>
      <c r="E1184" s="186"/>
      <c r="F1184" s="157"/>
      <c r="G1184" s="157"/>
      <c r="H1184" s="157"/>
      <c r="I1184" s="157"/>
      <c r="J1184" s="157"/>
      <c r="K1184" s="157"/>
      <c r="L1184" s="157"/>
      <c r="M1184" s="157"/>
      <c r="N1184" s="156"/>
      <c r="O1184" s="156"/>
      <c r="P1184" s="156"/>
      <c r="Q1184" s="156"/>
      <c r="R1184" s="157"/>
      <c r="S1184" s="157"/>
      <c r="T1184" s="157"/>
      <c r="U1184" s="157"/>
      <c r="V1184" s="157"/>
      <c r="W1184" s="157"/>
      <c r="X1184" s="157"/>
      <c r="Y1184" s="157"/>
      <c r="Z1184" s="146"/>
      <c r="AA1184" s="146"/>
      <c r="AB1184" s="146"/>
      <c r="AC1184" s="146"/>
      <c r="AD1184" s="146"/>
      <c r="AE1184" s="146"/>
      <c r="AF1184" s="146"/>
      <c r="AG1184" s="146" t="s">
        <v>278</v>
      </c>
      <c r="AH1184" s="146">
        <v>0</v>
      </c>
      <c r="AI1184" s="146"/>
      <c r="AJ1184" s="146"/>
      <c r="AK1184" s="146"/>
      <c r="AL1184" s="146"/>
      <c r="AM1184" s="146"/>
      <c r="AN1184" s="146"/>
      <c r="AO1184" s="146"/>
      <c r="AP1184" s="146"/>
      <c r="AQ1184" s="146"/>
      <c r="AR1184" s="146"/>
      <c r="AS1184" s="146"/>
      <c r="AT1184" s="146"/>
      <c r="AU1184" s="146"/>
      <c r="AV1184" s="146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  <c r="BH1184" s="146"/>
    </row>
    <row r="1185" spans="1:60" outlineLevel="3" x14ac:dyDescent="0.2">
      <c r="A1185" s="153"/>
      <c r="B1185" s="154"/>
      <c r="C1185" s="192" t="s">
        <v>1131</v>
      </c>
      <c r="D1185" s="185"/>
      <c r="E1185" s="186">
        <v>14.12</v>
      </c>
      <c r="F1185" s="157"/>
      <c r="G1185" s="157"/>
      <c r="H1185" s="157"/>
      <c r="I1185" s="157"/>
      <c r="J1185" s="157"/>
      <c r="K1185" s="157"/>
      <c r="L1185" s="157"/>
      <c r="M1185" s="157"/>
      <c r="N1185" s="156"/>
      <c r="O1185" s="156"/>
      <c r="P1185" s="156"/>
      <c r="Q1185" s="156"/>
      <c r="R1185" s="157"/>
      <c r="S1185" s="157"/>
      <c r="T1185" s="157"/>
      <c r="U1185" s="157"/>
      <c r="V1185" s="157"/>
      <c r="W1185" s="157"/>
      <c r="X1185" s="157"/>
      <c r="Y1185" s="157"/>
      <c r="Z1185" s="146"/>
      <c r="AA1185" s="146"/>
      <c r="AB1185" s="146"/>
      <c r="AC1185" s="146"/>
      <c r="AD1185" s="146"/>
      <c r="AE1185" s="146"/>
      <c r="AF1185" s="146"/>
      <c r="AG1185" s="146" t="s">
        <v>278</v>
      </c>
      <c r="AH1185" s="146">
        <v>0</v>
      </c>
      <c r="AI1185" s="146"/>
      <c r="AJ1185" s="146"/>
      <c r="AK1185" s="146"/>
      <c r="AL1185" s="146"/>
      <c r="AM1185" s="146"/>
      <c r="AN1185" s="146"/>
      <c r="AO1185" s="146"/>
      <c r="AP1185" s="146"/>
      <c r="AQ1185" s="146"/>
      <c r="AR1185" s="146"/>
      <c r="AS1185" s="146"/>
      <c r="AT1185" s="146"/>
      <c r="AU1185" s="146"/>
      <c r="AV1185" s="146"/>
      <c r="AW1185" s="146"/>
      <c r="AX1185" s="146"/>
      <c r="AY1185" s="146"/>
      <c r="AZ1185" s="146"/>
      <c r="BA1185" s="146"/>
      <c r="BB1185" s="146"/>
      <c r="BC1185" s="146"/>
      <c r="BD1185" s="146"/>
      <c r="BE1185" s="146"/>
      <c r="BF1185" s="146"/>
      <c r="BG1185" s="146"/>
      <c r="BH1185" s="146"/>
    </row>
    <row r="1186" spans="1:60" outlineLevel="3" x14ac:dyDescent="0.2">
      <c r="A1186" s="153"/>
      <c r="B1186" s="154"/>
      <c r="C1186" s="192" t="s">
        <v>550</v>
      </c>
      <c r="D1186" s="185"/>
      <c r="E1186" s="186"/>
      <c r="F1186" s="157"/>
      <c r="G1186" s="157"/>
      <c r="H1186" s="157"/>
      <c r="I1186" s="157"/>
      <c r="J1186" s="157"/>
      <c r="K1186" s="157"/>
      <c r="L1186" s="157"/>
      <c r="M1186" s="157"/>
      <c r="N1186" s="156"/>
      <c r="O1186" s="156"/>
      <c r="P1186" s="156"/>
      <c r="Q1186" s="156"/>
      <c r="R1186" s="157"/>
      <c r="S1186" s="157"/>
      <c r="T1186" s="157"/>
      <c r="U1186" s="157"/>
      <c r="V1186" s="157"/>
      <c r="W1186" s="157"/>
      <c r="X1186" s="157"/>
      <c r="Y1186" s="157"/>
      <c r="Z1186" s="146"/>
      <c r="AA1186" s="146"/>
      <c r="AB1186" s="146"/>
      <c r="AC1186" s="146"/>
      <c r="AD1186" s="146"/>
      <c r="AE1186" s="146"/>
      <c r="AF1186" s="146"/>
      <c r="AG1186" s="146" t="s">
        <v>278</v>
      </c>
      <c r="AH1186" s="146">
        <v>0</v>
      </c>
      <c r="AI1186" s="146"/>
      <c r="AJ1186" s="146"/>
      <c r="AK1186" s="146"/>
      <c r="AL1186" s="146"/>
      <c r="AM1186" s="146"/>
      <c r="AN1186" s="146"/>
      <c r="AO1186" s="146"/>
      <c r="AP1186" s="146"/>
      <c r="AQ1186" s="146"/>
      <c r="AR1186" s="146"/>
      <c r="AS1186" s="146"/>
      <c r="AT1186" s="146"/>
      <c r="AU1186" s="146"/>
      <c r="AV1186" s="146"/>
      <c r="AW1186" s="146"/>
      <c r="AX1186" s="146"/>
      <c r="AY1186" s="146"/>
      <c r="AZ1186" s="146"/>
      <c r="BA1186" s="146"/>
      <c r="BB1186" s="146"/>
      <c r="BC1186" s="146"/>
      <c r="BD1186" s="146"/>
      <c r="BE1186" s="146"/>
      <c r="BF1186" s="146"/>
      <c r="BG1186" s="146"/>
      <c r="BH1186" s="146"/>
    </row>
    <row r="1187" spans="1:60" outlineLevel="3" x14ac:dyDescent="0.2">
      <c r="A1187" s="153"/>
      <c r="B1187" s="154"/>
      <c r="C1187" s="192" t="s">
        <v>1132</v>
      </c>
      <c r="D1187" s="185"/>
      <c r="E1187" s="186">
        <v>5.68</v>
      </c>
      <c r="F1187" s="157"/>
      <c r="G1187" s="157"/>
      <c r="H1187" s="157"/>
      <c r="I1187" s="157"/>
      <c r="J1187" s="157"/>
      <c r="K1187" s="157"/>
      <c r="L1187" s="157"/>
      <c r="M1187" s="157"/>
      <c r="N1187" s="156"/>
      <c r="O1187" s="156"/>
      <c r="P1187" s="156"/>
      <c r="Q1187" s="156"/>
      <c r="R1187" s="157"/>
      <c r="S1187" s="157"/>
      <c r="T1187" s="157"/>
      <c r="U1187" s="157"/>
      <c r="V1187" s="157"/>
      <c r="W1187" s="157"/>
      <c r="X1187" s="157"/>
      <c r="Y1187" s="157"/>
      <c r="Z1187" s="146"/>
      <c r="AA1187" s="146"/>
      <c r="AB1187" s="146"/>
      <c r="AC1187" s="146"/>
      <c r="AD1187" s="146"/>
      <c r="AE1187" s="146"/>
      <c r="AF1187" s="146"/>
      <c r="AG1187" s="146" t="s">
        <v>278</v>
      </c>
      <c r="AH1187" s="146">
        <v>0</v>
      </c>
      <c r="AI1187" s="146"/>
      <c r="AJ1187" s="146"/>
      <c r="AK1187" s="146"/>
      <c r="AL1187" s="146"/>
      <c r="AM1187" s="146"/>
      <c r="AN1187" s="146"/>
      <c r="AO1187" s="146"/>
      <c r="AP1187" s="146"/>
      <c r="AQ1187" s="146"/>
      <c r="AR1187" s="146"/>
      <c r="AS1187" s="146"/>
      <c r="AT1187" s="146"/>
      <c r="AU1187" s="146"/>
      <c r="AV1187" s="146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  <c r="BH1187" s="146"/>
    </row>
    <row r="1188" spans="1:60" outlineLevel="3" x14ac:dyDescent="0.2">
      <c r="A1188" s="153"/>
      <c r="B1188" s="154"/>
      <c r="C1188" s="192" t="s">
        <v>551</v>
      </c>
      <c r="D1188" s="185"/>
      <c r="E1188" s="186"/>
      <c r="F1188" s="157"/>
      <c r="G1188" s="157"/>
      <c r="H1188" s="157"/>
      <c r="I1188" s="157"/>
      <c r="J1188" s="157"/>
      <c r="K1188" s="157"/>
      <c r="L1188" s="157"/>
      <c r="M1188" s="157"/>
      <c r="N1188" s="156"/>
      <c r="O1188" s="156"/>
      <c r="P1188" s="156"/>
      <c r="Q1188" s="156"/>
      <c r="R1188" s="157"/>
      <c r="S1188" s="157"/>
      <c r="T1188" s="157"/>
      <c r="U1188" s="157"/>
      <c r="V1188" s="157"/>
      <c r="W1188" s="157"/>
      <c r="X1188" s="157"/>
      <c r="Y1188" s="157"/>
      <c r="Z1188" s="146"/>
      <c r="AA1188" s="146"/>
      <c r="AB1188" s="146"/>
      <c r="AC1188" s="146"/>
      <c r="AD1188" s="146"/>
      <c r="AE1188" s="146"/>
      <c r="AF1188" s="146"/>
      <c r="AG1188" s="146" t="s">
        <v>278</v>
      </c>
      <c r="AH1188" s="146">
        <v>0</v>
      </c>
      <c r="AI1188" s="146"/>
      <c r="AJ1188" s="146"/>
      <c r="AK1188" s="146"/>
      <c r="AL1188" s="146"/>
      <c r="AM1188" s="146"/>
      <c r="AN1188" s="146"/>
      <c r="AO1188" s="146"/>
      <c r="AP1188" s="146"/>
      <c r="AQ1188" s="146"/>
      <c r="AR1188" s="146"/>
      <c r="AS1188" s="146"/>
      <c r="AT1188" s="146"/>
      <c r="AU1188" s="146"/>
      <c r="AV1188" s="146"/>
      <c r="AW1188" s="146"/>
      <c r="AX1188" s="146"/>
      <c r="AY1188" s="146"/>
      <c r="AZ1188" s="146"/>
      <c r="BA1188" s="146"/>
      <c r="BB1188" s="146"/>
      <c r="BC1188" s="146"/>
      <c r="BD1188" s="146"/>
      <c r="BE1188" s="146"/>
      <c r="BF1188" s="146"/>
      <c r="BG1188" s="146"/>
      <c r="BH1188" s="146"/>
    </row>
    <row r="1189" spans="1:60" outlineLevel="3" x14ac:dyDescent="0.2">
      <c r="A1189" s="153"/>
      <c r="B1189" s="154"/>
      <c r="C1189" s="192" t="s">
        <v>1133</v>
      </c>
      <c r="D1189" s="185"/>
      <c r="E1189" s="186">
        <v>14.284000000000001</v>
      </c>
      <c r="F1189" s="157"/>
      <c r="G1189" s="157"/>
      <c r="H1189" s="157"/>
      <c r="I1189" s="157"/>
      <c r="J1189" s="157"/>
      <c r="K1189" s="157"/>
      <c r="L1189" s="157"/>
      <c r="M1189" s="157"/>
      <c r="N1189" s="156"/>
      <c r="O1189" s="156"/>
      <c r="P1189" s="156"/>
      <c r="Q1189" s="156"/>
      <c r="R1189" s="157"/>
      <c r="S1189" s="157"/>
      <c r="T1189" s="157"/>
      <c r="U1189" s="157"/>
      <c r="V1189" s="157"/>
      <c r="W1189" s="157"/>
      <c r="X1189" s="157"/>
      <c r="Y1189" s="157"/>
      <c r="Z1189" s="146"/>
      <c r="AA1189" s="146"/>
      <c r="AB1189" s="146"/>
      <c r="AC1189" s="146"/>
      <c r="AD1189" s="146"/>
      <c r="AE1189" s="146"/>
      <c r="AF1189" s="146"/>
      <c r="AG1189" s="146" t="s">
        <v>278</v>
      </c>
      <c r="AH1189" s="146">
        <v>0</v>
      </c>
      <c r="AI1189" s="146"/>
      <c r="AJ1189" s="146"/>
      <c r="AK1189" s="146"/>
      <c r="AL1189" s="146"/>
      <c r="AM1189" s="146"/>
      <c r="AN1189" s="146"/>
      <c r="AO1189" s="146"/>
      <c r="AP1189" s="146"/>
      <c r="AQ1189" s="146"/>
      <c r="AR1189" s="146"/>
      <c r="AS1189" s="146"/>
      <c r="AT1189" s="146"/>
      <c r="AU1189" s="146"/>
      <c r="AV1189" s="146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  <c r="BH1189" s="146"/>
    </row>
    <row r="1190" spans="1:60" outlineLevel="2" x14ac:dyDescent="0.2">
      <c r="A1190" s="153"/>
      <c r="B1190" s="154"/>
      <c r="C1190" s="251"/>
      <c r="D1190" s="252"/>
      <c r="E1190" s="252"/>
      <c r="F1190" s="252"/>
      <c r="G1190" s="252"/>
      <c r="H1190" s="157"/>
      <c r="I1190" s="157"/>
      <c r="J1190" s="157"/>
      <c r="K1190" s="157"/>
      <c r="L1190" s="157"/>
      <c r="M1190" s="157"/>
      <c r="N1190" s="156"/>
      <c r="O1190" s="156"/>
      <c r="P1190" s="156"/>
      <c r="Q1190" s="156"/>
      <c r="R1190" s="157"/>
      <c r="S1190" s="157"/>
      <c r="T1190" s="157"/>
      <c r="U1190" s="157"/>
      <c r="V1190" s="157"/>
      <c r="W1190" s="157"/>
      <c r="X1190" s="157"/>
      <c r="Y1190" s="157"/>
      <c r="Z1190" s="146"/>
      <c r="AA1190" s="146"/>
      <c r="AB1190" s="146"/>
      <c r="AC1190" s="146"/>
      <c r="AD1190" s="146"/>
      <c r="AE1190" s="146"/>
      <c r="AF1190" s="146"/>
      <c r="AG1190" s="146" t="s">
        <v>223</v>
      </c>
      <c r="AH1190" s="146"/>
      <c r="AI1190" s="146"/>
      <c r="AJ1190" s="146"/>
      <c r="AK1190" s="146"/>
      <c r="AL1190" s="146"/>
      <c r="AM1190" s="146"/>
      <c r="AN1190" s="146"/>
      <c r="AO1190" s="146"/>
      <c r="AP1190" s="146"/>
      <c r="AQ1190" s="146"/>
      <c r="AR1190" s="146"/>
      <c r="AS1190" s="146"/>
      <c r="AT1190" s="146"/>
      <c r="AU1190" s="146"/>
      <c r="AV1190" s="146"/>
      <c r="AW1190" s="146"/>
      <c r="AX1190" s="146"/>
      <c r="AY1190" s="146"/>
      <c r="AZ1190" s="146"/>
      <c r="BA1190" s="146"/>
      <c r="BB1190" s="146"/>
      <c r="BC1190" s="146"/>
      <c r="BD1190" s="146"/>
      <c r="BE1190" s="146"/>
      <c r="BF1190" s="146"/>
      <c r="BG1190" s="146"/>
      <c r="BH1190" s="146"/>
    </row>
    <row r="1191" spans="1:60" outlineLevel="1" x14ac:dyDescent="0.2">
      <c r="A1191" s="167">
        <v>179</v>
      </c>
      <c r="B1191" s="168" t="s">
        <v>1134</v>
      </c>
      <c r="C1191" s="177" t="s">
        <v>1135</v>
      </c>
      <c r="D1191" s="169" t="s">
        <v>332</v>
      </c>
      <c r="E1191" s="170">
        <v>91.236249999999998</v>
      </c>
      <c r="F1191" s="171"/>
      <c r="G1191" s="172">
        <f>ROUND(E1191*F1191,2)</f>
        <v>0</v>
      </c>
      <c r="H1191" s="171"/>
      <c r="I1191" s="172">
        <f>ROUND(E1191*H1191,2)</f>
        <v>0</v>
      </c>
      <c r="J1191" s="171"/>
      <c r="K1191" s="172">
        <f>ROUND(E1191*J1191,2)</f>
        <v>0</v>
      </c>
      <c r="L1191" s="172">
        <v>21</v>
      </c>
      <c r="M1191" s="172">
        <f>G1191*(1+L1191/100)</f>
        <v>0</v>
      </c>
      <c r="N1191" s="170">
        <v>3.3600000000000001E-3</v>
      </c>
      <c r="O1191" s="170">
        <f>ROUND(E1191*N1191,2)</f>
        <v>0.31</v>
      </c>
      <c r="P1191" s="170">
        <v>0</v>
      </c>
      <c r="Q1191" s="170">
        <f>ROUND(E1191*P1191,2)</f>
        <v>0</v>
      </c>
      <c r="R1191" s="172" t="s">
        <v>1118</v>
      </c>
      <c r="S1191" s="172" t="s">
        <v>218</v>
      </c>
      <c r="T1191" s="173" t="s">
        <v>218</v>
      </c>
      <c r="U1191" s="157">
        <v>0.45</v>
      </c>
      <c r="V1191" s="157">
        <f>ROUND(E1191*U1191,2)</f>
        <v>41.06</v>
      </c>
      <c r="W1191" s="157"/>
      <c r="X1191" s="157" t="s">
        <v>263</v>
      </c>
      <c r="Y1191" s="157" t="s">
        <v>221</v>
      </c>
      <c r="Z1191" s="146"/>
      <c r="AA1191" s="146"/>
      <c r="AB1191" s="146"/>
      <c r="AC1191" s="146"/>
      <c r="AD1191" s="146"/>
      <c r="AE1191" s="146"/>
      <c r="AF1191" s="146"/>
      <c r="AG1191" s="146" t="s">
        <v>264</v>
      </c>
      <c r="AH1191" s="146"/>
      <c r="AI1191" s="146"/>
      <c r="AJ1191" s="146"/>
      <c r="AK1191" s="146"/>
      <c r="AL1191" s="146"/>
      <c r="AM1191" s="146"/>
      <c r="AN1191" s="146"/>
      <c r="AO1191" s="146"/>
      <c r="AP1191" s="146"/>
      <c r="AQ1191" s="146"/>
      <c r="AR1191" s="146"/>
      <c r="AS1191" s="146"/>
      <c r="AT1191" s="146"/>
      <c r="AU1191" s="146"/>
      <c r="AV1191" s="146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  <c r="BH1191" s="146"/>
    </row>
    <row r="1192" spans="1:60" outlineLevel="2" x14ac:dyDescent="0.2">
      <c r="A1192" s="153"/>
      <c r="B1192" s="154"/>
      <c r="C1192" s="192" t="s">
        <v>709</v>
      </c>
      <c r="D1192" s="185"/>
      <c r="E1192" s="186"/>
      <c r="F1192" s="157"/>
      <c r="G1192" s="157"/>
      <c r="H1192" s="157"/>
      <c r="I1192" s="157"/>
      <c r="J1192" s="157"/>
      <c r="K1192" s="157"/>
      <c r="L1192" s="157"/>
      <c r="M1192" s="157"/>
      <c r="N1192" s="156"/>
      <c r="O1192" s="156"/>
      <c r="P1192" s="156"/>
      <c r="Q1192" s="156"/>
      <c r="R1192" s="157"/>
      <c r="S1192" s="157"/>
      <c r="T1192" s="157"/>
      <c r="U1192" s="157"/>
      <c r="V1192" s="157"/>
      <c r="W1192" s="157"/>
      <c r="X1192" s="157"/>
      <c r="Y1192" s="157"/>
      <c r="Z1192" s="146"/>
      <c r="AA1192" s="146"/>
      <c r="AB1192" s="146"/>
      <c r="AC1192" s="146"/>
      <c r="AD1192" s="146"/>
      <c r="AE1192" s="146"/>
      <c r="AF1192" s="146"/>
      <c r="AG1192" s="146" t="s">
        <v>278</v>
      </c>
      <c r="AH1192" s="146">
        <v>0</v>
      </c>
      <c r="AI1192" s="146"/>
      <c r="AJ1192" s="146"/>
      <c r="AK1192" s="146"/>
      <c r="AL1192" s="146"/>
      <c r="AM1192" s="146"/>
      <c r="AN1192" s="146"/>
      <c r="AO1192" s="146"/>
      <c r="AP1192" s="146"/>
      <c r="AQ1192" s="146"/>
      <c r="AR1192" s="146"/>
      <c r="AS1192" s="146"/>
      <c r="AT1192" s="146"/>
      <c r="AU1192" s="146"/>
      <c r="AV1192" s="146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  <c r="BH1192" s="146"/>
    </row>
    <row r="1193" spans="1:60" outlineLevel="3" x14ac:dyDescent="0.2">
      <c r="A1193" s="153"/>
      <c r="B1193" s="154"/>
      <c r="C1193" s="192" t="s">
        <v>526</v>
      </c>
      <c r="D1193" s="185"/>
      <c r="E1193" s="186"/>
      <c r="F1193" s="157"/>
      <c r="G1193" s="157"/>
      <c r="H1193" s="157"/>
      <c r="I1193" s="157"/>
      <c r="J1193" s="157"/>
      <c r="K1193" s="157"/>
      <c r="L1193" s="157"/>
      <c r="M1193" s="157"/>
      <c r="N1193" s="156"/>
      <c r="O1193" s="156"/>
      <c r="P1193" s="156"/>
      <c r="Q1193" s="156"/>
      <c r="R1193" s="157"/>
      <c r="S1193" s="157"/>
      <c r="T1193" s="157"/>
      <c r="U1193" s="157"/>
      <c r="V1193" s="157"/>
      <c r="W1193" s="157"/>
      <c r="X1193" s="157"/>
      <c r="Y1193" s="157"/>
      <c r="Z1193" s="146"/>
      <c r="AA1193" s="146"/>
      <c r="AB1193" s="146"/>
      <c r="AC1193" s="146"/>
      <c r="AD1193" s="146"/>
      <c r="AE1193" s="146"/>
      <c r="AF1193" s="146"/>
      <c r="AG1193" s="146" t="s">
        <v>278</v>
      </c>
      <c r="AH1193" s="146">
        <v>0</v>
      </c>
      <c r="AI1193" s="146"/>
      <c r="AJ1193" s="146"/>
      <c r="AK1193" s="146"/>
      <c r="AL1193" s="146"/>
      <c r="AM1193" s="146"/>
      <c r="AN1193" s="146"/>
      <c r="AO1193" s="146"/>
      <c r="AP1193" s="146"/>
      <c r="AQ1193" s="146"/>
      <c r="AR1193" s="146"/>
      <c r="AS1193" s="146"/>
      <c r="AT1193" s="146"/>
      <c r="AU1193" s="146"/>
      <c r="AV1193" s="146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  <c r="BH1193" s="146"/>
    </row>
    <row r="1194" spans="1:60" outlineLevel="3" x14ac:dyDescent="0.2">
      <c r="A1194" s="153"/>
      <c r="B1194" s="154"/>
      <c r="C1194" s="192" t="s">
        <v>883</v>
      </c>
      <c r="D1194" s="185"/>
      <c r="E1194" s="186">
        <v>1.8376999999999999</v>
      </c>
      <c r="F1194" s="157"/>
      <c r="G1194" s="157"/>
      <c r="H1194" s="157"/>
      <c r="I1194" s="157"/>
      <c r="J1194" s="157"/>
      <c r="K1194" s="157"/>
      <c r="L1194" s="157"/>
      <c r="M1194" s="157"/>
      <c r="N1194" s="156"/>
      <c r="O1194" s="156"/>
      <c r="P1194" s="156"/>
      <c r="Q1194" s="156"/>
      <c r="R1194" s="157"/>
      <c r="S1194" s="157"/>
      <c r="T1194" s="157"/>
      <c r="U1194" s="157"/>
      <c r="V1194" s="157"/>
      <c r="W1194" s="157"/>
      <c r="X1194" s="157"/>
      <c r="Y1194" s="157"/>
      <c r="Z1194" s="146"/>
      <c r="AA1194" s="146"/>
      <c r="AB1194" s="146"/>
      <c r="AC1194" s="146"/>
      <c r="AD1194" s="146"/>
      <c r="AE1194" s="146"/>
      <c r="AF1194" s="146"/>
      <c r="AG1194" s="146" t="s">
        <v>278</v>
      </c>
      <c r="AH1194" s="146">
        <v>0</v>
      </c>
      <c r="AI1194" s="146"/>
      <c r="AJ1194" s="146"/>
      <c r="AK1194" s="146"/>
      <c r="AL1194" s="146"/>
      <c r="AM1194" s="146"/>
      <c r="AN1194" s="146"/>
      <c r="AO1194" s="146"/>
      <c r="AP1194" s="146"/>
      <c r="AQ1194" s="146"/>
      <c r="AR1194" s="146"/>
      <c r="AS1194" s="146"/>
      <c r="AT1194" s="146"/>
      <c r="AU1194" s="146"/>
      <c r="AV1194" s="146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  <c r="BH1194" s="146"/>
    </row>
    <row r="1195" spans="1:60" outlineLevel="3" x14ac:dyDescent="0.2">
      <c r="A1195" s="153"/>
      <c r="B1195" s="154"/>
      <c r="C1195" s="192" t="s">
        <v>528</v>
      </c>
      <c r="D1195" s="185"/>
      <c r="E1195" s="186"/>
      <c r="F1195" s="157"/>
      <c r="G1195" s="157"/>
      <c r="H1195" s="157"/>
      <c r="I1195" s="157"/>
      <c r="J1195" s="157"/>
      <c r="K1195" s="157"/>
      <c r="L1195" s="157"/>
      <c r="M1195" s="157"/>
      <c r="N1195" s="156"/>
      <c r="O1195" s="156"/>
      <c r="P1195" s="156"/>
      <c r="Q1195" s="156"/>
      <c r="R1195" s="157"/>
      <c r="S1195" s="157"/>
      <c r="T1195" s="157"/>
      <c r="U1195" s="157"/>
      <c r="V1195" s="157"/>
      <c r="W1195" s="157"/>
      <c r="X1195" s="157"/>
      <c r="Y1195" s="157"/>
      <c r="Z1195" s="146"/>
      <c r="AA1195" s="146"/>
      <c r="AB1195" s="146"/>
      <c r="AC1195" s="146"/>
      <c r="AD1195" s="146"/>
      <c r="AE1195" s="146"/>
      <c r="AF1195" s="146"/>
      <c r="AG1195" s="146" t="s">
        <v>278</v>
      </c>
      <c r="AH1195" s="146">
        <v>0</v>
      </c>
      <c r="AI1195" s="146"/>
      <c r="AJ1195" s="146"/>
      <c r="AK1195" s="146"/>
      <c r="AL1195" s="146"/>
      <c r="AM1195" s="146"/>
      <c r="AN1195" s="146"/>
      <c r="AO1195" s="146"/>
      <c r="AP1195" s="146"/>
      <c r="AQ1195" s="146"/>
      <c r="AR1195" s="146"/>
      <c r="AS1195" s="146"/>
      <c r="AT1195" s="146"/>
      <c r="AU1195" s="146"/>
      <c r="AV1195" s="146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  <c r="BH1195" s="146"/>
    </row>
    <row r="1196" spans="1:60" outlineLevel="3" x14ac:dyDescent="0.2">
      <c r="A1196" s="153"/>
      <c r="B1196" s="154"/>
      <c r="C1196" s="192" t="s">
        <v>884</v>
      </c>
      <c r="D1196" s="185"/>
      <c r="E1196" s="186">
        <v>5.6459999999999999</v>
      </c>
      <c r="F1196" s="157"/>
      <c r="G1196" s="157"/>
      <c r="H1196" s="157"/>
      <c r="I1196" s="157"/>
      <c r="J1196" s="157"/>
      <c r="K1196" s="157"/>
      <c r="L1196" s="157"/>
      <c r="M1196" s="157"/>
      <c r="N1196" s="156"/>
      <c r="O1196" s="156"/>
      <c r="P1196" s="156"/>
      <c r="Q1196" s="156"/>
      <c r="R1196" s="157"/>
      <c r="S1196" s="157"/>
      <c r="T1196" s="157"/>
      <c r="U1196" s="157"/>
      <c r="V1196" s="157"/>
      <c r="W1196" s="157"/>
      <c r="X1196" s="157"/>
      <c r="Y1196" s="157"/>
      <c r="Z1196" s="146"/>
      <c r="AA1196" s="146"/>
      <c r="AB1196" s="146"/>
      <c r="AC1196" s="146"/>
      <c r="AD1196" s="146"/>
      <c r="AE1196" s="146"/>
      <c r="AF1196" s="146"/>
      <c r="AG1196" s="146" t="s">
        <v>278</v>
      </c>
      <c r="AH1196" s="146">
        <v>0</v>
      </c>
      <c r="AI1196" s="146"/>
      <c r="AJ1196" s="146"/>
      <c r="AK1196" s="146"/>
      <c r="AL1196" s="146"/>
      <c r="AM1196" s="146"/>
      <c r="AN1196" s="146"/>
      <c r="AO1196" s="146"/>
      <c r="AP1196" s="146"/>
      <c r="AQ1196" s="146"/>
      <c r="AR1196" s="146"/>
      <c r="AS1196" s="146"/>
      <c r="AT1196" s="146"/>
      <c r="AU1196" s="146"/>
      <c r="AV1196" s="146"/>
      <c r="AW1196" s="146"/>
      <c r="AX1196" s="146"/>
      <c r="AY1196" s="146"/>
      <c r="AZ1196" s="146"/>
      <c r="BA1196" s="146"/>
      <c r="BB1196" s="146"/>
      <c r="BC1196" s="146"/>
      <c r="BD1196" s="146"/>
      <c r="BE1196" s="146"/>
      <c r="BF1196" s="146"/>
      <c r="BG1196" s="146"/>
      <c r="BH1196" s="146"/>
    </row>
    <row r="1197" spans="1:60" outlineLevel="3" x14ac:dyDescent="0.2">
      <c r="A1197" s="153"/>
      <c r="B1197" s="154"/>
      <c r="C1197" s="192" t="s">
        <v>530</v>
      </c>
      <c r="D1197" s="185"/>
      <c r="E1197" s="186"/>
      <c r="F1197" s="157"/>
      <c r="G1197" s="157"/>
      <c r="H1197" s="157"/>
      <c r="I1197" s="157"/>
      <c r="J1197" s="157"/>
      <c r="K1197" s="157"/>
      <c r="L1197" s="157"/>
      <c r="M1197" s="157"/>
      <c r="N1197" s="156"/>
      <c r="O1197" s="156"/>
      <c r="P1197" s="156"/>
      <c r="Q1197" s="156"/>
      <c r="R1197" s="157"/>
      <c r="S1197" s="157"/>
      <c r="T1197" s="157"/>
      <c r="U1197" s="157"/>
      <c r="V1197" s="157"/>
      <c r="W1197" s="157"/>
      <c r="X1197" s="157"/>
      <c r="Y1197" s="157"/>
      <c r="Z1197" s="146"/>
      <c r="AA1197" s="146"/>
      <c r="AB1197" s="146"/>
      <c r="AC1197" s="146"/>
      <c r="AD1197" s="146"/>
      <c r="AE1197" s="146"/>
      <c r="AF1197" s="146"/>
      <c r="AG1197" s="146" t="s">
        <v>278</v>
      </c>
      <c r="AH1197" s="146">
        <v>0</v>
      </c>
      <c r="AI1197" s="146"/>
      <c r="AJ1197" s="146"/>
      <c r="AK1197" s="146"/>
      <c r="AL1197" s="146"/>
      <c r="AM1197" s="146"/>
      <c r="AN1197" s="146"/>
      <c r="AO1197" s="146"/>
      <c r="AP1197" s="146"/>
      <c r="AQ1197" s="146"/>
      <c r="AR1197" s="146"/>
      <c r="AS1197" s="146"/>
      <c r="AT1197" s="146"/>
      <c r="AU1197" s="146"/>
      <c r="AV1197" s="146"/>
      <c r="AW1197" s="146"/>
      <c r="AX1197" s="146"/>
      <c r="AY1197" s="146"/>
      <c r="AZ1197" s="146"/>
      <c r="BA1197" s="146"/>
      <c r="BB1197" s="146"/>
      <c r="BC1197" s="146"/>
      <c r="BD1197" s="146"/>
      <c r="BE1197" s="146"/>
      <c r="BF1197" s="146"/>
      <c r="BG1197" s="146"/>
      <c r="BH1197" s="146"/>
    </row>
    <row r="1198" spans="1:60" outlineLevel="3" x14ac:dyDescent="0.2">
      <c r="A1198" s="153"/>
      <c r="B1198" s="154"/>
      <c r="C1198" s="192" t="s">
        <v>885</v>
      </c>
      <c r="D1198" s="185"/>
      <c r="E1198" s="186">
        <v>14.0945</v>
      </c>
      <c r="F1198" s="157"/>
      <c r="G1198" s="157"/>
      <c r="H1198" s="157"/>
      <c r="I1198" s="157"/>
      <c r="J1198" s="157"/>
      <c r="K1198" s="157"/>
      <c r="L1198" s="157"/>
      <c r="M1198" s="157"/>
      <c r="N1198" s="156"/>
      <c r="O1198" s="156"/>
      <c r="P1198" s="156"/>
      <c r="Q1198" s="156"/>
      <c r="R1198" s="157"/>
      <c r="S1198" s="157"/>
      <c r="T1198" s="157"/>
      <c r="U1198" s="157"/>
      <c r="V1198" s="157"/>
      <c r="W1198" s="157"/>
      <c r="X1198" s="157"/>
      <c r="Y1198" s="157"/>
      <c r="Z1198" s="146"/>
      <c r="AA1198" s="146"/>
      <c r="AB1198" s="146"/>
      <c r="AC1198" s="146"/>
      <c r="AD1198" s="146"/>
      <c r="AE1198" s="146"/>
      <c r="AF1198" s="146"/>
      <c r="AG1198" s="146" t="s">
        <v>278</v>
      </c>
      <c r="AH1198" s="146">
        <v>0</v>
      </c>
      <c r="AI1198" s="146"/>
      <c r="AJ1198" s="146"/>
      <c r="AK1198" s="146"/>
      <c r="AL1198" s="146"/>
      <c r="AM1198" s="146"/>
      <c r="AN1198" s="146"/>
      <c r="AO1198" s="146"/>
      <c r="AP1198" s="146"/>
      <c r="AQ1198" s="146"/>
      <c r="AR1198" s="146"/>
      <c r="AS1198" s="146"/>
      <c r="AT1198" s="146"/>
      <c r="AU1198" s="146"/>
      <c r="AV1198" s="146"/>
      <c r="AW1198" s="146"/>
      <c r="AX1198" s="146"/>
      <c r="AY1198" s="146"/>
      <c r="AZ1198" s="146"/>
      <c r="BA1198" s="146"/>
      <c r="BB1198" s="146"/>
      <c r="BC1198" s="146"/>
      <c r="BD1198" s="146"/>
      <c r="BE1198" s="146"/>
      <c r="BF1198" s="146"/>
      <c r="BG1198" s="146"/>
      <c r="BH1198" s="146"/>
    </row>
    <row r="1199" spans="1:60" outlineLevel="3" x14ac:dyDescent="0.2">
      <c r="A1199" s="153"/>
      <c r="B1199" s="154"/>
      <c r="C1199" s="192" t="s">
        <v>629</v>
      </c>
      <c r="D1199" s="185"/>
      <c r="E1199" s="186"/>
      <c r="F1199" s="157"/>
      <c r="G1199" s="157"/>
      <c r="H1199" s="157"/>
      <c r="I1199" s="157"/>
      <c r="J1199" s="157"/>
      <c r="K1199" s="157"/>
      <c r="L1199" s="157"/>
      <c r="M1199" s="157"/>
      <c r="N1199" s="156"/>
      <c r="O1199" s="156"/>
      <c r="P1199" s="156"/>
      <c r="Q1199" s="156"/>
      <c r="R1199" s="157"/>
      <c r="S1199" s="157"/>
      <c r="T1199" s="157"/>
      <c r="U1199" s="157"/>
      <c r="V1199" s="157"/>
      <c r="W1199" s="157"/>
      <c r="X1199" s="157"/>
      <c r="Y1199" s="157"/>
      <c r="Z1199" s="146"/>
      <c r="AA1199" s="146"/>
      <c r="AB1199" s="146"/>
      <c r="AC1199" s="146"/>
      <c r="AD1199" s="146"/>
      <c r="AE1199" s="146"/>
      <c r="AF1199" s="146"/>
      <c r="AG1199" s="146" t="s">
        <v>278</v>
      </c>
      <c r="AH1199" s="146">
        <v>0</v>
      </c>
      <c r="AI1199" s="146"/>
      <c r="AJ1199" s="146"/>
      <c r="AK1199" s="146"/>
      <c r="AL1199" s="146"/>
      <c r="AM1199" s="146"/>
      <c r="AN1199" s="146"/>
      <c r="AO1199" s="146"/>
      <c r="AP1199" s="146"/>
      <c r="AQ1199" s="146"/>
      <c r="AR1199" s="146"/>
      <c r="AS1199" s="146"/>
      <c r="AT1199" s="146"/>
      <c r="AU1199" s="146"/>
      <c r="AV1199" s="146"/>
      <c r="AW1199" s="146"/>
      <c r="AX1199" s="146"/>
      <c r="AY1199" s="146"/>
      <c r="AZ1199" s="146"/>
      <c r="BA1199" s="146"/>
      <c r="BB1199" s="146"/>
      <c r="BC1199" s="146"/>
      <c r="BD1199" s="146"/>
      <c r="BE1199" s="146"/>
      <c r="BF1199" s="146"/>
      <c r="BG1199" s="146"/>
      <c r="BH1199" s="146"/>
    </row>
    <row r="1200" spans="1:60" outlineLevel="3" x14ac:dyDescent="0.2">
      <c r="A1200" s="153"/>
      <c r="B1200" s="154"/>
      <c r="C1200" s="192" t="s">
        <v>535</v>
      </c>
      <c r="D1200" s="185"/>
      <c r="E1200" s="186">
        <v>3.6248</v>
      </c>
      <c r="F1200" s="157"/>
      <c r="G1200" s="157"/>
      <c r="H1200" s="157"/>
      <c r="I1200" s="157"/>
      <c r="J1200" s="157"/>
      <c r="K1200" s="157"/>
      <c r="L1200" s="157"/>
      <c r="M1200" s="157"/>
      <c r="N1200" s="156"/>
      <c r="O1200" s="156"/>
      <c r="P1200" s="156"/>
      <c r="Q1200" s="156"/>
      <c r="R1200" s="157"/>
      <c r="S1200" s="157"/>
      <c r="T1200" s="157"/>
      <c r="U1200" s="157"/>
      <c r="V1200" s="157"/>
      <c r="W1200" s="157"/>
      <c r="X1200" s="157"/>
      <c r="Y1200" s="157"/>
      <c r="Z1200" s="146"/>
      <c r="AA1200" s="146"/>
      <c r="AB1200" s="146"/>
      <c r="AC1200" s="146"/>
      <c r="AD1200" s="146"/>
      <c r="AE1200" s="146"/>
      <c r="AF1200" s="146"/>
      <c r="AG1200" s="146" t="s">
        <v>278</v>
      </c>
      <c r="AH1200" s="146">
        <v>0</v>
      </c>
      <c r="AI1200" s="146"/>
      <c r="AJ1200" s="146"/>
      <c r="AK1200" s="146"/>
      <c r="AL1200" s="146"/>
      <c r="AM1200" s="146"/>
      <c r="AN1200" s="146"/>
      <c r="AO1200" s="146"/>
      <c r="AP1200" s="146"/>
      <c r="AQ1200" s="146"/>
      <c r="AR1200" s="146"/>
      <c r="AS1200" s="146"/>
      <c r="AT1200" s="146"/>
      <c r="AU1200" s="146"/>
      <c r="AV1200" s="146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  <c r="BH1200" s="146"/>
    </row>
    <row r="1201" spans="1:60" outlineLevel="3" x14ac:dyDescent="0.2">
      <c r="A1201" s="153"/>
      <c r="B1201" s="154"/>
      <c r="C1201" s="192" t="s">
        <v>538</v>
      </c>
      <c r="D1201" s="185"/>
      <c r="E1201" s="186"/>
      <c r="F1201" s="157"/>
      <c r="G1201" s="157"/>
      <c r="H1201" s="157"/>
      <c r="I1201" s="157"/>
      <c r="J1201" s="157"/>
      <c r="K1201" s="157"/>
      <c r="L1201" s="157"/>
      <c r="M1201" s="157"/>
      <c r="N1201" s="156"/>
      <c r="O1201" s="156"/>
      <c r="P1201" s="156"/>
      <c r="Q1201" s="156"/>
      <c r="R1201" s="157"/>
      <c r="S1201" s="157"/>
      <c r="T1201" s="157"/>
      <c r="U1201" s="157"/>
      <c r="V1201" s="157"/>
      <c r="W1201" s="157"/>
      <c r="X1201" s="157"/>
      <c r="Y1201" s="157"/>
      <c r="Z1201" s="146"/>
      <c r="AA1201" s="146"/>
      <c r="AB1201" s="146"/>
      <c r="AC1201" s="146"/>
      <c r="AD1201" s="146"/>
      <c r="AE1201" s="146"/>
      <c r="AF1201" s="146"/>
      <c r="AG1201" s="146" t="s">
        <v>278</v>
      </c>
      <c r="AH1201" s="146">
        <v>0</v>
      </c>
      <c r="AI1201" s="146"/>
      <c r="AJ1201" s="146"/>
      <c r="AK1201" s="146"/>
      <c r="AL1201" s="146"/>
      <c r="AM1201" s="146"/>
      <c r="AN1201" s="146"/>
      <c r="AO1201" s="146"/>
      <c r="AP1201" s="146"/>
      <c r="AQ1201" s="146"/>
      <c r="AR1201" s="146"/>
      <c r="AS1201" s="146"/>
      <c r="AT1201" s="146"/>
      <c r="AU1201" s="146"/>
      <c r="AV1201" s="146"/>
      <c r="AW1201" s="146"/>
      <c r="AX1201" s="146"/>
      <c r="AY1201" s="146"/>
      <c r="AZ1201" s="146"/>
      <c r="BA1201" s="146"/>
      <c r="BB1201" s="146"/>
      <c r="BC1201" s="146"/>
      <c r="BD1201" s="146"/>
      <c r="BE1201" s="146"/>
      <c r="BF1201" s="146"/>
      <c r="BG1201" s="146"/>
      <c r="BH1201" s="146"/>
    </row>
    <row r="1202" spans="1:60" outlineLevel="3" x14ac:dyDescent="0.2">
      <c r="A1202" s="153"/>
      <c r="B1202" s="154"/>
      <c r="C1202" s="192" t="s">
        <v>886</v>
      </c>
      <c r="D1202" s="185"/>
      <c r="E1202" s="186">
        <v>2.1615000000000002</v>
      </c>
      <c r="F1202" s="157"/>
      <c r="G1202" s="157"/>
      <c r="H1202" s="157"/>
      <c r="I1202" s="157"/>
      <c r="J1202" s="157"/>
      <c r="K1202" s="157"/>
      <c r="L1202" s="157"/>
      <c r="M1202" s="157"/>
      <c r="N1202" s="156"/>
      <c r="O1202" s="156"/>
      <c r="P1202" s="156"/>
      <c r="Q1202" s="156"/>
      <c r="R1202" s="157"/>
      <c r="S1202" s="157"/>
      <c r="T1202" s="157"/>
      <c r="U1202" s="157"/>
      <c r="V1202" s="157"/>
      <c r="W1202" s="157"/>
      <c r="X1202" s="157"/>
      <c r="Y1202" s="157"/>
      <c r="Z1202" s="146"/>
      <c r="AA1202" s="146"/>
      <c r="AB1202" s="146"/>
      <c r="AC1202" s="146"/>
      <c r="AD1202" s="146"/>
      <c r="AE1202" s="146"/>
      <c r="AF1202" s="146"/>
      <c r="AG1202" s="146" t="s">
        <v>278</v>
      </c>
      <c r="AH1202" s="146">
        <v>0</v>
      </c>
      <c r="AI1202" s="146"/>
      <c r="AJ1202" s="146"/>
      <c r="AK1202" s="146"/>
      <c r="AL1202" s="146"/>
      <c r="AM1202" s="146"/>
      <c r="AN1202" s="146"/>
      <c r="AO1202" s="146"/>
      <c r="AP1202" s="146"/>
      <c r="AQ1202" s="146"/>
      <c r="AR1202" s="146"/>
      <c r="AS1202" s="146"/>
      <c r="AT1202" s="146"/>
      <c r="AU1202" s="146"/>
      <c r="AV1202" s="146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  <c r="BH1202" s="146"/>
    </row>
    <row r="1203" spans="1:60" outlineLevel="3" x14ac:dyDescent="0.2">
      <c r="A1203" s="153"/>
      <c r="B1203" s="154"/>
      <c r="C1203" s="192" t="s">
        <v>540</v>
      </c>
      <c r="D1203" s="185"/>
      <c r="E1203" s="186"/>
      <c r="F1203" s="157"/>
      <c r="G1203" s="157"/>
      <c r="H1203" s="157"/>
      <c r="I1203" s="157"/>
      <c r="J1203" s="157"/>
      <c r="K1203" s="157"/>
      <c r="L1203" s="157"/>
      <c r="M1203" s="157"/>
      <c r="N1203" s="156"/>
      <c r="O1203" s="156"/>
      <c r="P1203" s="156"/>
      <c r="Q1203" s="156"/>
      <c r="R1203" s="157"/>
      <c r="S1203" s="157"/>
      <c r="T1203" s="157"/>
      <c r="U1203" s="157"/>
      <c r="V1203" s="157"/>
      <c r="W1203" s="157"/>
      <c r="X1203" s="157"/>
      <c r="Y1203" s="157"/>
      <c r="Z1203" s="146"/>
      <c r="AA1203" s="146"/>
      <c r="AB1203" s="146"/>
      <c r="AC1203" s="146"/>
      <c r="AD1203" s="146"/>
      <c r="AE1203" s="146"/>
      <c r="AF1203" s="146"/>
      <c r="AG1203" s="146" t="s">
        <v>278</v>
      </c>
      <c r="AH1203" s="146">
        <v>0</v>
      </c>
      <c r="AI1203" s="146"/>
      <c r="AJ1203" s="146"/>
      <c r="AK1203" s="146"/>
      <c r="AL1203" s="146"/>
      <c r="AM1203" s="146"/>
      <c r="AN1203" s="146"/>
      <c r="AO1203" s="146"/>
      <c r="AP1203" s="146"/>
      <c r="AQ1203" s="146"/>
      <c r="AR1203" s="146"/>
      <c r="AS1203" s="146"/>
      <c r="AT1203" s="146"/>
      <c r="AU1203" s="146"/>
      <c r="AV1203" s="146"/>
      <c r="AW1203" s="146"/>
      <c r="AX1203" s="146"/>
      <c r="AY1203" s="146"/>
      <c r="AZ1203" s="146"/>
      <c r="BA1203" s="146"/>
      <c r="BB1203" s="146"/>
      <c r="BC1203" s="146"/>
      <c r="BD1203" s="146"/>
      <c r="BE1203" s="146"/>
      <c r="BF1203" s="146"/>
      <c r="BG1203" s="146"/>
      <c r="BH1203" s="146"/>
    </row>
    <row r="1204" spans="1:60" outlineLevel="3" x14ac:dyDescent="0.2">
      <c r="A1204" s="153"/>
      <c r="B1204" s="154"/>
      <c r="C1204" s="192" t="s">
        <v>887</v>
      </c>
      <c r="D1204" s="185"/>
      <c r="E1204" s="186">
        <v>20.75525</v>
      </c>
      <c r="F1204" s="157"/>
      <c r="G1204" s="157"/>
      <c r="H1204" s="157"/>
      <c r="I1204" s="157"/>
      <c r="J1204" s="157"/>
      <c r="K1204" s="157"/>
      <c r="L1204" s="157"/>
      <c r="M1204" s="157"/>
      <c r="N1204" s="156"/>
      <c r="O1204" s="156"/>
      <c r="P1204" s="156"/>
      <c r="Q1204" s="156"/>
      <c r="R1204" s="157"/>
      <c r="S1204" s="157"/>
      <c r="T1204" s="157"/>
      <c r="U1204" s="157"/>
      <c r="V1204" s="157"/>
      <c r="W1204" s="157"/>
      <c r="X1204" s="157"/>
      <c r="Y1204" s="157"/>
      <c r="Z1204" s="146"/>
      <c r="AA1204" s="146"/>
      <c r="AB1204" s="146"/>
      <c r="AC1204" s="146"/>
      <c r="AD1204" s="146"/>
      <c r="AE1204" s="146"/>
      <c r="AF1204" s="146"/>
      <c r="AG1204" s="146" t="s">
        <v>278</v>
      </c>
      <c r="AH1204" s="146">
        <v>0</v>
      </c>
      <c r="AI1204" s="146"/>
      <c r="AJ1204" s="146"/>
      <c r="AK1204" s="146"/>
      <c r="AL1204" s="146"/>
      <c r="AM1204" s="146"/>
      <c r="AN1204" s="146"/>
      <c r="AO1204" s="146"/>
      <c r="AP1204" s="146"/>
      <c r="AQ1204" s="146"/>
      <c r="AR1204" s="146"/>
      <c r="AS1204" s="146"/>
      <c r="AT1204" s="146"/>
      <c r="AU1204" s="146"/>
      <c r="AV1204" s="146"/>
      <c r="AW1204" s="146"/>
      <c r="AX1204" s="146"/>
      <c r="AY1204" s="146"/>
      <c r="AZ1204" s="146"/>
      <c r="BA1204" s="146"/>
      <c r="BB1204" s="146"/>
      <c r="BC1204" s="146"/>
      <c r="BD1204" s="146"/>
      <c r="BE1204" s="146"/>
      <c r="BF1204" s="146"/>
      <c r="BG1204" s="146"/>
      <c r="BH1204" s="146"/>
    </row>
    <row r="1205" spans="1:60" outlineLevel="3" x14ac:dyDescent="0.2">
      <c r="A1205" s="153"/>
      <c r="B1205" s="154"/>
      <c r="C1205" s="192" t="s">
        <v>542</v>
      </c>
      <c r="D1205" s="185"/>
      <c r="E1205" s="186"/>
      <c r="F1205" s="157"/>
      <c r="G1205" s="157"/>
      <c r="H1205" s="157"/>
      <c r="I1205" s="157"/>
      <c r="J1205" s="157"/>
      <c r="K1205" s="157"/>
      <c r="L1205" s="157"/>
      <c r="M1205" s="157"/>
      <c r="N1205" s="156"/>
      <c r="O1205" s="156"/>
      <c r="P1205" s="156"/>
      <c r="Q1205" s="156"/>
      <c r="R1205" s="157"/>
      <c r="S1205" s="157"/>
      <c r="T1205" s="157"/>
      <c r="U1205" s="157"/>
      <c r="V1205" s="157"/>
      <c r="W1205" s="157"/>
      <c r="X1205" s="157"/>
      <c r="Y1205" s="157"/>
      <c r="Z1205" s="146"/>
      <c r="AA1205" s="146"/>
      <c r="AB1205" s="146"/>
      <c r="AC1205" s="146"/>
      <c r="AD1205" s="146"/>
      <c r="AE1205" s="146"/>
      <c r="AF1205" s="146"/>
      <c r="AG1205" s="146" t="s">
        <v>278</v>
      </c>
      <c r="AH1205" s="146">
        <v>0</v>
      </c>
      <c r="AI1205" s="146"/>
      <c r="AJ1205" s="146"/>
      <c r="AK1205" s="146"/>
      <c r="AL1205" s="146"/>
      <c r="AM1205" s="146"/>
      <c r="AN1205" s="146"/>
      <c r="AO1205" s="146"/>
      <c r="AP1205" s="146"/>
      <c r="AQ1205" s="146"/>
      <c r="AR1205" s="146"/>
      <c r="AS1205" s="146"/>
      <c r="AT1205" s="146"/>
      <c r="AU1205" s="146"/>
      <c r="AV1205" s="146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  <c r="BH1205" s="146"/>
    </row>
    <row r="1206" spans="1:60" outlineLevel="3" x14ac:dyDescent="0.2">
      <c r="A1206" s="153"/>
      <c r="B1206" s="154"/>
      <c r="C1206" s="192" t="s">
        <v>888</v>
      </c>
      <c r="D1206" s="185"/>
      <c r="E1206" s="186">
        <v>2.0569999999999999</v>
      </c>
      <c r="F1206" s="157"/>
      <c r="G1206" s="157"/>
      <c r="H1206" s="157"/>
      <c r="I1206" s="157"/>
      <c r="J1206" s="157"/>
      <c r="K1206" s="157"/>
      <c r="L1206" s="157"/>
      <c r="M1206" s="157"/>
      <c r="N1206" s="156"/>
      <c r="O1206" s="156"/>
      <c r="P1206" s="156"/>
      <c r="Q1206" s="156"/>
      <c r="R1206" s="157"/>
      <c r="S1206" s="157"/>
      <c r="T1206" s="157"/>
      <c r="U1206" s="157"/>
      <c r="V1206" s="157"/>
      <c r="W1206" s="157"/>
      <c r="X1206" s="157"/>
      <c r="Y1206" s="157"/>
      <c r="Z1206" s="146"/>
      <c r="AA1206" s="146"/>
      <c r="AB1206" s="146"/>
      <c r="AC1206" s="146"/>
      <c r="AD1206" s="146"/>
      <c r="AE1206" s="146"/>
      <c r="AF1206" s="146"/>
      <c r="AG1206" s="146" t="s">
        <v>278</v>
      </c>
      <c r="AH1206" s="146">
        <v>0</v>
      </c>
      <c r="AI1206" s="146"/>
      <c r="AJ1206" s="146"/>
      <c r="AK1206" s="146"/>
      <c r="AL1206" s="146"/>
      <c r="AM1206" s="146"/>
      <c r="AN1206" s="146"/>
      <c r="AO1206" s="146"/>
      <c r="AP1206" s="146"/>
      <c r="AQ1206" s="146"/>
      <c r="AR1206" s="146"/>
      <c r="AS1206" s="146"/>
      <c r="AT1206" s="146"/>
      <c r="AU1206" s="146"/>
      <c r="AV1206" s="146"/>
      <c r="AW1206" s="146"/>
      <c r="AX1206" s="146"/>
      <c r="AY1206" s="146"/>
      <c r="AZ1206" s="146"/>
      <c r="BA1206" s="146"/>
      <c r="BB1206" s="146"/>
      <c r="BC1206" s="146"/>
      <c r="BD1206" s="146"/>
      <c r="BE1206" s="146"/>
      <c r="BF1206" s="146"/>
      <c r="BG1206" s="146"/>
      <c r="BH1206" s="146"/>
    </row>
    <row r="1207" spans="1:60" outlineLevel="3" x14ac:dyDescent="0.2">
      <c r="A1207" s="153"/>
      <c r="B1207" s="154"/>
      <c r="C1207" s="192" t="s">
        <v>544</v>
      </c>
      <c r="D1207" s="185"/>
      <c r="E1207" s="186"/>
      <c r="F1207" s="157"/>
      <c r="G1207" s="157"/>
      <c r="H1207" s="157"/>
      <c r="I1207" s="157"/>
      <c r="J1207" s="157"/>
      <c r="K1207" s="157"/>
      <c r="L1207" s="157"/>
      <c r="M1207" s="157"/>
      <c r="N1207" s="156"/>
      <c r="O1207" s="156"/>
      <c r="P1207" s="156"/>
      <c r="Q1207" s="156"/>
      <c r="R1207" s="157"/>
      <c r="S1207" s="157"/>
      <c r="T1207" s="157"/>
      <c r="U1207" s="157"/>
      <c r="V1207" s="157"/>
      <c r="W1207" s="157"/>
      <c r="X1207" s="157"/>
      <c r="Y1207" s="157"/>
      <c r="Z1207" s="146"/>
      <c r="AA1207" s="146"/>
      <c r="AB1207" s="146"/>
      <c r="AC1207" s="146"/>
      <c r="AD1207" s="146"/>
      <c r="AE1207" s="146"/>
      <c r="AF1207" s="146"/>
      <c r="AG1207" s="146" t="s">
        <v>278</v>
      </c>
      <c r="AH1207" s="146">
        <v>0</v>
      </c>
      <c r="AI1207" s="146"/>
      <c r="AJ1207" s="146"/>
      <c r="AK1207" s="146"/>
      <c r="AL1207" s="146"/>
      <c r="AM1207" s="146"/>
      <c r="AN1207" s="146"/>
      <c r="AO1207" s="146"/>
      <c r="AP1207" s="146"/>
      <c r="AQ1207" s="146"/>
      <c r="AR1207" s="146"/>
      <c r="AS1207" s="146"/>
      <c r="AT1207" s="146"/>
      <c r="AU1207" s="146"/>
      <c r="AV1207" s="146"/>
      <c r="AW1207" s="146"/>
      <c r="AX1207" s="146"/>
      <c r="AY1207" s="146"/>
      <c r="AZ1207" s="146"/>
      <c r="BA1207" s="146"/>
      <c r="BB1207" s="146"/>
      <c r="BC1207" s="146"/>
      <c r="BD1207" s="146"/>
      <c r="BE1207" s="146"/>
      <c r="BF1207" s="146"/>
      <c r="BG1207" s="146"/>
      <c r="BH1207" s="146"/>
    </row>
    <row r="1208" spans="1:60" outlineLevel="3" x14ac:dyDescent="0.2">
      <c r="A1208" s="153"/>
      <c r="B1208" s="154"/>
      <c r="C1208" s="192" t="s">
        <v>889</v>
      </c>
      <c r="D1208" s="185"/>
      <c r="E1208" s="186">
        <v>12.187749999999999</v>
      </c>
      <c r="F1208" s="157"/>
      <c r="G1208" s="157"/>
      <c r="H1208" s="157"/>
      <c r="I1208" s="157"/>
      <c r="J1208" s="157"/>
      <c r="K1208" s="157"/>
      <c r="L1208" s="157"/>
      <c r="M1208" s="157"/>
      <c r="N1208" s="156"/>
      <c r="O1208" s="156"/>
      <c r="P1208" s="156"/>
      <c r="Q1208" s="156"/>
      <c r="R1208" s="157"/>
      <c r="S1208" s="157"/>
      <c r="T1208" s="157"/>
      <c r="U1208" s="157"/>
      <c r="V1208" s="157"/>
      <c r="W1208" s="157"/>
      <c r="X1208" s="157"/>
      <c r="Y1208" s="157"/>
      <c r="Z1208" s="146"/>
      <c r="AA1208" s="146"/>
      <c r="AB1208" s="146"/>
      <c r="AC1208" s="146"/>
      <c r="AD1208" s="146"/>
      <c r="AE1208" s="146"/>
      <c r="AF1208" s="146"/>
      <c r="AG1208" s="146" t="s">
        <v>278</v>
      </c>
      <c r="AH1208" s="146">
        <v>0</v>
      </c>
      <c r="AI1208" s="146"/>
      <c r="AJ1208" s="146"/>
      <c r="AK1208" s="146"/>
      <c r="AL1208" s="146"/>
      <c r="AM1208" s="146"/>
      <c r="AN1208" s="146"/>
      <c r="AO1208" s="146"/>
      <c r="AP1208" s="146"/>
      <c r="AQ1208" s="146"/>
      <c r="AR1208" s="146"/>
      <c r="AS1208" s="146"/>
      <c r="AT1208" s="146"/>
      <c r="AU1208" s="146"/>
      <c r="AV1208" s="146"/>
      <c r="AW1208" s="146"/>
      <c r="AX1208" s="146"/>
      <c r="AY1208" s="146"/>
      <c r="AZ1208" s="146"/>
      <c r="BA1208" s="146"/>
      <c r="BB1208" s="146"/>
      <c r="BC1208" s="146"/>
      <c r="BD1208" s="146"/>
      <c r="BE1208" s="146"/>
      <c r="BF1208" s="146"/>
      <c r="BG1208" s="146"/>
      <c r="BH1208" s="146"/>
    </row>
    <row r="1209" spans="1:60" outlineLevel="3" x14ac:dyDescent="0.2">
      <c r="A1209" s="153"/>
      <c r="B1209" s="154"/>
      <c r="C1209" s="192" t="s">
        <v>546</v>
      </c>
      <c r="D1209" s="185"/>
      <c r="E1209" s="186"/>
      <c r="F1209" s="157"/>
      <c r="G1209" s="157"/>
      <c r="H1209" s="157"/>
      <c r="I1209" s="157"/>
      <c r="J1209" s="157"/>
      <c r="K1209" s="157"/>
      <c r="L1209" s="157"/>
      <c r="M1209" s="157"/>
      <c r="N1209" s="156"/>
      <c r="O1209" s="156"/>
      <c r="P1209" s="156"/>
      <c r="Q1209" s="156"/>
      <c r="R1209" s="157"/>
      <c r="S1209" s="157"/>
      <c r="T1209" s="157"/>
      <c r="U1209" s="157"/>
      <c r="V1209" s="157"/>
      <c r="W1209" s="157"/>
      <c r="X1209" s="157"/>
      <c r="Y1209" s="157"/>
      <c r="Z1209" s="146"/>
      <c r="AA1209" s="146"/>
      <c r="AB1209" s="146"/>
      <c r="AC1209" s="146"/>
      <c r="AD1209" s="146"/>
      <c r="AE1209" s="146"/>
      <c r="AF1209" s="146"/>
      <c r="AG1209" s="146" t="s">
        <v>278</v>
      </c>
      <c r="AH1209" s="146">
        <v>0</v>
      </c>
      <c r="AI1209" s="146"/>
      <c r="AJ1209" s="146"/>
      <c r="AK1209" s="146"/>
      <c r="AL1209" s="146"/>
      <c r="AM1209" s="146"/>
      <c r="AN1209" s="146"/>
      <c r="AO1209" s="146"/>
      <c r="AP1209" s="146"/>
      <c r="AQ1209" s="146"/>
      <c r="AR1209" s="146"/>
      <c r="AS1209" s="146"/>
      <c r="AT1209" s="146"/>
      <c r="AU1209" s="146"/>
      <c r="AV1209" s="146"/>
      <c r="AW1209" s="146"/>
      <c r="AX1209" s="146"/>
      <c r="AY1209" s="146"/>
      <c r="AZ1209" s="146"/>
      <c r="BA1209" s="146"/>
      <c r="BB1209" s="146"/>
      <c r="BC1209" s="146"/>
      <c r="BD1209" s="146"/>
      <c r="BE1209" s="146"/>
      <c r="BF1209" s="146"/>
      <c r="BG1209" s="146"/>
      <c r="BH1209" s="146"/>
    </row>
    <row r="1210" spans="1:60" outlineLevel="3" x14ac:dyDescent="0.2">
      <c r="A1210" s="153"/>
      <c r="B1210" s="154"/>
      <c r="C1210" s="192" t="s">
        <v>890</v>
      </c>
      <c r="D1210" s="185"/>
      <c r="E1210" s="186">
        <v>2.0661299999999998</v>
      </c>
      <c r="F1210" s="157"/>
      <c r="G1210" s="157"/>
      <c r="H1210" s="157"/>
      <c r="I1210" s="157"/>
      <c r="J1210" s="157"/>
      <c r="K1210" s="157"/>
      <c r="L1210" s="157"/>
      <c r="M1210" s="157"/>
      <c r="N1210" s="156"/>
      <c r="O1210" s="156"/>
      <c r="P1210" s="156"/>
      <c r="Q1210" s="156"/>
      <c r="R1210" s="157"/>
      <c r="S1210" s="157"/>
      <c r="T1210" s="157"/>
      <c r="U1210" s="157"/>
      <c r="V1210" s="157"/>
      <c r="W1210" s="157"/>
      <c r="X1210" s="157"/>
      <c r="Y1210" s="157"/>
      <c r="Z1210" s="146"/>
      <c r="AA1210" s="146"/>
      <c r="AB1210" s="146"/>
      <c r="AC1210" s="146"/>
      <c r="AD1210" s="146"/>
      <c r="AE1210" s="146"/>
      <c r="AF1210" s="146"/>
      <c r="AG1210" s="146" t="s">
        <v>278</v>
      </c>
      <c r="AH1210" s="146">
        <v>0</v>
      </c>
      <c r="AI1210" s="146"/>
      <c r="AJ1210" s="146"/>
      <c r="AK1210" s="146"/>
      <c r="AL1210" s="146"/>
      <c r="AM1210" s="146"/>
      <c r="AN1210" s="146"/>
      <c r="AO1210" s="146"/>
      <c r="AP1210" s="146"/>
      <c r="AQ1210" s="146"/>
      <c r="AR1210" s="146"/>
      <c r="AS1210" s="146"/>
      <c r="AT1210" s="146"/>
      <c r="AU1210" s="146"/>
      <c r="AV1210" s="146"/>
      <c r="AW1210" s="146"/>
      <c r="AX1210" s="146"/>
      <c r="AY1210" s="146"/>
      <c r="AZ1210" s="146"/>
      <c r="BA1210" s="146"/>
      <c r="BB1210" s="146"/>
      <c r="BC1210" s="146"/>
      <c r="BD1210" s="146"/>
      <c r="BE1210" s="146"/>
      <c r="BF1210" s="146"/>
      <c r="BG1210" s="146"/>
      <c r="BH1210" s="146"/>
    </row>
    <row r="1211" spans="1:60" outlineLevel="3" x14ac:dyDescent="0.2">
      <c r="A1211" s="153"/>
      <c r="B1211" s="154"/>
      <c r="C1211" s="192" t="s">
        <v>548</v>
      </c>
      <c r="D1211" s="185"/>
      <c r="E1211" s="186"/>
      <c r="F1211" s="157"/>
      <c r="G1211" s="157"/>
      <c r="H1211" s="157"/>
      <c r="I1211" s="157"/>
      <c r="J1211" s="157"/>
      <c r="K1211" s="157"/>
      <c r="L1211" s="157"/>
      <c r="M1211" s="157"/>
      <c r="N1211" s="156"/>
      <c r="O1211" s="156"/>
      <c r="P1211" s="156"/>
      <c r="Q1211" s="156"/>
      <c r="R1211" s="157"/>
      <c r="S1211" s="157"/>
      <c r="T1211" s="157"/>
      <c r="U1211" s="157"/>
      <c r="V1211" s="157"/>
      <c r="W1211" s="157"/>
      <c r="X1211" s="157"/>
      <c r="Y1211" s="157"/>
      <c r="Z1211" s="146"/>
      <c r="AA1211" s="146"/>
      <c r="AB1211" s="146"/>
      <c r="AC1211" s="146"/>
      <c r="AD1211" s="146"/>
      <c r="AE1211" s="146"/>
      <c r="AF1211" s="146"/>
      <c r="AG1211" s="146" t="s">
        <v>278</v>
      </c>
      <c r="AH1211" s="146">
        <v>0</v>
      </c>
      <c r="AI1211" s="146"/>
      <c r="AJ1211" s="146"/>
      <c r="AK1211" s="146"/>
      <c r="AL1211" s="146"/>
      <c r="AM1211" s="146"/>
      <c r="AN1211" s="146"/>
      <c r="AO1211" s="146"/>
      <c r="AP1211" s="146"/>
      <c r="AQ1211" s="146"/>
      <c r="AR1211" s="146"/>
      <c r="AS1211" s="146"/>
      <c r="AT1211" s="146"/>
      <c r="AU1211" s="146"/>
      <c r="AV1211" s="146"/>
      <c r="AW1211" s="146"/>
      <c r="AX1211" s="146"/>
      <c r="AY1211" s="146"/>
      <c r="AZ1211" s="146"/>
      <c r="BA1211" s="146"/>
      <c r="BB1211" s="146"/>
      <c r="BC1211" s="146"/>
      <c r="BD1211" s="146"/>
      <c r="BE1211" s="146"/>
      <c r="BF1211" s="146"/>
      <c r="BG1211" s="146"/>
      <c r="BH1211" s="146"/>
    </row>
    <row r="1212" spans="1:60" outlineLevel="3" x14ac:dyDescent="0.2">
      <c r="A1212" s="153"/>
      <c r="B1212" s="154"/>
      <c r="C1212" s="192" t="s">
        <v>891</v>
      </c>
      <c r="D1212" s="185"/>
      <c r="E1212" s="186">
        <v>12.208500000000001</v>
      </c>
      <c r="F1212" s="157"/>
      <c r="G1212" s="157"/>
      <c r="H1212" s="157"/>
      <c r="I1212" s="157"/>
      <c r="J1212" s="157"/>
      <c r="K1212" s="157"/>
      <c r="L1212" s="157"/>
      <c r="M1212" s="157"/>
      <c r="N1212" s="156"/>
      <c r="O1212" s="156"/>
      <c r="P1212" s="156"/>
      <c r="Q1212" s="156"/>
      <c r="R1212" s="157"/>
      <c r="S1212" s="157"/>
      <c r="T1212" s="157"/>
      <c r="U1212" s="157"/>
      <c r="V1212" s="157"/>
      <c r="W1212" s="157"/>
      <c r="X1212" s="157"/>
      <c r="Y1212" s="157"/>
      <c r="Z1212" s="146"/>
      <c r="AA1212" s="146"/>
      <c r="AB1212" s="146"/>
      <c r="AC1212" s="146"/>
      <c r="AD1212" s="146"/>
      <c r="AE1212" s="146"/>
      <c r="AF1212" s="146"/>
      <c r="AG1212" s="146" t="s">
        <v>278</v>
      </c>
      <c r="AH1212" s="146">
        <v>0</v>
      </c>
      <c r="AI1212" s="146"/>
      <c r="AJ1212" s="146"/>
      <c r="AK1212" s="146"/>
      <c r="AL1212" s="146"/>
      <c r="AM1212" s="146"/>
      <c r="AN1212" s="146"/>
      <c r="AO1212" s="146"/>
      <c r="AP1212" s="146"/>
      <c r="AQ1212" s="146"/>
      <c r="AR1212" s="146"/>
      <c r="AS1212" s="146"/>
      <c r="AT1212" s="146"/>
      <c r="AU1212" s="146"/>
      <c r="AV1212" s="146"/>
      <c r="AW1212" s="146"/>
      <c r="AX1212" s="146"/>
      <c r="AY1212" s="146"/>
      <c r="AZ1212" s="146"/>
      <c r="BA1212" s="146"/>
      <c r="BB1212" s="146"/>
      <c r="BC1212" s="146"/>
      <c r="BD1212" s="146"/>
      <c r="BE1212" s="146"/>
      <c r="BF1212" s="146"/>
      <c r="BG1212" s="146"/>
      <c r="BH1212" s="146"/>
    </row>
    <row r="1213" spans="1:60" outlineLevel="3" x14ac:dyDescent="0.2">
      <c r="A1213" s="153"/>
      <c r="B1213" s="154"/>
      <c r="C1213" s="192" t="s">
        <v>550</v>
      </c>
      <c r="D1213" s="185"/>
      <c r="E1213" s="186"/>
      <c r="F1213" s="157"/>
      <c r="G1213" s="157"/>
      <c r="H1213" s="157"/>
      <c r="I1213" s="157"/>
      <c r="J1213" s="157"/>
      <c r="K1213" s="157"/>
      <c r="L1213" s="157"/>
      <c r="M1213" s="157"/>
      <c r="N1213" s="156"/>
      <c r="O1213" s="156"/>
      <c r="P1213" s="156"/>
      <c r="Q1213" s="156"/>
      <c r="R1213" s="157"/>
      <c r="S1213" s="157"/>
      <c r="T1213" s="157"/>
      <c r="U1213" s="157"/>
      <c r="V1213" s="157"/>
      <c r="W1213" s="157"/>
      <c r="X1213" s="157"/>
      <c r="Y1213" s="157"/>
      <c r="Z1213" s="146"/>
      <c r="AA1213" s="146"/>
      <c r="AB1213" s="146"/>
      <c r="AC1213" s="146"/>
      <c r="AD1213" s="146"/>
      <c r="AE1213" s="146"/>
      <c r="AF1213" s="146"/>
      <c r="AG1213" s="146" t="s">
        <v>278</v>
      </c>
      <c r="AH1213" s="146">
        <v>0</v>
      </c>
      <c r="AI1213" s="146"/>
      <c r="AJ1213" s="146"/>
      <c r="AK1213" s="146"/>
      <c r="AL1213" s="146"/>
      <c r="AM1213" s="146"/>
      <c r="AN1213" s="146"/>
      <c r="AO1213" s="146"/>
      <c r="AP1213" s="146"/>
      <c r="AQ1213" s="146"/>
      <c r="AR1213" s="146"/>
      <c r="AS1213" s="146"/>
      <c r="AT1213" s="146"/>
      <c r="AU1213" s="146"/>
      <c r="AV1213" s="146"/>
      <c r="AW1213" s="146"/>
      <c r="AX1213" s="146"/>
      <c r="AY1213" s="146"/>
      <c r="AZ1213" s="146"/>
      <c r="BA1213" s="146"/>
      <c r="BB1213" s="146"/>
      <c r="BC1213" s="146"/>
      <c r="BD1213" s="146"/>
      <c r="BE1213" s="146"/>
      <c r="BF1213" s="146"/>
      <c r="BG1213" s="146"/>
      <c r="BH1213" s="146"/>
    </row>
    <row r="1214" spans="1:60" outlineLevel="3" x14ac:dyDescent="0.2">
      <c r="A1214" s="153"/>
      <c r="B1214" s="154"/>
      <c r="C1214" s="192" t="s">
        <v>892</v>
      </c>
      <c r="D1214" s="185"/>
      <c r="E1214" s="186">
        <v>2.0588299999999999</v>
      </c>
      <c r="F1214" s="157"/>
      <c r="G1214" s="157"/>
      <c r="H1214" s="157"/>
      <c r="I1214" s="157"/>
      <c r="J1214" s="157"/>
      <c r="K1214" s="157"/>
      <c r="L1214" s="157"/>
      <c r="M1214" s="157"/>
      <c r="N1214" s="156"/>
      <c r="O1214" s="156"/>
      <c r="P1214" s="156"/>
      <c r="Q1214" s="156"/>
      <c r="R1214" s="157"/>
      <c r="S1214" s="157"/>
      <c r="T1214" s="157"/>
      <c r="U1214" s="157"/>
      <c r="V1214" s="157"/>
      <c r="W1214" s="157"/>
      <c r="X1214" s="157"/>
      <c r="Y1214" s="157"/>
      <c r="Z1214" s="146"/>
      <c r="AA1214" s="146"/>
      <c r="AB1214" s="146"/>
      <c r="AC1214" s="146"/>
      <c r="AD1214" s="146"/>
      <c r="AE1214" s="146"/>
      <c r="AF1214" s="146"/>
      <c r="AG1214" s="146" t="s">
        <v>278</v>
      </c>
      <c r="AH1214" s="146">
        <v>0</v>
      </c>
      <c r="AI1214" s="146"/>
      <c r="AJ1214" s="146"/>
      <c r="AK1214" s="146"/>
      <c r="AL1214" s="146"/>
      <c r="AM1214" s="146"/>
      <c r="AN1214" s="146"/>
      <c r="AO1214" s="146"/>
      <c r="AP1214" s="146"/>
      <c r="AQ1214" s="146"/>
      <c r="AR1214" s="146"/>
      <c r="AS1214" s="146"/>
      <c r="AT1214" s="146"/>
      <c r="AU1214" s="146"/>
      <c r="AV1214" s="146"/>
      <c r="AW1214" s="146"/>
      <c r="AX1214" s="146"/>
      <c r="AY1214" s="146"/>
      <c r="AZ1214" s="146"/>
      <c r="BA1214" s="146"/>
      <c r="BB1214" s="146"/>
      <c r="BC1214" s="146"/>
      <c r="BD1214" s="146"/>
      <c r="BE1214" s="146"/>
      <c r="BF1214" s="146"/>
      <c r="BG1214" s="146"/>
      <c r="BH1214" s="146"/>
    </row>
    <row r="1215" spans="1:60" outlineLevel="3" x14ac:dyDescent="0.2">
      <c r="A1215" s="153"/>
      <c r="B1215" s="154"/>
      <c r="C1215" s="192" t="s">
        <v>551</v>
      </c>
      <c r="D1215" s="185"/>
      <c r="E1215" s="186"/>
      <c r="F1215" s="157"/>
      <c r="G1215" s="157"/>
      <c r="H1215" s="157"/>
      <c r="I1215" s="157"/>
      <c r="J1215" s="157"/>
      <c r="K1215" s="157"/>
      <c r="L1215" s="157"/>
      <c r="M1215" s="157"/>
      <c r="N1215" s="156"/>
      <c r="O1215" s="156"/>
      <c r="P1215" s="156"/>
      <c r="Q1215" s="156"/>
      <c r="R1215" s="157"/>
      <c r="S1215" s="157"/>
      <c r="T1215" s="157"/>
      <c r="U1215" s="157"/>
      <c r="V1215" s="157"/>
      <c r="W1215" s="157"/>
      <c r="X1215" s="157"/>
      <c r="Y1215" s="157"/>
      <c r="Z1215" s="146"/>
      <c r="AA1215" s="146"/>
      <c r="AB1215" s="146"/>
      <c r="AC1215" s="146"/>
      <c r="AD1215" s="146"/>
      <c r="AE1215" s="146"/>
      <c r="AF1215" s="146"/>
      <c r="AG1215" s="146" t="s">
        <v>278</v>
      </c>
      <c r="AH1215" s="146">
        <v>0</v>
      </c>
      <c r="AI1215" s="146"/>
      <c r="AJ1215" s="146"/>
      <c r="AK1215" s="146"/>
      <c r="AL1215" s="146"/>
      <c r="AM1215" s="146"/>
      <c r="AN1215" s="146"/>
      <c r="AO1215" s="146"/>
      <c r="AP1215" s="146"/>
      <c r="AQ1215" s="146"/>
      <c r="AR1215" s="146"/>
      <c r="AS1215" s="146"/>
      <c r="AT1215" s="146"/>
      <c r="AU1215" s="146"/>
      <c r="AV1215" s="146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  <c r="BH1215" s="146"/>
    </row>
    <row r="1216" spans="1:60" outlineLevel="3" x14ac:dyDescent="0.2">
      <c r="A1216" s="153"/>
      <c r="B1216" s="154"/>
      <c r="C1216" s="192" t="s">
        <v>893</v>
      </c>
      <c r="D1216" s="185"/>
      <c r="E1216" s="186">
        <v>12.5383</v>
      </c>
      <c r="F1216" s="157"/>
      <c r="G1216" s="157"/>
      <c r="H1216" s="157"/>
      <c r="I1216" s="157"/>
      <c r="J1216" s="157"/>
      <c r="K1216" s="157"/>
      <c r="L1216" s="157"/>
      <c r="M1216" s="157"/>
      <c r="N1216" s="156"/>
      <c r="O1216" s="156"/>
      <c r="P1216" s="156"/>
      <c r="Q1216" s="156"/>
      <c r="R1216" s="157"/>
      <c r="S1216" s="157"/>
      <c r="T1216" s="157"/>
      <c r="U1216" s="157"/>
      <c r="V1216" s="157"/>
      <c r="W1216" s="157"/>
      <c r="X1216" s="157"/>
      <c r="Y1216" s="157"/>
      <c r="Z1216" s="146"/>
      <c r="AA1216" s="146"/>
      <c r="AB1216" s="146"/>
      <c r="AC1216" s="146"/>
      <c r="AD1216" s="146"/>
      <c r="AE1216" s="146"/>
      <c r="AF1216" s="146"/>
      <c r="AG1216" s="146" t="s">
        <v>278</v>
      </c>
      <c r="AH1216" s="146">
        <v>0</v>
      </c>
      <c r="AI1216" s="146"/>
      <c r="AJ1216" s="146"/>
      <c r="AK1216" s="146"/>
      <c r="AL1216" s="146"/>
      <c r="AM1216" s="146"/>
      <c r="AN1216" s="146"/>
      <c r="AO1216" s="146"/>
      <c r="AP1216" s="146"/>
      <c r="AQ1216" s="146"/>
      <c r="AR1216" s="146"/>
      <c r="AS1216" s="146"/>
      <c r="AT1216" s="146"/>
      <c r="AU1216" s="146"/>
      <c r="AV1216" s="146"/>
      <c r="AW1216" s="146"/>
      <c r="AX1216" s="146"/>
      <c r="AY1216" s="146"/>
      <c r="AZ1216" s="146"/>
      <c r="BA1216" s="146"/>
      <c r="BB1216" s="146"/>
      <c r="BC1216" s="146"/>
      <c r="BD1216" s="146"/>
      <c r="BE1216" s="146"/>
      <c r="BF1216" s="146"/>
      <c r="BG1216" s="146"/>
      <c r="BH1216" s="146"/>
    </row>
    <row r="1217" spans="1:60" outlineLevel="2" x14ac:dyDescent="0.2">
      <c r="A1217" s="153"/>
      <c r="B1217" s="154"/>
      <c r="C1217" s="251"/>
      <c r="D1217" s="252"/>
      <c r="E1217" s="252"/>
      <c r="F1217" s="252"/>
      <c r="G1217" s="252"/>
      <c r="H1217" s="157"/>
      <c r="I1217" s="157"/>
      <c r="J1217" s="157"/>
      <c r="K1217" s="157"/>
      <c r="L1217" s="157"/>
      <c r="M1217" s="157"/>
      <c r="N1217" s="156"/>
      <c r="O1217" s="156"/>
      <c r="P1217" s="156"/>
      <c r="Q1217" s="156"/>
      <c r="R1217" s="157"/>
      <c r="S1217" s="157"/>
      <c r="T1217" s="157"/>
      <c r="U1217" s="157"/>
      <c r="V1217" s="157"/>
      <c r="W1217" s="157"/>
      <c r="X1217" s="157"/>
      <c r="Y1217" s="157"/>
      <c r="Z1217" s="146"/>
      <c r="AA1217" s="146"/>
      <c r="AB1217" s="146"/>
      <c r="AC1217" s="146"/>
      <c r="AD1217" s="146"/>
      <c r="AE1217" s="146"/>
      <c r="AF1217" s="146"/>
      <c r="AG1217" s="146" t="s">
        <v>223</v>
      </c>
      <c r="AH1217" s="146"/>
      <c r="AI1217" s="146"/>
      <c r="AJ1217" s="146"/>
      <c r="AK1217" s="146"/>
      <c r="AL1217" s="146"/>
      <c r="AM1217" s="146"/>
      <c r="AN1217" s="146"/>
      <c r="AO1217" s="146"/>
      <c r="AP1217" s="146"/>
      <c r="AQ1217" s="146"/>
      <c r="AR1217" s="146"/>
      <c r="AS1217" s="146"/>
      <c r="AT1217" s="146"/>
      <c r="AU1217" s="146"/>
      <c r="AV1217" s="146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  <c r="BH1217" s="146"/>
    </row>
    <row r="1218" spans="1:60" ht="22.5" outlineLevel="1" x14ac:dyDescent="0.2">
      <c r="A1218" s="167">
        <v>180</v>
      </c>
      <c r="B1218" s="168" t="s">
        <v>1136</v>
      </c>
      <c r="C1218" s="177" t="s">
        <v>1137</v>
      </c>
      <c r="D1218" s="169" t="s">
        <v>332</v>
      </c>
      <c r="E1218" s="170">
        <v>1.35</v>
      </c>
      <c r="F1218" s="171"/>
      <c r="G1218" s="172">
        <f>ROUND(E1218*F1218,2)</f>
        <v>0</v>
      </c>
      <c r="H1218" s="171"/>
      <c r="I1218" s="172">
        <f>ROUND(E1218*H1218,2)</f>
        <v>0</v>
      </c>
      <c r="J1218" s="171"/>
      <c r="K1218" s="172">
        <f>ROUND(E1218*J1218,2)</f>
        <v>0</v>
      </c>
      <c r="L1218" s="172">
        <v>21</v>
      </c>
      <c r="M1218" s="172">
        <f>G1218*(1+L1218/100)</f>
        <v>0</v>
      </c>
      <c r="N1218" s="170">
        <v>0.02</v>
      </c>
      <c r="O1218" s="170">
        <f>ROUND(E1218*N1218,2)</f>
        <v>0.03</v>
      </c>
      <c r="P1218" s="170">
        <v>0</v>
      </c>
      <c r="Q1218" s="170">
        <f>ROUND(E1218*P1218,2)</f>
        <v>0</v>
      </c>
      <c r="R1218" s="172" t="s">
        <v>1118</v>
      </c>
      <c r="S1218" s="172" t="s">
        <v>218</v>
      </c>
      <c r="T1218" s="173" t="s">
        <v>218</v>
      </c>
      <c r="U1218" s="157">
        <v>0.05</v>
      </c>
      <c r="V1218" s="157">
        <f>ROUND(E1218*U1218,2)</f>
        <v>7.0000000000000007E-2</v>
      </c>
      <c r="W1218" s="157"/>
      <c r="X1218" s="157" t="s">
        <v>263</v>
      </c>
      <c r="Y1218" s="157" t="s">
        <v>221</v>
      </c>
      <c r="Z1218" s="146"/>
      <c r="AA1218" s="146"/>
      <c r="AB1218" s="146"/>
      <c r="AC1218" s="146"/>
      <c r="AD1218" s="146"/>
      <c r="AE1218" s="146"/>
      <c r="AF1218" s="146"/>
      <c r="AG1218" s="146" t="s">
        <v>264</v>
      </c>
      <c r="AH1218" s="146"/>
      <c r="AI1218" s="146"/>
      <c r="AJ1218" s="146"/>
      <c r="AK1218" s="146"/>
      <c r="AL1218" s="146"/>
      <c r="AM1218" s="146"/>
      <c r="AN1218" s="146"/>
      <c r="AO1218" s="146"/>
      <c r="AP1218" s="146"/>
      <c r="AQ1218" s="146"/>
      <c r="AR1218" s="146"/>
      <c r="AS1218" s="146"/>
      <c r="AT1218" s="146"/>
      <c r="AU1218" s="146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</row>
    <row r="1219" spans="1:60" outlineLevel="2" x14ac:dyDescent="0.2">
      <c r="A1219" s="153"/>
      <c r="B1219" s="154"/>
      <c r="C1219" s="253" t="s">
        <v>575</v>
      </c>
      <c r="D1219" s="254"/>
      <c r="E1219" s="254"/>
      <c r="F1219" s="254"/>
      <c r="G1219" s="254"/>
      <c r="H1219" s="157"/>
      <c r="I1219" s="157"/>
      <c r="J1219" s="157"/>
      <c r="K1219" s="157"/>
      <c r="L1219" s="157"/>
      <c r="M1219" s="157"/>
      <c r="N1219" s="156"/>
      <c r="O1219" s="156"/>
      <c r="P1219" s="156"/>
      <c r="Q1219" s="156"/>
      <c r="R1219" s="157"/>
      <c r="S1219" s="157"/>
      <c r="T1219" s="157"/>
      <c r="U1219" s="157"/>
      <c r="V1219" s="157"/>
      <c r="W1219" s="157"/>
      <c r="X1219" s="157"/>
      <c r="Y1219" s="157"/>
      <c r="Z1219" s="146"/>
      <c r="AA1219" s="146"/>
      <c r="AB1219" s="146"/>
      <c r="AC1219" s="146"/>
      <c r="AD1219" s="146"/>
      <c r="AE1219" s="146"/>
      <c r="AF1219" s="146"/>
      <c r="AG1219" s="146" t="s">
        <v>227</v>
      </c>
      <c r="AH1219" s="146"/>
      <c r="AI1219" s="146"/>
      <c r="AJ1219" s="146"/>
      <c r="AK1219" s="146"/>
      <c r="AL1219" s="146"/>
      <c r="AM1219" s="146"/>
      <c r="AN1219" s="146"/>
      <c r="AO1219" s="146"/>
      <c r="AP1219" s="146"/>
      <c r="AQ1219" s="146"/>
      <c r="AR1219" s="146"/>
      <c r="AS1219" s="146"/>
      <c r="AT1219" s="146"/>
      <c r="AU1219" s="146"/>
      <c r="AV1219" s="146"/>
      <c r="AW1219" s="146"/>
      <c r="AX1219" s="146"/>
      <c r="AY1219" s="146"/>
      <c r="AZ1219" s="146"/>
      <c r="BA1219" s="146"/>
      <c r="BB1219" s="146"/>
      <c r="BC1219" s="146"/>
      <c r="BD1219" s="146"/>
      <c r="BE1219" s="146"/>
      <c r="BF1219" s="146"/>
      <c r="BG1219" s="146"/>
      <c r="BH1219" s="146"/>
    </row>
    <row r="1220" spans="1:60" outlineLevel="2" x14ac:dyDescent="0.2">
      <c r="A1220" s="153"/>
      <c r="B1220" s="154"/>
      <c r="C1220" s="192" t="s">
        <v>1138</v>
      </c>
      <c r="D1220" s="185"/>
      <c r="E1220" s="186">
        <v>1.35</v>
      </c>
      <c r="F1220" s="157"/>
      <c r="G1220" s="157"/>
      <c r="H1220" s="157"/>
      <c r="I1220" s="157"/>
      <c r="J1220" s="157"/>
      <c r="K1220" s="157"/>
      <c r="L1220" s="157"/>
      <c r="M1220" s="157"/>
      <c r="N1220" s="156"/>
      <c r="O1220" s="156"/>
      <c r="P1220" s="156"/>
      <c r="Q1220" s="156"/>
      <c r="R1220" s="157"/>
      <c r="S1220" s="157"/>
      <c r="T1220" s="157"/>
      <c r="U1220" s="157"/>
      <c r="V1220" s="157"/>
      <c r="W1220" s="157"/>
      <c r="X1220" s="157"/>
      <c r="Y1220" s="157"/>
      <c r="Z1220" s="146"/>
      <c r="AA1220" s="146"/>
      <c r="AB1220" s="146"/>
      <c r="AC1220" s="146"/>
      <c r="AD1220" s="146"/>
      <c r="AE1220" s="146"/>
      <c r="AF1220" s="146"/>
      <c r="AG1220" s="146" t="s">
        <v>278</v>
      </c>
      <c r="AH1220" s="146">
        <v>0</v>
      </c>
      <c r="AI1220" s="146"/>
      <c r="AJ1220" s="146"/>
      <c r="AK1220" s="146"/>
      <c r="AL1220" s="146"/>
      <c r="AM1220" s="146"/>
      <c r="AN1220" s="146"/>
      <c r="AO1220" s="146"/>
      <c r="AP1220" s="146"/>
      <c r="AQ1220" s="146"/>
      <c r="AR1220" s="146"/>
      <c r="AS1220" s="146"/>
      <c r="AT1220" s="146"/>
      <c r="AU1220" s="146"/>
      <c r="AV1220" s="146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  <c r="BH1220" s="146"/>
    </row>
    <row r="1221" spans="1:60" outlineLevel="2" x14ac:dyDescent="0.2">
      <c r="A1221" s="153"/>
      <c r="B1221" s="154"/>
      <c r="C1221" s="251"/>
      <c r="D1221" s="252"/>
      <c r="E1221" s="252"/>
      <c r="F1221" s="252"/>
      <c r="G1221" s="252"/>
      <c r="H1221" s="157"/>
      <c r="I1221" s="157"/>
      <c r="J1221" s="157"/>
      <c r="K1221" s="157"/>
      <c r="L1221" s="157"/>
      <c r="M1221" s="157"/>
      <c r="N1221" s="156"/>
      <c r="O1221" s="156"/>
      <c r="P1221" s="156"/>
      <c r="Q1221" s="156"/>
      <c r="R1221" s="157"/>
      <c r="S1221" s="157"/>
      <c r="T1221" s="157"/>
      <c r="U1221" s="157"/>
      <c r="V1221" s="157"/>
      <c r="W1221" s="157"/>
      <c r="X1221" s="157"/>
      <c r="Y1221" s="157"/>
      <c r="Z1221" s="146"/>
      <c r="AA1221" s="146"/>
      <c r="AB1221" s="146"/>
      <c r="AC1221" s="146"/>
      <c r="AD1221" s="146"/>
      <c r="AE1221" s="146"/>
      <c r="AF1221" s="146"/>
      <c r="AG1221" s="146" t="s">
        <v>223</v>
      </c>
      <c r="AH1221" s="146"/>
      <c r="AI1221" s="146"/>
      <c r="AJ1221" s="146"/>
      <c r="AK1221" s="146"/>
      <c r="AL1221" s="146"/>
      <c r="AM1221" s="146"/>
      <c r="AN1221" s="146"/>
      <c r="AO1221" s="146"/>
      <c r="AP1221" s="146"/>
      <c r="AQ1221" s="146"/>
      <c r="AR1221" s="146"/>
      <c r="AS1221" s="146"/>
      <c r="AT1221" s="146"/>
      <c r="AU1221" s="146"/>
      <c r="AV1221" s="146"/>
      <c r="AW1221" s="146"/>
      <c r="AX1221" s="146"/>
      <c r="AY1221" s="146"/>
      <c r="AZ1221" s="146"/>
      <c r="BA1221" s="146"/>
      <c r="BB1221" s="146"/>
      <c r="BC1221" s="146"/>
      <c r="BD1221" s="146"/>
      <c r="BE1221" s="146"/>
      <c r="BF1221" s="146"/>
      <c r="BG1221" s="146"/>
      <c r="BH1221" s="146"/>
    </row>
    <row r="1222" spans="1:60" ht="22.5" outlineLevel="1" x14ac:dyDescent="0.2">
      <c r="A1222" s="167">
        <v>181</v>
      </c>
      <c r="B1222" s="168" t="s">
        <v>1139</v>
      </c>
      <c r="C1222" s="177" t="s">
        <v>1140</v>
      </c>
      <c r="D1222" s="169" t="s">
        <v>332</v>
      </c>
      <c r="E1222" s="170">
        <v>0.6</v>
      </c>
      <c r="F1222" s="171"/>
      <c r="G1222" s="172">
        <f>ROUND(E1222*F1222,2)</f>
        <v>0</v>
      </c>
      <c r="H1222" s="171"/>
      <c r="I1222" s="172">
        <f>ROUND(E1222*H1222,2)</f>
        <v>0</v>
      </c>
      <c r="J1222" s="171"/>
      <c r="K1222" s="172">
        <f>ROUND(E1222*J1222,2)</f>
        <v>0</v>
      </c>
      <c r="L1222" s="172">
        <v>21</v>
      </c>
      <c r="M1222" s="172">
        <f>G1222*(1+L1222/100)</f>
        <v>0</v>
      </c>
      <c r="N1222" s="170">
        <v>1.7999999999999999E-2</v>
      </c>
      <c r="O1222" s="170">
        <f>ROUND(E1222*N1222,2)</f>
        <v>0.01</v>
      </c>
      <c r="P1222" s="170">
        <v>0</v>
      </c>
      <c r="Q1222" s="170">
        <f>ROUND(E1222*P1222,2)</f>
        <v>0</v>
      </c>
      <c r="R1222" s="172" t="s">
        <v>1118</v>
      </c>
      <c r="S1222" s="172" t="s">
        <v>218</v>
      </c>
      <c r="T1222" s="173" t="s">
        <v>218</v>
      </c>
      <c r="U1222" s="157">
        <v>0.05</v>
      </c>
      <c r="V1222" s="157">
        <f>ROUND(E1222*U1222,2)</f>
        <v>0.03</v>
      </c>
      <c r="W1222" s="157"/>
      <c r="X1222" s="157" t="s">
        <v>263</v>
      </c>
      <c r="Y1222" s="157" t="s">
        <v>221</v>
      </c>
      <c r="Z1222" s="146"/>
      <c r="AA1222" s="146"/>
      <c r="AB1222" s="146"/>
      <c r="AC1222" s="146"/>
      <c r="AD1222" s="146"/>
      <c r="AE1222" s="146"/>
      <c r="AF1222" s="146"/>
      <c r="AG1222" s="146" t="s">
        <v>264</v>
      </c>
      <c r="AH1222" s="146"/>
      <c r="AI1222" s="146"/>
      <c r="AJ1222" s="146"/>
      <c r="AK1222" s="146"/>
      <c r="AL1222" s="146"/>
      <c r="AM1222" s="146"/>
      <c r="AN1222" s="146"/>
      <c r="AO1222" s="146"/>
      <c r="AP1222" s="146"/>
      <c r="AQ1222" s="146"/>
      <c r="AR1222" s="146"/>
      <c r="AS1222" s="146"/>
      <c r="AT1222" s="146"/>
      <c r="AU1222" s="146"/>
      <c r="AV1222" s="146"/>
      <c r="AW1222" s="146"/>
      <c r="AX1222" s="146"/>
      <c r="AY1222" s="146"/>
      <c r="AZ1222" s="146"/>
      <c r="BA1222" s="146"/>
      <c r="BB1222" s="146"/>
      <c r="BC1222" s="146"/>
      <c r="BD1222" s="146"/>
      <c r="BE1222" s="146"/>
      <c r="BF1222" s="146"/>
      <c r="BG1222" s="146"/>
      <c r="BH1222" s="146"/>
    </row>
    <row r="1223" spans="1:60" outlineLevel="2" x14ac:dyDescent="0.2">
      <c r="A1223" s="153"/>
      <c r="B1223" s="154"/>
      <c r="C1223" s="192" t="s">
        <v>1141</v>
      </c>
      <c r="D1223" s="185"/>
      <c r="E1223" s="186">
        <v>0.6</v>
      </c>
      <c r="F1223" s="157"/>
      <c r="G1223" s="157"/>
      <c r="H1223" s="157"/>
      <c r="I1223" s="157"/>
      <c r="J1223" s="157"/>
      <c r="K1223" s="157"/>
      <c r="L1223" s="157"/>
      <c r="M1223" s="157"/>
      <c r="N1223" s="156"/>
      <c r="O1223" s="156"/>
      <c r="P1223" s="156"/>
      <c r="Q1223" s="156"/>
      <c r="R1223" s="157"/>
      <c r="S1223" s="157"/>
      <c r="T1223" s="157"/>
      <c r="U1223" s="157"/>
      <c r="V1223" s="157"/>
      <c r="W1223" s="157"/>
      <c r="X1223" s="157"/>
      <c r="Y1223" s="157"/>
      <c r="Z1223" s="146"/>
      <c r="AA1223" s="146"/>
      <c r="AB1223" s="146"/>
      <c r="AC1223" s="146"/>
      <c r="AD1223" s="146"/>
      <c r="AE1223" s="146"/>
      <c r="AF1223" s="146"/>
      <c r="AG1223" s="146" t="s">
        <v>278</v>
      </c>
      <c r="AH1223" s="146">
        <v>0</v>
      </c>
      <c r="AI1223" s="146"/>
      <c r="AJ1223" s="146"/>
      <c r="AK1223" s="146"/>
      <c r="AL1223" s="146"/>
      <c r="AM1223" s="146"/>
      <c r="AN1223" s="146"/>
      <c r="AO1223" s="146"/>
      <c r="AP1223" s="146"/>
      <c r="AQ1223" s="146"/>
      <c r="AR1223" s="146"/>
      <c r="AS1223" s="146"/>
      <c r="AT1223" s="146"/>
      <c r="AU1223" s="146"/>
      <c r="AV1223" s="146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  <c r="BH1223" s="146"/>
    </row>
    <row r="1224" spans="1:60" outlineLevel="2" x14ac:dyDescent="0.2">
      <c r="A1224" s="153"/>
      <c r="B1224" s="154"/>
      <c r="C1224" s="251"/>
      <c r="D1224" s="252"/>
      <c r="E1224" s="252"/>
      <c r="F1224" s="252"/>
      <c r="G1224" s="252"/>
      <c r="H1224" s="157"/>
      <c r="I1224" s="157"/>
      <c r="J1224" s="157"/>
      <c r="K1224" s="157"/>
      <c r="L1224" s="157"/>
      <c r="M1224" s="157"/>
      <c r="N1224" s="156"/>
      <c r="O1224" s="156"/>
      <c r="P1224" s="156"/>
      <c r="Q1224" s="156"/>
      <c r="R1224" s="157"/>
      <c r="S1224" s="157"/>
      <c r="T1224" s="157"/>
      <c r="U1224" s="157"/>
      <c r="V1224" s="157"/>
      <c r="W1224" s="157"/>
      <c r="X1224" s="157"/>
      <c r="Y1224" s="157"/>
      <c r="Z1224" s="146"/>
      <c r="AA1224" s="146"/>
      <c r="AB1224" s="146"/>
      <c r="AC1224" s="146"/>
      <c r="AD1224" s="146"/>
      <c r="AE1224" s="146"/>
      <c r="AF1224" s="146"/>
      <c r="AG1224" s="146" t="s">
        <v>223</v>
      </c>
      <c r="AH1224" s="146"/>
      <c r="AI1224" s="146"/>
      <c r="AJ1224" s="146"/>
      <c r="AK1224" s="146"/>
      <c r="AL1224" s="146"/>
      <c r="AM1224" s="146"/>
      <c r="AN1224" s="146"/>
      <c r="AO1224" s="146"/>
      <c r="AP1224" s="146"/>
      <c r="AQ1224" s="146"/>
      <c r="AR1224" s="146"/>
      <c r="AS1224" s="146"/>
      <c r="AT1224" s="146"/>
      <c r="AU1224" s="146"/>
      <c r="AV1224" s="146"/>
      <c r="AW1224" s="146"/>
      <c r="AX1224" s="146"/>
      <c r="AY1224" s="146"/>
      <c r="AZ1224" s="146"/>
      <c r="BA1224" s="146"/>
      <c r="BB1224" s="146"/>
      <c r="BC1224" s="146"/>
      <c r="BD1224" s="146"/>
      <c r="BE1224" s="146"/>
      <c r="BF1224" s="146"/>
      <c r="BG1224" s="146"/>
      <c r="BH1224" s="146"/>
    </row>
    <row r="1225" spans="1:60" outlineLevel="1" x14ac:dyDescent="0.2">
      <c r="A1225" s="167">
        <v>182</v>
      </c>
      <c r="B1225" s="168" t="s">
        <v>1142</v>
      </c>
      <c r="C1225" s="177" t="s">
        <v>1143</v>
      </c>
      <c r="D1225" s="169" t="s">
        <v>1144</v>
      </c>
      <c r="E1225" s="170">
        <v>8</v>
      </c>
      <c r="F1225" s="171"/>
      <c r="G1225" s="172">
        <f>ROUND(E1225*F1225,2)</f>
        <v>0</v>
      </c>
      <c r="H1225" s="171"/>
      <c r="I1225" s="172">
        <f>ROUND(E1225*H1225,2)</f>
        <v>0</v>
      </c>
      <c r="J1225" s="171"/>
      <c r="K1225" s="172">
        <f>ROUND(E1225*J1225,2)</f>
        <v>0</v>
      </c>
      <c r="L1225" s="172">
        <v>21</v>
      </c>
      <c r="M1225" s="172">
        <f>G1225*(1+L1225/100)</f>
        <v>0</v>
      </c>
      <c r="N1225" s="170">
        <v>6.8999999999999997E-4</v>
      </c>
      <c r="O1225" s="170">
        <f>ROUND(E1225*N1225,2)</f>
        <v>0.01</v>
      </c>
      <c r="P1225" s="170">
        <v>0</v>
      </c>
      <c r="Q1225" s="170">
        <f>ROUND(E1225*P1225,2)</f>
        <v>0</v>
      </c>
      <c r="R1225" s="172" t="s">
        <v>1118</v>
      </c>
      <c r="S1225" s="172" t="s">
        <v>218</v>
      </c>
      <c r="T1225" s="173" t="s">
        <v>218</v>
      </c>
      <c r="U1225" s="157">
        <v>0.2</v>
      </c>
      <c r="V1225" s="157">
        <f>ROUND(E1225*U1225,2)</f>
        <v>1.6</v>
      </c>
      <c r="W1225" s="157"/>
      <c r="X1225" s="157" t="s">
        <v>263</v>
      </c>
      <c r="Y1225" s="157" t="s">
        <v>221</v>
      </c>
      <c r="Z1225" s="146"/>
      <c r="AA1225" s="146"/>
      <c r="AB1225" s="146"/>
      <c r="AC1225" s="146"/>
      <c r="AD1225" s="146"/>
      <c r="AE1225" s="146"/>
      <c r="AF1225" s="146"/>
      <c r="AG1225" s="146" t="s">
        <v>264</v>
      </c>
      <c r="AH1225" s="146"/>
      <c r="AI1225" s="146"/>
      <c r="AJ1225" s="146"/>
      <c r="AK1225" s="146"/>
      <c r="AL1225" s="146"/>
      <c r="AM1225" s="146"/>
      <c r="AN1225" s="146"/>
      <c r="AO1225" s="146"/>
      <c r="AP1225" s="146"/>
      <c r="AQ1225" s="146"/>
      <c r="AR1225" s="146"/>
      <c r="AS1225" s="146"/>
      <c r="AT1225" s="146"/>
      <c r="AU1225" s="146"/>
      <c r="AV1225" s="146"/>
      <c r="AW1225" s="146"/>
      <c r="AX1225" s="146"/>
      <c r="AY1225" s="146"/>
      <c r="AZ1225" s="146"/>
      <c r="BA1225" s="146"/>
      <c r="BB1225" s="146"/>
      <c r="BC1225" s="146"/>
      <c r="BD1225" s="146"/>
      <c r="BE1225" s="146"/>
      <c r="BF1225" s="146"/>
      <c r="BG1225" s="146"/>
      <c r="BH1225" s="146"/>
    </row>
    <row r="1226" spans="1:60" outlineLevel="2" x14ac:dyDescent="0.2">
      <c r="A1226" s="153"/>
      <c r="B1226" s="154"/>
      <c r="C1226" s="253" t="s">
        <v>575</v>
      </c>
      <c r="D1226" s="254"/>
      <c r="E1226" s="254"/>
      <c r="F1226" s="254"/>
      <c r="G1226" s="254"/>
      <c r="H1226" s="157"/>
      <c r="I1226" s="157"/>
      <c r="J1226" s="157"/>
      <c r="K1226" s="157"/>
      <c r="L1226" s="157"/>
      <c r="M1226" s="157"/>
      <c r="N1226" s="156"/>
      <c r="O1226" s="156"/>
      <c r="P1226" s="156"/>
      <c r="Q1226" s="156"/>
      <c r="R1226" s="157"/>
      <c r="S1226" s="157"/>
      <c r="T1226" s="157"/>
      <c r="U1226" s="157"/>
      <c r="V1226" s="157"/>
      <c r="W1226" s="157"/>
      <c r="X1226" s="157"/>
      <c r="Y1226" s="157"/>
      <c r="Z1226" s="146"/>
      <c r="AA1226" s="146"/>
      <c r="AB1226" s="146"/>
      <c r="AC1226" s="146"/>
      <c r="AD1226" s="146"/>
      <c r="AE1226" s="146"/>
      <c r="AF1226" s="146"/>
      <c r="AG1226" s="146" t="s">
        <v>227</v>
      </c>
      <c r="AH1226" s="146"/>
      <c r="AI1226" s="146"/>
      <c r="AJ1226" s="146"/>
      <c r="AK1226" s="146"/>
      <c r="AL1226" s="146"/>
      <c r="AM1226" s="146"/>
      <c r="AN1226" s="146"/>
      <c r="AO1226" s="146"/>
      <c r="AP1226" s="146"/>
      <c r="AQ1226" s="146"/>
      <c r="AR1226" s="146"/>
      <c r="AS1226" s="146"/>
      <c r="AT1226" s="146"/>
      <c r="AU1226" s="146"/>
      <c r="AV1226" s="146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  <c r="BH1226" s="146"/>
    </row>
    <row r="1227" spans="1:60" outlineLevel="2" x14ac:dyDescent="0.2">
      <c r="A1227" s="153"/>
      <c r="B1227" s="154"/>
      <c r="C1227" s="192" t="s">
        <v>1145</v>
      </c>
      <c r="D1227" s="185"/>
      <c r="E1227" s="186">
        <v>3.2</v>
      </c>
      <c r="F1227" s="157"/>
      <c r="G1227" s="157"/>
      <c r="H1227" s="157"/>
      <c r="I1227" s="157"/>
      <c r="J1227" s="157"/>
      <c r="K1227" s="157"/>
      <c r="L1227" s="157"/>
      <c r="M1227" s="157"/>
      <c r="N1227" s="156"/>
      <c r="O1227" s="156"/>
      <c r="P1227" s="156"/>
      <c r="Q1227" s="156"/>
      <c r="R1227" s="157"/>
      <c r="S1227" s="157"/>
      <c r="T1227" s="157"/>
      <c r="U1227" s="157"/>
      <c r="V1227" s="157"/>
      <c r="W1227" s="157"/>
      <c r="X1227" s="157"/>
      <c r="Y1227" s="157"/>
      <c r="Z1227" s="146"/>
      <c r="AA1227" s="146"/>
      <c r="AB1227" s="146"/>
      <c r="AC1227" s="146"/>
      <c r="AD1227" s="146"/>
      <c r="AE1227" s="146"/>
      <c r="AF1227" s="146"/>
      <c r="AG1227" s="146" t="s">
        <v>278</v>
      </c>
      <c r="AH1227" s="146">
        <v>0</v>
      </c>
      <c r="AI1227" s="146"/>
      <c r="AJ1227" s="146"/>
      <c r="AK1227" s="146"/>
      <c r="AL1227" s="146"/>
      <c r="AM1227" s="146"/>
      <c r="AN1227" s="146"/>
      <c r="AO1227" s="146"/>
      <c r="AP1227" s="146"/>
      <c r="AQ1227" s="146"/>
      <c r="AR1227" s="146"/>
      <c r="AS1227" s="146"/>
      <c r="AT1227" s="146"/>
      <c r="AU1227" s="146"/>
      <c r="AV1227" s="146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  <c r="BH1227" s="146"/>
    </row>
    <row r="1228" spans="1:60" outlineLevel="3" x14ac:dyDescent="0.2">
      <c r="A1228" s="153"/>
      <c r="B1228" s="154"/>
      <c r="C1228" s="192" t="s">
        <v>1146</v>
      </c>
      <c r="D1228" s="185"/>
      <c r="E1228" s="186">
        <v>4.8</v>
      </c>
      <c r="F1228" s="157"/>
      <c r="G1228" s="157"/>
      <c r="H1228" s="157"/>
      <c r="I1228" s="157"/>
      <c r="J1228" s="157"/>
      <c r="K1228" s="157"/>
      <c r="L1228" s="157"/>
      <c r="M1228" s="157"/>
      <c r="N1228" s="156"/>
      <c r="O1228" s="156"/>
      <c r="P1228" s="156"/>
      <c r="Q1228" s="156"/>
      <c r="R1228" s="157"/>
      <c r="S1228" s="157"/>
      <c r="T1228" s="157"/>
      <c r="U1228" s="157"/>
      <c r="V1228" s="157"/>
      <c r="W1228" s="157"/>
      <c r="X1228" s="157"/>
      <c r="Y1228" s="157"/>
      <c r="Z1228" s="146"/>
      <c r="AA1228" s="146"/>
      <c r="AB1228" s="146"/>
      <c r="AC1228" s="146"/>
      <c r="AD1228" s="146"/>
      <c r="AE1228" s="146"/>
      <c r="AF1228" s="146"/>
      <c r="AG1228" s="146" t="s">
        <v>278</v>
      </c>
      <c r="AH1228" s="146">
        <v>0</v>
      </c>
      <c r="AI1228" s="146"/>
      <c r="AJ1228" s="146"/>
      <c r="AK1228" s="146"/>
      <c r="AL1228" s="146"/>
      <c r="AM1228" s="146"/>
      <c r="AN1228" s="146"/>
      <c r="AO1228" s="146"/>
      <c r="AP1228" s="146"/>
      <c r="AQ1228" s="146"/>
      <c r="AR1228" s="146"/>
      <c r="AS1228" s="146"/>
      <c r="AT1228" s="146"/>
      <c r="AU1228" s="146"/>
      <c r="AV1228" s="146"/>
      <c r="AW1228" s="146"/>
      <c r="AX1228" s="146"/>
      <c r="AY1228" s="146"/>
      <c r="AZ1228" s="146"/>
      <c r="BA1228" s="146"/>
      <c r="BB1228" s="146"/>
      <c r="BC1228" s="146"/>
      <c r="BD1228" s="146"/>
      <c r="BE1228" s="146"/>
      <c r="BF1228" s="146"/>
      <c r="BG1228" s="146"/>
      <c r="BH1228" s="146"/>
    </row>
    <row r="1229" spans="1:60" outlineLevel="2" x14ac:dyDescent="0.2">
      <c r="A1229" s="153"/>
      <c r="B1229" s="154"/>
      <c r="C1229" s="251"/>
      <c r="D1229" s="252"/>
      <c r="E1229" s="252"/>
      <c r="F1229" s="252"/>
      <c r="G1229" s="252"/>
      <c r="H1229" s="157"/>
      <c r="I1229" s="157"/>
      <c r="J1229" s="157"/>
      <c r="K1229" s="157"/>
      <c r="L1229" s="157"/>
      <c r="M1229" s="157"/>
      <c r="N1229" s="156"/>
      <c r="O1229" s="156"/>
      <c r="P1229" s="156"/>
      <c r="Q1229" s="156"/>
      <c r="R1229" s="157"/>
      <c r="S1229" s="157"/>
      <c r="T1229" s="157"/>
      <c r="U1229" s="157"/>
      <c r="V1229" s="157"/>
      <c r="W1229" s="157"/>
      <c r="X1229" s="157"/>
      <c r="Y1229" s="157"/>
      <c r="Z1229" s="146"/>
      <c r="AA1229" s="146"/>
      <c r="AB1229" s="146"/>
      <c r="AC1229" s="146"/>
      <c r="AD1229" s="146"/>
      <c r="AE1229" s="146"/>
      <c r="AF1229" s="146"/>
      <c r="AG1229" s="146" t="s">
        <v>223</v>
      </c>
      <c r="AH1229" s="146"/>
      <c r="AI1229" s="146"/>
      <c r="AJ1229" s="146"/>
      <c r="AK1229" s="146"/>
      <c r="AL1229" s="146"/>
      <c r="AM1229" s="146"/>
      <c r="AN1229" s="146"/>
      <c r="AO1229" s="146"/>
      <c r="AP1229" s="146"/>
      <c r="AQ1229" s="146"/>
      <c r="AR1229" s="146"/>
      <c r="AS1229" s="146"/>
      <c r="AT1229" s="146"/>
      <c r="AU1229" s="146"/>
      <c r="AV1229" s="146"/>
      <c r="AW1229" s="146"/>
      <c r="AX1229" s="146"/>
      <c r="AY1229" s="146"/>
      <c r="AZ1229" s="146"/>
      <c r="BA1229" s="146"/>
      <c r="BB1229" s="146"/>
      <c r="BC1229" s="146"/>
      <c r="BD1229" s="146"/>
      <c r="BE1229" s="146"/>
      <c r="BF1229" s="146"/>
      <c r="BG1229" s="146"/>
      <c r="BH1229" s="146"/>
    </row>
    <row r="1230" spans="1:60" ht="22.5" outlineLevel="1" x14ac:dyDescent="0.2">
      <c r="A1230" s="167">
        <v>183</v>
      </c>
      <c r="B1230" s="168" t="s">
        <v>1147</v>
      </c>
      <c r="C1230" s="177" t="s">
        <v>1148</v>
      </c>
      <c r="D1230" s="169" t="s">
        <v>374</v>
      </c>
      <c r="E1230" s="170">
        <v>10.99</v>
      </c>
      <c r="F1230" s="171"/>
      <c r="G1230" s="172">
        <f>ROUND(E1230*F1230,2)</f>
        <v>0</v>
      </c>
      <c r="H1230" s="171"/>
      <c r="I1230" s="172">
        <f>ROUND(E1230*H1230,2)</f>
        <v>0</v>
      </c>
      <c r="J1230" s="171"/>
      <c r="K1230" s="172">
        <f>ROUND(E1230*J1230,2)</f>
        <v>0</v>
      </c>
      <c r="L1230" s="172">
        <v>21</v>
      </c>
      <c r="M1230" s="172">
        <f>G1230*(1+L1230/100)</f>
        <v>0</v>
      </c>
      <c r="N1230" s="170">
        <v>1.7000000000000001E-4</v>
      </c>
      <c r="O1230" s="170">
        <f>ROUND(E1230*N1230,2)</f>
        <v>0</v>
      </c>
      <c r="P1230" s="170">
        <v>0</v>
      </c>
      <c r="Q1230" s="170">
        <f>ROUND(E1230*P1230,2)</f>
        <v>0</v>
      </c>
      <c r="R1230" s="172" t="s">
        <v>1118</v>
      </c>
      <c r="S1230" s="172" t="s">
        <v>218</v>
      </c>
      <c r="T1230" s="173" t="s">
        <v>218</v>
      </c>
      <c r="U1230" s="157">
        <v>0.15</v>
      </c>
      <c r="V1230" s="157">
        <f>ROUND(E1230*U1230,2)</f>
        <v>1.65</v>
      </c>
      <c r="W1230" s="157"/>
      <c r="X1230" s="157" t="s">
        <v>263</v>
      </c>
      <c r="Y1230" s="157" t="s">
        <v>221</v>
      </c>
      <c r="Z1230" s="146"/>
      <c r="AA1230" s="146"/>
      <c r="AB1230" s="146"/>
      <c r="AC1230" s="146"/>
      <c r="AD1230" s="146"/>
      <c r="AE1230" s="146"/>
      <c r="AF1230" s="146"/>
      <c r="AG1230" s="146" t="s">
        <v>264</v>
      </c>
      <c r="AH1230" s="146"/>
      <c r="AI1230" s="146"/>
      <c r="AJ1230" s="146"/>
      <c r="AK1230" s="146"/>
      <c r="AL1230" s="146"/>
      <c r="AM1230" s="146"/>
      <c r="AN1230" s="146"/>
      <c r="AO1230" s="146"/>
      <c r="AP1230" s="146"/>
      <c r="AQ1230" s="146"/>
      <c r="AR1230" s="146"/>
      <c r="AS1230" s="146"/>
      <c r="AT1230" s="146"/>
      <c r="AU1230" s="146"/>
      <c r="AV1230" s="146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  <c r="BH1230" s="146"/>
    </row>
    <row r="1231" spans="1:60" outlineLevel="2" x14ac:dyDescent="0.2">
      <c r="A1231" s="153"/>
      <c r="B1231" s="154"/>
      <c r="C1231" s="192" t="s">
        <v>1149</v>
      </c>
      <c r="D1231" s="185"/>
      <c r="E1231" s="186">
        <v>10.99</v>
      </c>
      <c r="F1231" s="157"/>
      <c r="G1231" s="157"/>
      <c r="H1231" s="157"/>
      <c r="I1231" s="157"/>
      <c r="J1231" s="157"/>
      <c r="K1231" s="157"/>
      <c r="L1231" s="157"/>
      <c r="M1231" s="157"/>
      <c r="N1231" s="156"/>
      <c r="O1231" s="156"/>
      <c r="P1231" s="156"/>
      <c r="Q1231" s="156"/>
      <c r="R1231" s="157"/>
      <c r="S1231" s="157"/>
      <c r="T1231" s="157"/>
      <c r="U1231" s="157"/>
      <c r="V1231" s="157"/>
      <c r="W1231" s="157"/>
      <c r="X1231" s="157"/>
      <c r="Y1231" s="157"/>
      <c r="Z1231" s="146"/>
      <c r="AA1231" s="146"/>
      <c r="AB1231" s="146"/>
      <c r="AC1231" s="146"/>
      <c r="AD1231" s="146"/>
      <c r="AE1231" s="146"/>
      <c r="AF1231" s="146"/>
      <c r="AG1231" s="146" t="s">
        <v>278</v>
      </c>
      <c r="AH1231" s="146">
        <v>0</v>
      </c>
      <c r="AI1231" s="146"/>
      <c r="AJ1231" s="146"/>
      <c r="AK1231" s="146"/>
      <c r="AL1231" s="146"/>
      <c r="AM1231" s="146"/>
      <c r="AN1231" s="146"/>
      <c r="AO1231" s="146"/>
      <c r="AP1231" s="146"/>
      <c r="AQ1231" s="146"/>
      <c r="AR1231" s="146"/>
      <c r="AS1231" s="146"/>
      <c r="AT1231" s="146"/>
      <c r="AU1231" s="146"/>
      <c r="AV1231" s="146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  <c r="BH1231" s="146"/>
    </row>
    <row r="1232" spans="1:60" outlineLevel="2" x14ac:dyDescent="0.2">
      <c r="A1232" s="153"/>
      <c r="B1232" s="154"/>
      <c r="C1232" s="251"/>
      <c r="D1232" s="252"/>
      <c r="E1232" s="252"/>
      <c r="F1232" s="252"/>
      <c r="G1232" s="252"/>
      <c r="H1232" s="157"/>
      <c r="I1232" s="157"/>
      <c r="J1232" s="157"/>
      <c r="K1232" s="157"/>
      <c r="L1232" s="157"/>
      <c r="M1232" s="157"/>
      <c r="N1232" s="156"/>
      <c r="O1232" s="156"/>
      <c r="P1232" s="156"/>
      <c r="Q1232" s="156"/>
      <c r="R1232" s="157"/>
      <c r="S1232" s="157"/>
      <c r="T1232" s="157"/>
      <c r="U1232" s="157"/>
      <c r="V1232" s="157"/>
      <c r="W1232" s="157"/>
      <c r="X1232" s="157"/>
      <c r="Y1232" s="157"/>
      <c r="Z1232" s="146"/>
      <c r="AA1232" s="146"/>
      <c r="AB1232" s="146"/>
      <c r="AC1232" s="146"/>
      <c r="AD1232" s="146"/>
      <c r="AE1232" s="146"/>
      <c r="AF1232" s="146"/>
      <c r="AG1232" s="146" t="s">
        <v>223</v>
      </c>
      <c r="AH1232" s="146"/>
      <c r="AI1232" s="146"/>
      <c r="AJ1232" s="146"/>
      <c r="AK1232" s="146"/>
      <c r="AL1232" s="146"/>
      <c r="AM1232" s="146"/>
      <c r="AN1232" s="146"/>
      <c r="AO1232" s="146"/>
      <c r="AP1232" s="146"/>
      <c r="AQ1232" s="146"/>
      <c r="AR1232" s="146"/>
      <c r="AS1232" s="146"/>
      <c r="AT1232" s="146"/>
      <c r="AU1232" s="146"/>
      <c r="AV1232" s="146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  <c r="BH1232" s="146"/>
    </row>
    <row r="1233" spans="1:60" ht="22.5" outlineLevel="1" x14ac:dyDescent="0.2">
      <c r="A1233" s="167">
        <v>184</v>
      </c>
      <c r="B1233" s="168" t="s">
        <v>1150</v>
      </c>
      <c r="C1233" s="177" t="s">
        <v>1151</v>
      </c>
      <c r="D1233" s="169" t="s">
        <v>374</v>
      </c>
      <c r="E1233" s="170">
        <v>4.5999999999999996</v>
      </c>
      <c r="F1233" s="171"/>
      <c r="G1233" s="172">
        <f>ROUND(E1233*F1233,2)</f>
        <v>0</v>
      </c>
      <c r="H1233" s="171"/>
      <c r="I1233" s="172">
        <f>ROUND(E1233*H1233,2)</f>
        <v>0</v>
      </c>
      <c r="J1233" s="171"/>
      <c r="K1233" s="172">
        <f>ROUND(E1233*J1233,2)</f>
        <v>0</v>
      </c>
      <c r="L1233" s="172">
        <v>21</v>
      </c>
      <c r="M1233" s="172">
        <f>G1233*(1+L1233/100)</f>
        <v>0</v>
      </c>
      <c r="N1233" s="170">
        <v>2.5999999999999998E-4</v>
      </c>
      <c r="O1233" s="170">
        <f>ROUND(E1233*N1233,2)</f>
        <v>0</v>
      </c>
      <c r="P1233" s="170">
        <v>0</v>
      </c>
      <c r="Q1233" s="170">
        <f>ROUND(E1233*P1233,2)</f>
        <v>0</v>
      </c>
      <c r="R1233" s="172" t="s">
        <v>1118</v>
      </c>
      <c r="S1233" s="172" t="s">
        <v>218</v>
      </c>
      <c r="T1233" s="173" t="s">
        <v>218</v>
      </c>
      <c r="U1233" s="157">
        <v>0.15</v>
      </c>
      <c r="V1233" s="157">
        <f>ROUND(E1233*U1233,2)</f>
        <v>0.69</v>
      </c>
      <c r="W1233" s="157"/>
      <c r="X1233" s="157" t="s">
        <v>263</v>
      </c>
      <c r="Y1233" s="157" t="s">
        <v>221</v>
      </c>
      <c r="Z1233" s="146"/>
      <c r="AA1233" s="146"/>
      <c r="AB1233" s="146"/>
      <c r="AC1233" s="146"/>
      <c r="AD1233" s="146"/>
      <c r="AE1233" s="146"/>
      <c r="AF1233" s="146"/>
      <c r="AG1233" s="146" t="s">
        <v>264</v>
      </c>
      <c r="AH1233" s="146"/>
      <c r="AI1233" s="146"/>
      <c r="AJ1233" s="146"/>
      <c r="AK1233" s="146"/>
      <c r="AL1233" s="146"/>
      <c r="AM1233" s="146"/>
      <c r="AN1233" s="146"/>
      <c r="AO1233" s="146"/>
      <c r="AP1233" s="146"/>
      <c r="AQ1233" s="146"/>
      <c r="AR1233" s="146"/>
      <c r="AS1233" s="146"/>
      <c r="AT1233" s="146"/>
      <c r="AU1233" s="146"/>
      <c r="AV1233" s="146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  <c r="BH1233" s="146"/>
    </row>
    <row r="1234" spans="1:60" outlineLevel="2" x14ac:dyDescent="0.2">
      <c r="A1234" s="153"/>
      <c r="B1234" s="154"/>
      <c r="C1234" s="192" t="s">
        <v>1152</v>
      </c>
      <c r="D1234" s="185"/>
      <c r="E1234" s="186">
        <v>4.5999999999999996</v>
      </c>
      <c r="F1234" s="157"/>
      <c r="G1234" s="157"/>
      <c r="H1234" s="157"/>
      <c r="I1234" s="157"/>
      <c r="J1234" s="157"/>
      <c r="K1234" s="157"/>
      <c r="L1234" s="157"/>
      <c r="M1234" s="157"/>
      <c r="N1234" s="156"/>
      <c r="O1234" s="156"/>
      <c r="P1234" s="156"/>
      <c r="Q1234" s="156"/>
      <c r="R1234" s="157"/>
      <c r="S1234" s="157"/>
      <c r="T1234" s="157"/>
      <c r="U1234" s="157"/>
      <c r="V1234" s="157"/>
      <c r="W1234" s="157"/>
      <c r="X1234" s="157"/>
      <c r="Y1234" s="157"/>
      <c r="Z1234" s="146"/>
      <c r="AA1234" s="146"/>
      <c r="AB1234" s="146"/>
      <c r="AC1234" s="146"/>
      <c r="AD1234" s="146"/>
      <c r="AE1234" s="146"/>
      <c r="AF1234" s="146"/>
      <c r="AG1234" s="146" t="s">
        <v>278</v>
      </c>
      <c r="AH1234" s="146">
        <v>0</v>
      </c>
      <c r="AI1234" s="146"/>
      <c r="AJ1234" s="146"/>
      <c r="AK1234" s="146"/>
      <c r="AL1234" s="146"/>
      <c r="AM1234" s="146"/>
      <c r="AN1234" s="146"/>
      <c r="AO1234" s="146"/>
      <c r="AP1234" s="146"/>
      <c r="AQ1234" s="146"/>
      <c r="AR1234" s="146"/>
      <c r="AS1234" s="146"/>
      <c r="AT1234" s="146"/>
      <c r="AU1234" s="146"/>
      <c r="AV1234" s="146"/>
      <c r="AW1234" s="146"/>
      <c r="AX1234" s="146"/>
      <c r="AY1234" s="146"/>
      <c r="AZ1234" s="146"/>
      <c r="BA1234" s="146"/>
      <c r="BB1234" s="146"/>
      <c r="BC1234" s="146"/>
      <c r="BD1234" s="146"/>
      <c r="BE1234" s="146"/>
      <c r="BF1234" s="146"/>
      <c r="BG1234" s="146"/>
      <c r="BH1234" s="146"/>
    </row>
    <row r="1235" spans="1:60" outlineLevel="2" x14ac:dyDescent="0.2">
      <c r="A1235" s="153"/>
      <c r="B1235" s="154"/>
      <c r="C1235" s="251"/>
      <c r="D1235" s="252"/>
      <c r="E1235" s="252"/>
      <c r="F1235" s="252"/>
      <c r="G1235" s="252"/>
      <c r="H1235" s="157"/>
      <c r="I1235" s="157"/>
      <c r="J1235" s="157"/>
      <c r="K1235" s="157"/>
      <c r="L1235" s="157"/>
      <c r="M1235" s="157"/>
      <c r="N1235" s="156"/>
      <c r="O1235" s="156"/>
      <c r="P1235" s="156"/>
      <c r="Q1235" s="156"/>
      <c r="R1235" s="157"/>
      <c r="S1235" s="157"/>
      <c r="T1235" s="157"/>
      <c r="U1235" s="157"/>
      <c r="V1235" s="157"/>
      <c r="W1235" s="157"/>
      <c r="X1235" s="157"/>
      <c r="Y1235" s="157"/>
      <c r="Z1235" s="146"/>
      <c r="AA1235" s="146"/>
      <c r="AB1235" s="146"/>
      <c r="AC1235" s="146"/>
      <c r="AD1235" s="146"/>
      <c r="AE1235" s="146"/>
      <c r="AF1235" s="146"/>
      <c r="AG1235" s="146" t="s">
        <v>223</v>
      </c>
      <c r="AH1235" s="146"/>
      <c r="AI1235" s="146"/>
      <c r="AJ1235" s="146"/>
      <c r="AK1235" s="146"/>
      <c r="AL1235" s="146"/>
      <c r="AM1235" s="146"/>
      <c r="AN1235" s="146"/>
      <c r="AO1235" s="146"/>
      <c r="AP1235" s="146"/>
      <c r="AQ1235" s="146"/>
      <c r="AR1235" s="146"/>
      <c r="AS1235" s="146"/>
      <c r="AT1235" s="146"/>
      <c r="AU1235" s="146"/>
      <c r="AV1235" s="146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  <c r="BH1235" s="146"/>
    </row>
    <row r="1236" spans="1:60" outlineLevel="1" x14ac:dyDescent="0.2">
      <c r="A1236" s="153">
        <v>185</v>
      </c>
      <c r="B1236" s="154" t="s">
        <v>1153</v>
      </c>
      <c r="C1236" s="194" t="s">
        <v>1154</v>
      </c>
      <c r="D1236" s="155" t="s">
        <v>0</v>
      </c>
      <c r="E1236" s="174"/>
      <c r="F1236" s="158"/>
      <c r="G1236" s="157">
        <f>ROUND(E1236*F1236,2)</f>
        <v>0</v>
      </c>
      <c r="H1236" s="158"/>
      <c r="I1236" s="157">
        <f>ROUND(E1236*H1236,2)</f>
        <v>0</v>
      </c>
      <c r="J1236" s="158"/>
      <c r="K1236" s="157">
        <f>ROUND(E1236*J1236,2)</f>
        <v>0</v>
      </c>
      <c r="L1236" s="157">
        <v>21</v>
      </c>
      <c r="M1236" s="157">
        <f>G1236*(1+L1236/100)</f>
        <v>0</v>
      </c>
      <c r="N1236" s="156">
        <v>0</v>
      </c>
      <c r="O1236" s="156">
        <f>ROUND(E1236*N1236,2)</f>
        <v>0</v>
      </c>
      <c r="P1236" s="156">
        <v>0</v>
      </c>
      <c r="Q1236" s="156">
        <f>ROUND(E1236*P1236,2)</f>
        <v>0</v>
      </c>
      <c r="R1236" s="157" t="s">
        <v>1118</v>
      </c>
      <c r="S1236" s="157" t="s">
        <v>218</v>
      </c>
      <c r="T1236" s="157" t="s">
        <v>218</v>
      </c>
      <c r="U1236" s="157">
        <v>0</v>
      </c>
      <c r="V1236" s="157">
        <f>ROUND(E1236*U1236,2)</f>
        <v>0</v>
      </c>
      <c r="W1236" s="157"/>
      <c r="X1236" s="157" t="s">
        <v>843</v>
      </c>
      <c r="Y1236" s="157" t="s">
        <v>221</v>
      </c>
      <c r="Z1236" s="146"/>
      <c r="AA1236" s="146"/>
      <c r="AB1236" s="146"/>
      <c r="AC1236" s="146"/>
      <c r="AD1236" s="146"/>
      <c r="AE1236" s="146"/>
      <c r="AF1236" s="146"/>
      <c r="AG1236" s="146" t="s">
        <v>844</v>
      </c>
      <c r="AH1236" s="146"/>
      <c r="AI1236" s="146"/>
      <c r="AJ1236" s="146"/>
      <c r="AK1236" s="146"/>
      <c r="AL1236" s="146"/>
      <c r="AM1236" s="146"/>
      <c r="AN1236" s="146"/>
      <c r="AO1236" s="146"/>
      <c r="AP1236" s="146"/>
      <c r="AQ1236" s="146"/>
      <c r="AR1236" s="146"/>
      <c r="AS1236" s="146"/>
      <c r="AT1236" s="146"/>
      <c r="AU1236" s="146"/>
      <c r="AV1236" s="146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  <c r="BH1236" s="146"/>
    </row>
    <row r="1237" spans="1:60" outlineLevel="2" x14ac:dyDescent="0.2">
      <c r="A1237" s="153"/>
      <c r="B1237" s="154"/>
      <c r="C1237" s="264" t="s">
        <v>1155</v>
      </c>
      <c r="D1237" s="265"/>
      <c r="E1237" s="265"/>
      <c r="F1237" s="265"/>
      <c r="G1237" s="265"/>
      <c r="H1237" s="157"/>
      <c r="I1237" s="157"/>
      <c r="J1237" s="157"/>
      <c r="K1237" s="157"/>
      <c r="L1237" s="157"/>
      <c r="M1237" s="157"/>
      <c r="N1237" s="156"/>
      <c r="O1237" s="156"/>
      <c r="P1237" s="156"/>
      <c r="Q1237" s="156"/>
      <c r="R1237" s="157"/>
      <c r="S1237" s="157"/>
      <c r="T1237" s="157"/>
      <c r="U1237" s="157"/>
      <c r="V1237" s="157"/>
      <c r="W1237" s="157"/>
      <c r="X1237" s="157"/>
      <c r="Y1237" s="157"/>
      <c r="Z1237" s="146"/>
      <c r="AA1237" s="146"/>
      <c r="AB1237" s="146"/>
      <c r="AC1237" s="146"/>
      <c r="AD1237" s="146"/>
      <c r="AE1237" s="146"/>
      <c r="AF1237" s="146"/>
      <c r="AG1237" s="146" t="s">
        <v>276</v>
      </c>
      <c r="AH1237" s="146"/>
      <c r="AI1237" s="146"/>
      <c r="AJ1237" s="146"/>
      <c r="AK1237" s="146"/>
      <c r="AL1237" s="146"/>
      <c r="AM1237" s="146"/>
      <c r="AN1237" s="146"/>
      <c r="AO1237" s="146"/>
      <c r="AP1237" s="146"/>
      <c r="AQ1237" s="146"/>
      <c r="AR1237" s="146"/>
      <c r="AS1237" s="146"/>
      <c r="AT1237" s="146"/>
      <c r="AU1237" s="146"/>
      <c r="AV1237" s="146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  <c r="BH1237" s="146"/>
    </row>
    <row r="1238" spans="1:60" outlineLevel="2" x14ac:dyDescent="0.2">
      <c r="A1238" s="153"/>
      <c r="B1238" s="154"/>
      <c r="C1238" s="251"/>
      <c r="D1238" s="252"/>
      <c r="E1238" s="252"/>
      <c r="F1238" s="252"/>
      <c r="G1238" s="252"/>
      <c r="H1238" s="157"/>
      <c r="I1238" s="157"/>
      <c r="J1238" s="157"/>
      <c r="K1238" s="157"/>
      <c r="L1238" s="157"/>
      <c r="M1238" s="157"/>
      <c r="N1238" s="156"/>
      <c r="O1238" s="156"/>
      <c r="P1238" s="156"/>
      <c r="Q1238" s="156"/>
      <c r="R1238" s="157"/>
      <c r="S1238" s="157"/>
      <c r="T1238" s="157"/>
      <c r="U1238" s="157"/>
      <c r="V1238" s="157"/>
      <c r="W1238" s="157"/>
      <c r="X1238" s="157"/>
      <c r="Y1238" s="157"/>
      <c r="Z1238" s="146"/>
      <c r="AA1238" s="146"/>
      <c r="AB1238" s="146"/>
      <c r="AC1238" s="146"/>
      <c r="AD1238" s="146"/>
      <c r="AE1238" s="146"/>
      <c r="AF1238" s="146"/>
      <c r="AG1238" s="146" t="s">
        <v>223</v>
      </c>
      <c r="AH1238" s="146"/>
      <c r="AI1238" s="146"/>
      <c r="AJ1238" s="146"/>
      <c r="AK1238" s="146"/>
      <c r="AL1238" s="146"/>
      <c r="AM1238" s="146"/>
      <c r="AN1238" s="146"/>
      <c r="AO1238" s="146"/>
      <c r="AP1238" s="146"/>
      <c r="AQ1238" s="146"/>
      <c r="AR1238" s="146"/>
      <c r="AS1238" s="146"/>
      <c r="AT1238" s="146"/>
      <c r="AU1238" s="146"/>
      <c r="AV1238" s="146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  <c r="BH1238" s="146"/>
    </row>
    <row r="1239" spans="1:60" x14ac:dyDescent="0.2">
      <c r="A1239" s="160" t="s">
        <v>213</v>
      </c>
      <c r="B1239" s="161" t="s">
        <v>163</v>
      </c>
      <c r="C1239" s="176" t="s">
        <v>164</v>
      </c>
      <c r="D1239" s="162"/>
      <c r="E1239" s="163"/>
      <c r="F1239" s="164"/>
      <c r="G1239" s="164">
        <f>SUMIF(AG1240:AG1270,"&lt;&gt;NOR",G1240:G1270)</f>
        <v>0</v>
      </c>
      <c r="H1239" s="164"/>
      <c r="I1239" s="164">
        <f>SUM(I1240:I1270)</f>
        <v>0</v>
      </c>
      <c r="J1239" s="164"/>
      <c r="K1239" s="164">
        <f>SUM(K1240:K1270)</f>
        <v>0</v>
      </c>
      <c r="L1239" s="164"/>
      <c r="M1239" s="164">
        <f>SUM(M1240:M1270)</f>
        <v>0</v>
      </c>
      <c r="N1239" s="163"/>
      <c r="O1239" s="163">
        <f>SUM(O1240:O1270)</f>
        <v>0.71</v>
      </c>
      <c r="P1239" s="163"/>
      <c r="Q1239" s="163">
        <f>SUM(Q1240:Q1270)</f>
        <v>0</v>
      </c>
      <c r="R1239" s="164"/>
      <c r="S1239" s="164"/>
      <c r="T1239" s="165"/>
      <c r="U1239" s="159"/>
      <c r="V1239" s="159">
        <f>SUM(V1240:V1270)</f>
        <v>38.32</v>
      </c>
      <c r="W1239" s="159"/>
      <c r="X1239" s="159"/>
      <c r="Y1239" s="159"/>
      <c r="AG1239" t="s">
        <v>214</v>
      </c>
    </row>
    <row r="1240" spans="1:60" outlineLevel="1" x14ac:dyDescent="0.2">
      <c r="A1240" s="167">
        <v>186</v>
      </c>
      <c r="B1240" s="168" t="s">
        <v>1156</v>
      </c>
      <c r="C1240" s="177" t="s">
        <v>1157</v>
      </c>
      <c r="D1240" s="169" t="s">
        <v>332</v>
      </c>
      <c r="E1240" s="170">
        <v>91.236249999999998</v>
      </c>
      <c r="F1240" s="171"/>
      <c r="G1240" s="172">
        <f>ROUND(E1240*F1240,2)</f>
        <v>0</v>
      </c>
      <c r="H1240" s="171"/>
      <c r="I1240" s="172">
        <f>ROUND(E1240*H1240,2)</f>
        <v>0</v>
      </c>
      <c r="J1240" s="171"/>
      <c r="K1240" s="172">
        <f>ROUND(E1240*J1240,2)</f>
        <v>0</v>
      </c>
      <c r="L1240" s="172">
        <v>21</v>
      </c>
      <c r="M1240" s="172">
        <f>G1240*(1+L1240/100)</f>
        <v>0</v>
      </c>
      <c r="N1240" s="170">
        <v>7.8200000000000006E-3</v>
      </c>
      <c r="O1240" s="170">
        <f>ROUND(E1240*N1240,2)</f>
        <v>0.71</v>
      </c>
      <c r="P1240" s="170">
        <v>0</v>
      </c>
      <c r="Q1240" s="170">
        <f>ROUND(E1240*P1240,2)</f>
        <v>0</v>
      </c>
      <c r="R1240" s="172" t="s">
        <v>1158</v>
      </c>
      <c r="S1240" s="172" t="s">
        <v>218</v>
      </c>
      <c r="T1240" s="173" t="s">
        <v>218</v>
      </c>
      <c r="U1240" s="157">
        <v>0.42</v>
      </c>
      <c r="V1240" s="157">
        <f>ROUND(E1240*U1240,2)</f>
        <v>38.32</v>
      </c>
      <c r="W1240" s="157"/>
      <c r="X1240" s="157" t="s">
        <v>263</v>
      </c>
      <c r="Y1240" s="157" t="s">
        <v>221</v>
      </c>
      <c r="Z1240" s="146"/>
      <c r="AA1240" s="146"/>
      <c r="AB1240" s="146"/>
      <c r="AC1240" s="146"/>
      <c r="AD1240" s="146"/>
      <c r="AE1240" s="146"/>
      <c r="AF1240" s="146"/>
      <c r="AG1240" s="146" t="s">
        <v>264</v>
      </c>
      <c r="AH1240" s="146"/>
      <c r="AI1240" s="146"/>
      <c r="AJ1240" s="146"/>
      <c r="AK1240" s="146"/>
      <c r="AL1240" s="146"/>
      <c r="AM1240" s="146"/>
      <c r="AN1240" s="146"/>
      <c r="AO1240" s="146"/>
      <c r="AP1240" s="146"/>
      <c r="AQ1240" s="146"/>
      <c r="AR1240" s="146"/>
      <c r="AS1240" s="146"/>
      <c r="AT1240" s="146"/>
      <c r="AU1240" s="146"/>
      <c r="AV1240" s="146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  <c r="BH1240" s="146"/>
    </row>
    <row r="1241" spans="1:60" outlineLevel="2" x14ac:dyDescent="0.2">
      <c r="A1241" s="153"/>
      <c r="B1241" s="154"/>
      <c r="C1241" s="266" t="s">
        <v>1159</v>
      </c>
      <c r="D1241" s="267"/>
      <c r="E1241" s="267"/>
      <c r="F1241" s="267"/>
      <c r="G1241" s="267"/>
      <c r="H1241" s="157"/>
      <c r="I1241" s="157"/>
      <c r="J1241" s="157"/>
      <c r="K1241" s="157"/>
      <c r="L1241" s="157"/>
      <c r="M1241" s="157"/>
      <c r="N1241" s="156"/>
      <c r="O1241" s="156"/>
      <c r="P1241" s="156"/>
      <c r="Q1241" s="156"/>
      <c r="R1241" s="157"/>
      <c r="S1241" s="157"/>
      <c r="T1241" s="157"/>
      <c r="U1241" s="157"/>
      <c r="V1241" s="157"/>
      <c r="W1241" s="157"/>
      <c r="X1241" s="157"/>
      <c r="Y1241" s="157"/>
      <c r="Z1241" s="146"/>
      <c r="AA1241" s="146"/>
      <c r="AB1241" s="146"/>
      <c r="AC1241" s="146"/>
      <c r="AD1241" s="146"/>
      <c r="AE1241" s="146"/>
      <c r="AF1241" s="146"/>
      <c r="AG1241" s="146" t="s">
        <v>276</v>
      </c>
      <c r="AH1241" s="146"/>
      <c r="AI1241" s="146"/>
      <c r="AJ1241" s="146"/>
      <c r="AK1241" s="146"/>
      <c r="AL1241" s="146"/>
      <c r="AM1241" s="146"/>
      <c r="AN1241" s="146"/>
      <c r="AO1241" s="146"/>
      <c r="AP1241" s="146"/>
      <c r="AQ1241" s="146"/>
      <c r="AR1241" s="146"/>
      <c r="AS1241" s="146"/>
      <c r="AT1241" s="146"/>
      <c r="AU1241" s="146"/>
      <c r="AV1241" s="146"/>
      <c r="AW1241" s="146"/>
      <c r="AX1241" s="146"/>
      <c r="AY1241" s="146"/>
      <c r="AZ1241" s="146"/>
      <c r="BA1241" s="146"/>
      <c r="BB1241" s="146"/>
      <c r="BC1241" s="146"/>
      <c r="BD1241" s="146"/>
      <c r="BE1241" s="146"/>
      <c r="BF1241" s="146"/>
      <c r="BG1241" s="146"/>
      <c r="BH1241" s="146"/>
    </row>
    <row r="1242" spans="1:60" outlineLevel="2" x14ac:dyDescent="0.2">
      <c r="A1242" s="153"/>
      <c r="B1242" s="154"/>
      <c r="C1242" s="192" t="s">
        <v>1160</v>
      </c>
      <c r="D1242" s="185"/>
      <c r="E1242" s="186"/>
      <c r="F1242" s="157"/>
      <c r="G1242" s="157"/>
      <c r="H1242" s="157"/>
      <c r="I1242" s="157"/>
      <c r="J1242" s="157"/>
      <c r="K1242" s="157"/>
      <c r="L1242" s="157"/>
      <c r="M1242" s="157"/>
      <c r="N1242" s="156"/>
      <c r="O1242" s="156"/>
      <c r="P1242" s="156"/>
      <c r="Q1242" s="156"/>
      <c r="R1242" s="157"/>
      <c r="S1242" s="157"/>
      <c r="T1242" s="157"/>
      <c r="U1242" s="157"/>
      <c r="V1242" s="157"/>
      <c r="W1242" s="157"/>
      <c r="X1242" s="157"/>
      <c r="Y1242" s="157"/>
      <c r="Z1242" s="146"/>
      <c r="AA1242" s="146"/>
      <c r="AB1242" s="146"/>
      <c r="AC1242" s="146"/>
      <c r="AD1242" s="146"/>
      <c r="AE1242" s="146"/>
      <c r="AF1242" s="146"/>
      <c r="AG1242" s="146" t="s">
        <v>278</v>
      </c>
      <c r="AH1242" s="146">
        <v>0</v>
      </c>
      <c r="AI1242" s="146"/>
      <c r="AJ1242" s="146"/>
      <c r="AK1242" s="146"/>
      <c r="AL1242" s="146"/>
      <c r="AM1242" s="146"/>
      <c r="AN1242" s="146"/>
      <c r="AO1242" s="146"/>
      <c r="AP1242" s="146"/>
      <c r="AQ1242" s="146"/>
      <c r="AR1242" s="146"/>
      <c r="AS1242" s="146"/>
      <c r="AT1242" s="146"/>
      <c r="AU1242" s="146"/>
      <c r="AV1242" s="146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  <c r="BH1242" s="146"/>
    </row>
    <row r="1243" spans="1:60" outlineLevel="3" x14ac:dyDescent="0.2">
      <c r="A1243" s="153"/>
      <c r="B1243" s="154"/>
      <c r="C1243" s="192" t="s">
        <v>526</v>
      </c>
      <c r="D1243" s="185"/>
      <c r="E1243" s="186"/>
      <c r="F1243" s="157"/>
      <c r="G1243" s="157"/>
      <c r="H1243" s="157"/>
      <c r="I1243" s="157"/>
      <c r="J1243" s="157"/>
      <c r="K1243" s="157"/>
      <c r="L1243" s="157"/>
      <c r="M1243" s="157"/>
      <c r="N1243" s="156"/>
      <c r="O1243" s="156"/>
      <c r="P1243" s="156"/>
      <c r="Q1243" s="156"/>
      <c r="R1243" s="157"/>
      <c r="S1243" s="157"/>
      <c r="T1243" s="157"/>
      <c r="U1243" s="157"/>
      <c r="V1243" s="157"/>
      <c r="W1243" s="157"/>
      <c r="X1243" s="157"/>
      <c r="Y1243" s="157"/>
      <c r="Z1243" s="146"/>
      <c r="AA1243" s="146"/>
      <c r="AB1243" s="146"/>
      <c r="AC1243" s="146"/>
      <c r="AD1243" s="146"/>
      <c r="AE1243" s="146"/>
      <c r="AF1243" s="146"/>
      <c r="AG1243" s="146" t="s">
        <v>278</v>
      </c>
      <c r="AH1243" s="146">
        <v>0</v>
      </c>
      <c r="AI1243" s="146"/>
      <c r="AJ1243" s="146"/>
      <c r="AK1243" s="146"/>
      <c r="AL1243" s="146"/>
      <c r="AM1243" s="146"/>
      <c r="AN1243" s="146"/>
      <c r="AO1243" s="146"/>
      <c r="AP1243" s="146"/>
      <c r="AQ1243" s="146"/>
      <c r="AR1243" s="146"/>
      <c r="AS1243" s="146"/>
      <c r="AT1243" s="146"/>
      <c r="AU1243" s="146"/>
      <c r="AV1243" s="146"/>
      <c r="AW1243" s="146"/>
      <c r="AX1243" s="146"/>
      <c r="AY1243" s="146"/>
      <c r="AZ1243" s="146"/>
      <c r="BA1243" s="146"/>
      <c r="BB1243" s="146"/>
      <c r="BC1243" s="146"/>
      <c r="BD1243" s="146"/>
      <c r="BE1243" s="146"/>
      <c r="BF1243" s="146"/>
      <c r="BG1243" s="146"/>
      <c r="BH1243" s="146"/>
    </row>
    <row r="1244" spans="1:60" outlineLevel="3" x14ac:dyDescent="0.2">
      <c r="A1244" s="153"/>
      <c r="B1244" s="154"/>
      <c r="C1244" s="192" t="s">
        <v>883</v>
      </c>
      <c r="D1244" s="185"/>
      <c r="E1244" s="186">
        <v>1.8376999999999999</v>
      </c>
      <c r="F1244" s="157"/>
      <c r="G1244" s="157"/>
      <c r="H1244" s="157"/>
      <c r="I1244" s="157"/>
      <c r="J1244" s="157"/>
      <c r="K1244" s="157"/>
      <c r="L1244" s="157"/>
      <c r="M1244" s="157"/>
      <c r="N1244" s="156"/>
      <c r="O1244" s="156"/>
      <c r="P1244" s="156"/>
      <c r="Q1244" s="156"/>
      <c r="R1244" s="157"/>
      <c r="S1244" s="157"/>
      <c r="T1244" s="157"/>
      <c r="U1244" s="157"/>
      <c r="V1244" s="157"/>
      <c r="W1244" s="157"/>
      <c r="X1244" s="157"/>
      <c r="Y1244" s="157"/>
      <c r="Z1244" s="146"/>
      <c r="AA1244" s="146"/>
      <c r="AB1244" s="146"/>
      <c r="AC1244" s="146"/>
      <c r="AD1244" s="146"/>
      <c r="AE1244" s="146"/>
      <c r="AF1244" s="146"/>
      <c r="AG1244" s="146" t="s">
        <v>278</v>
      </c>
      <c r="AH1244" s="146">
        <v>0</v>
      </c>
      <c r="AI1244" s="146"/>
      <c r="AJ1244" s="146"/>
      <c r="AK1244" s="146"/>
      <c r="AL1244" s="146"/>
      <c r="AM1244" s="146"/>
      <c r="AN1244" s="146"/>
      <c r="AO1244" s="146"/>
      <c r="AP1244" s="146"/>
      <c r="AQ1244" s="146"/>
      <c r="AR1244" s="146"/>
      <c r="AS1244" s="146"/>
      <c r="AT1244" s="146"/>
      <c r="AU1244" s="146"/>
      <c r="AV1244" s="146"/>
      <c r="AW1244" s="146"/>
      <c r="AX1244" s="146"/>
      <c r="AY1244" s="146"/>
      <c r="AZ1244" s="146"/>
      <c r="BA1244" s="146"/>
      <c r="BB1244" s="146"/>
      <c r="BC1244" s="146"/>
      <c r="BD1244" s="146"/>
      <c r="BE1244" s="146"/>
      <c r="BF1244" s="146"/>
      <c r="BG1244" s="146"/>
      <c r="BH1244" s="146"/>
    </row>
    <row r="1245" spans="1:60" outlineLevel="3" x14ac:dyDescent="0.2">
      <c r="A1245" s="153"/>
      <c r="B1245" s="154"/>
      <c r="C1245" s="192" t="s">
        <v>528</v>
      </c>
      <c r="D1245" s="185"/>
      <c r="E1245" s="186"/>
      <c r="F1245" s="157"/>
      <c r="G1245" s="157"/>
      <c r="H1245" s="157"/>
      <c r="I1245" s="157"/>
      <c r="J1245" s="157"/>
      <c r="K1245" s="157"/>
      <c r="L1245" s="157"/>
      <c r="M1245" s="157"/>
      <c r="N1245" s="156"/>
      <c r="O1245" s="156"/>
      <c r="P1245" s="156"/>
      <c r="Q1245" s="156"/>
      <c r="R1245" s="157"/>
      <c r="S1245" s="157"/>
      <c r="T1245" s="157"/>
      <c r="U1245" s="157"/>
      <c r="V1245" s="157"/>
      <c r="W1245" s="157"/>
      <c r="X1245" s="157"/>
      <c r="Y1245" s="157"/>
      <c r="Z1245" s="146"/>
      <c r="AA1245" s="146"/>
      <c r="AB1245" s="146"/>
      <c r="AC1245" s="146"/>
      <c r="AD1245" s="146"/>
      <c r="AE1245" s="146"/>
      <c r="AF1245" s="146"/>
      <c r="AG1245" s="146" t="s">
        <v>278</v>
      </c>
      <c r="AH1245" s="146">
        <v>0</v>
      </c>
      <c r="AI1245" s="146"/>
      <c r="AJ1245" s="146"/>
      <c r="AK1245" s="146"/>
      <c r="AL1245" s="146"/>
      <c r="AM1245" s="146"/>
      <c r="AN1245" s="146"/>
      <c r="AO1245" s="146"/>
      <c r="AP1245" s="146"/>
      <c r="AQ1245" s="146"/>
      <c r="AR1245" s="146"/>
      <c r="AS1245" s="146"/>
      <c r="AT1245" s="146"/>
      <c r="AU1245" s="146"/>
      <c r="AV1245" s="146"/>
      <c r="AW1245" s="146"/>
      <c r="AX1245" s="146"/>
      <c r="AY1245" s="146"/>
      <c r="AZ1245" s="146"/>
      <c r="BA1245" s="146"/>
      <c r="BB1245" s="146"/>
      <c r="BC1245" s="146"/>
      <c r="BD1245" s="146"/>
      <c r="BE1245" s="146"/>
      <c r="BF1245" s="146"/>
      <c r="BG1245" s="146"/>
      <c r="BH1245" s="146"/>
    </row>
    <row r="1246" spans="1:60" outlineLevel="3" x14ac:dyDescent="0.2">
      <c r="A1246" s="153"/>
      <c r="B1246" s="154"/>
      <c r="C1246" s="192" t="s">
        <v>884</v>
      </c>
      <c r="D1246" s="185"/>
      <c r="E1246" s="186">
        <v>5.6459999999999999</v>
      </c>
      <c r="F1246" s="157"/>
      <c r="G1246" s="157"/>
      <c r="H1246" s="157"/>
      <c r="I1246" s="157"/>
      <c r="J1246" s="157"/>
      <c r="K1246" s="157"/>
      <c r="L1246" s="157"/>
      <c r="M1246" s="157"/>
      <c r="N1246" s="156"/>
      <c r="O1246" s="156"/>
      <c r="P1246" s="156"/>
      <c r="Q1246" s="156"/>
      <c r="R1246" s="157"/>
      <c r="S1246" s="157"/>
      <c r="T1246" s="157"/>
      <c r="U1246" s="157"/>
      <c r="V1246" s="157"/>
      <c r="W1246" s="157"/>
      <c r="X1246" s="157"/>
      <c r="Y1246" s="157"/>
      <c r="Z1246" s="146"/>
      <c r="AA1246" s="146"/>
      <c r="AB1246" s="146"/>
      <c r="AC1246" s="146"/>
      <c r="AD1246" s="146"/>
      <c r="AE1246" s="146"/>
      <c r="AF1246" s="146"/>
      <c r="AG1246" s="146" t="s">
        <v>278</v>
      </c>
      <c r="AH1246" s="146">
        <v>0</v>
      </c>
      <c r="AI1246" s="146"/>
      <c r="AJ1246" s="146"/>
      <c r="AK1246" s="146"/>
      <c r="AL1246" s="146"/>
      <c r="AM1246" s="146"/>
      <c r="AN1246" s="146"/>
      <c r="AO1246" s="146"/>
      <c r="AP1246" s="146"/>
      <c r="AQ1246" s="146"/>
      <c r="AR1246" s="146"/>
      <c r="AS1246" s="146"/>
      <c r="AT1246" s="146"/>
      <c r="AU1246" s="146"/>
      <c r="AV1246" s="146"/>
      <c r="AW1246" s="146"/>
      <c r="AX1246" s="146"/>
      <c r="AY1246" s="146"/>
      <c r="AZ1246" s="146"/>
      <c r="BA1246" s="146"/>
      <c r="BB1246" s="146"/>
      <c r="BC1246" s="146"/>
      <c r="BD1246" s="146"/>
      <c r="BE1246" s="146"/>
      <c r="BF1246" s="146"/>
      <c r="BG1246" s="146"/>
      <c r="BH1246" s="146"/>
    </row>
    <row r="1247" spans="1:60" outlineLevel="3" x14ac:dyDescent="0.2">
      <c r="A1247" s="153"/>
      <c r="B1247" s="154"/>
      <c r="C1247" s="192" t="s">
        <v>530</v>
      </c>
      <c r="D1247" s="185"/>
      <c r="E1247" s="186"/>
      <c r="F1247" s="157"/>
      <c r="G1247" s="157"/>
      <c r="H1247" s="157"/>
      <c r="I1247" s="157"/>
      <c r="J1247" s="157"/>
      <c r="K1247" s="157"/>
      <c r="L1247" s="157"/>
      <c r="M1247" s="157"/>
      <c r="N1247" s="156"/>
      <c r="O1247" s="156"/>
      <c r="P1247" s="156"/>
      <c r="Q1247" s="156"/>
      <c r="R1247" s="157"/>
      <c r="S1247" s="157"/>
      <c r="T1247" s="157"/>
      <c r="U1247" s="157"/>
      <c r="V1247" s="157"/>
      <c r="W1247" s="157"/>
      <c r="X1247" s="157"/>
      <c r="Y1247" s="157"/>
      <c r="Z1247" s="146"/>
      <c r="AA1247" s="146"/>
      <c r="AB1247" s="146"/>
      <c r="AC1247" s="146"/>
      <c r="AD1247" s="146"/>
      <c r="AE1247" s="146"/>
      <c r="AF1247" s="146"/>
      <c r="AG1247" s="146" t="s">
        <v>278</v>
      </c>
      <c r="AH1247" s="146">
        <v>0</v>
      </c>
      <c r="AI1247" s="146"/>
      <c r="AJ1247" s="146"/>
      <c r="AK1247" s="146"/>
      <c r="AL1247" s="146"/>
      <c r="AM1247" s="146"/>
      <c r="AN1247" s="146"/>
      <c r="AO1247" s="146"/>
      <c r="AP1247" s="146"/>
      <c r="AQ1247" s="146"/>
      <c r="AR1247" s="146"/>
      <c r="AS1247" s="146"/>
      <c r="AT1247" s="146"/>
      <c r="AU1247" s="146"/>
      <c r="AV1247" s="146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  <c r="BH1247" s="146"/>
    </row>
    <row r="1248" spans="1:60" outlineLevel="3" x14ac:dyDescent="0.2">
      <c r="A1248" s="153"/>
      <c r="B1248" s="154"/>
      <c r="C1248" s="192" t="s">
        <v>885</v>
      </c>
      <c r="D1248" s="185"/>
      <c r="E1248" s="186">
        <v>14.0945</v>
      </c>
      <c r="F1248" s="157"/>
      <c r="G1248" s="157"/>
      <c r="H1248" s="157"/>
      <c r="I1248" s="157"/>
      <c r="J1248" s="157"/>
      <c r="K1248" s="157"/>
      <c r="L1248" s="157"/>
      <c r="M1248" s="157"/>
      <c r="N1248" s="156"/>
      <c r="O1248" s="156"/>
      <c r="P1248" s="156"/>
      <c r="Q1248" s="156"/>
      <c r="R1248" s="157"/>
      <c r="S1248" s="157"/>
      <c r="T1248" s="157"/>
      <c r="U1248" s="157"/>
      <c r="V1248" s="157"/>
      <c r="W1248" s="157"/>
      <c r="X1248" s="157"/>
      <c r="Y1248" s="157"/>
      <c r="Z1248" s="146"/>
      <c r="AA1248" s="146"/>
      <c r="AB1248" s="146"/>
      <c r="AC1248" s="146"/>
      <c r="AD1248" s="146"/>
      <c r="AE1248" s="146"/>
      <c r="AF1248" s="146"/>
      <c r="AG1248" s="146" t="s">
        <v>278</v>
      </c>
      <c r="AH1248" s="146">
        <v>0</v>
      </c>
      <c r="AI1248" s="146"/>
      <c r="AJ1248" s="146"/>
      <c r="AK1248" s="146"/>
      <c r="AL1248" s="146"/>
      <c r="AM1248" s="146"/>
      <c r="AN1248" s="146"/>
      <c r="AO1248" s="146"/>
      <c r="AP1248" s="146"/>
      <c r="AQ1248" s="146"/>
      <c r="AR1248" s="146"/>
      <c r="AS1248" s="146"/>
      <c r="AT1248" s="146"/>
      <c r="AU1248" s="146"/>
      <c r="AV1248" s="146"/>
      <c r="AW1248" s="146"/>
      <c r="AX1248" s="146"/>
      <c r="AY1248" s="146"/>
      <c r="AZ1248" s="146"/>
      <c r="BA1248" s="146"/>
      <c r="BB1248" s="146"/>
      <c r="BC1248" s="146"/>
      <c r="BD1248" s="146"/>
      <c r="BE1248" s="146"/>
      <c r="BF1248" s="146"/>
      <c r="BG1248" s="146"/>
      <c r="BH1248" s="146"/>
    </row>
    <row r="1249" spans="1:60" outlineLevel="3" x14ac:dyDescent="0.2">
      <c r="A1249" s="153"/>
      <c r="B1249" s="154"/>
      <c r="C1249" s="192" t="s">
        <v>629</v>
      </c>
      <c r="D1249" s="185"/>
      <c r="E1249" s="186"/>
      <c r="F1249" s="157"/>
      <c r="G1249" s="157"/>
      <c r="H1249" s="157"/>
      <c r="I1249" s="157"/>
      <c r="J1249" s="157"/>
      <c r="K1249" s="157"/>
      <c r="L1249" s="157"/>
      <c r="M1249" s="157"/>
      <c r="N1249" s="156"/>
      <c r="O1249" s="156"/>
      <c r="P1249" s="156"/>
      <c r="Q1249" s="156"/>
      <c r="R1249" s="157"/>
      <c r="S1249" s="157"/>
      <c r="T1249" s="157"/>
      <c r="U1249" s="157"/>
      <c r="V1249" s="157"/>
      <c r="W1249" s="157"/>
      <c r="X1249" s="157"/>
      <c r="Y1249" s="157"/>
      <c r="Z1249" s="146"/>
      <c r="AA1249" s="146"/>
      <c r="AB1249" s="146"/>
      <c r="AC1249" s="146"/>
      <c r="AD1249" s="146"/>
      <c r="AE1249" s="146"/>
      <c r="AF1249" s="146"/>
      <c r="AG1249" s="146" t="s">
        <v>278</v>
      </c>
      <c r="AH1249" s="146">
        <v>0</v>
      </c>
      <c r="AI1249" s="146"/>
      <c r="AJ1249" s="146"/>
      <c r="AK1249" s="146"/>
      <c r="AL1249" s="146"/>
      <c r="AM1249" s="146"/>
      <c r="AN1249" s="146"/>
      <c r="AO1249" s="146"/>
      <c r="AP1249" s="146"/>
      <c r="AQ1249" s="146"/>
      <c r="AR1249" s="146"/>
      <c r="AS1249" s="146"/>
      <c r="AT1249" s="146"/>
      <c r="AU1249" s="146"/>
      <c r="AV1249" s="146"/>
      <c r="AW1249" s="146"/>
      <c r="AX1249" s="146"/>
      <c r="AY1249" s="146"/>
      <c r="AZ1249" s="146"/>
      <c r="BA1249" s="146"/>
      <c r="BB1249" s="146"/>
      <c r="BC1249" s="146"/>
      <c r="BD1249" s="146"/>
      <c r="BE1249" s="146"/>
      <c r="BF1249" s="146"/>
      <c r="BG1249" s="146"/>
      <c r="BH1249" s="146"/>
    </row>
    <row r="1250" spans="1:60" outlineLevel="3" x14ac:dyDescent="0.2">
      <c r="A1250" s="153"/>
      <c r="B1250" s="154"/>
      <c r="C1250" s="192" t="s">
        <v>535</v>
      </c>
      <c r="D1250" s="185"/>
      <c r="E1250" s="186">
        <v>3.6248</v>
      </c>
      <c r="F1250" s="157"/>
      <c r="G1250" s="157"/>
      <c r="H1250" s="157"/>
      <c r="I1250" s="157"/>
      <c r="J1250" s="157"/>
      <c r="K1250" s="157"/>
      <c r="L1250" s="157"/>
      <c r="M1250" s="157"/>
      <c r="N1250" s="156"/>
      <c r="O1250" s="156"/>
      <c r="P1250" s="156"/>
      <c r="Q1250" s="156"/>
      <c r="R1250" s="157"/>
      <c r="S1250" s="157"/>
      <c r="T1250" s="157"/>
      <c r="U1250" s="157"/>
      <c r="V1250" s="157"/>
      <c r="W1250" s="157"/>
      <c r="X1250" s="157"/>
      <c r="Y1250" s="157"/>
      <c r="Z1250" s="146"/>
      <c r="AA1250" s="146"/>
      <c r="AB1250" s="146"/>
      <c r="AC1250" s="146"/>
      <c r="AD1250" s="146"/>
      <c r="AE1250" s="146"/>
      <c r="AF1250" s="146"/>
      <c r="AG1250" s="146" t="s">
        <v>278</v>
      </c>
      <c r="AH1250" s="146">
        <v>0</v>
      </c>
      <c r="AI1250" s="146"/>
      <c r="AJ1250" s="146"/>
      <c r="AK1250" s="146"/>
      <c r="AL1250" s="146"/>
      <c r="AM1250" s="146"/>
      <c r="AN1250" s="146"/>
      <c r="AO1250" s="146"/>
      <c r="AP1250" s="146"/>
      <c r="AQ1250" s="146"/>
      <c r="AR1250" s="146"/>
      <c r="AS1250" s="146"/>
      <c r="AT1250" s="146"/>
      <c r="AU1250" s="146"/>
      <c r="AV1250" s="146"/>
      <c r="AW1250" s="146"/>
      <c r="AX1250" s="146"/>
      <c r="AY1250" s="146"/>
      <c r="AZ1250" s="146"/>
      <c r="BA1250" s="146"/>
      <c r="BB1250" s="146"/>
      <c r="BC1250" s="146"/>
      <c r="BD1250" s="146"/>
      <c r="BE1250" s="146"/>
      <c r="BF1250" s="146"/>
      <c r="BG1250" s="146"/>
      <c r="BH1250" s="146"/>
    </row>
    <row r="1251" spans="1:60" outlineLevel="3" x14ac:dyDescent="0.2">
      <c r="A1251" s="153"/>
      <c r="B1251" s="154"/>
      <c r="C1251" s="192" t="s">
        <v>538</v>
      </c>
      <c r="D1251" s="185"/>
      <c r="E1251" s="186"/>
      <c r="F1251" s="157"/>
      <c r="G1251" s="157"/>
      <c r="H1251" s="157"/>
      <c r="I1251" s="157"/>
      <c r="J1251" s="157"/>
      <c r="K1251" s="157"/>
      <c r="L1251" s="157"/>
      <c r="M1251" s="157"/>
      <c r="N1251" s="156"/>
      <c r="O1251" s="156"/>
      <c r="P1251" s="156"/>
      <c r="Q1251" s="156"/>
      <c r="R1251" s="157"/>
      <c r="S1251" s="157"/>
      <c r="T1251" s="157"/>
      <c r="U1251" s="157"/>
      <c r="V1251" s="157"/>
      <c r="W1251" s="157"/>
      <c r="X1251" s="157"/>
      <c r="Y1251" s="157"/>
      <c r="Z1251" s="146"/>
      <c r="AA1251" s="146"/>
      <c r="AB1251" s="146"/>
      <c r="AC1251" s="146"/>
      <c r="AD1251" s="146"/>
      <c r="AE1251" s="146"/>
      <c r="AF1251" s="146"/>
      <c r="AG1251" s="146" t="s">
        <v>278</v>
      </c>
      <c r="AH1251" s="146">
        <v>0</v>
      </c>
      <c r="AI1251" s="146"/>
      <c r="AJ1251" s="146"/>
      <c r="AK1251" s="146"/>
      <c r="AL1251" s="146"/>
      <c r="AM1251" s="146"/>
      <c r="AN1251" s="146"/>
      <c r="AO1251" s="146"/>
      <c r="AP1251" s="146"/>
      <c r="AQ1251" s="146"/>
      <c r="AR1251" s="146"/>
      <c r="AS1251" s="146"/>
      <c r="AT1251" s="146"/>
      <c r="AU1251" s="146"/>
      <c r="AV1251" s="146"/>
      <c r="AW1251" s="146"/>
      <c r="AX1251" s="146"/>
      <c r="AY1251" s="146"/>
      <c r="AZ1251" s="146"/>
      <c r="BA1251" s="146"/>
      <c r="BB1251" s="146"/>
      <c r="BC1251" s="146"/>
      <c r="BD1251" s="146"/>
      <c r="BE1251" s="146"/>
      <c r="BF1251" s="146"/>
      <c r="BG1251" s="146"/>
      <c r="BH1251" s="146"/>
    </row>
    <row r="1252" spans="1:60" outlineLevel="3" x14ac:dyDescent="0.2">
      <c r="A1252" s="153"/>
      <c r="B1252" s="154"/>
      <c r="C1252" s="192" t="s">
        <v>886</v>
      </c>
      <c r="D1252" s="185"/>
      <c r="E1252" s="186">
        <v>2.1615000000000002</v>
      </c>
      <c r="F1252" s="157"/>
      <c r="G1252" s="157"/>
      <c r="H1252" s="157"/>
      <c r="I1252" s="157"/>
      <c r="J1252" s="157"/>
      <c r="K1252" s="157"/>
      <c r="L1252" s="157"/>
      <c r="M1252" s="157"/>
      <c r="N1252" s="156"/>
      <c r="O1252" s="156"/>
      <c r="P1252" s="156"/>
      <c r="Q1252" s="156"/>
      <c r="R1252" s="157"/>
      <c r="S1252" s="157"/>
      <c r="T1252" s="157"/>
      <c r="U1252" s="157"/>
      <c r="V1252" s="157"/>
      <c r="W1252" s="157"/>
      <c r="X1252" s="157"/>
      <c r="Y1252" s="157"/>
      <c r="Z1252" s="146"/>
      <c r="AA1252" s="146"/>
      <c r="AB1252" s="146"/>
      <c r="AC1252" s="146"/>
      <c r="AD1252" s="146"/>
      <c r="AE1252" s="146"/>
      <c r="AF1252" s="146"/>
      <c r="AG1252" s="146" t="s">
        <v>278</v>
      </c>
      <c r="AH1252" s="146">
        <v>0</v>
      </c>
      <c r="AI1252" s="146"/>
      <c r="AJ1252" s="146"/>
      <c r="AK1252" s="146"/>
      <c r="AL1252" s="146"/>
      <c r="AM1252" s="146"/>
      <c r="AN1252" s="146"/>
      <c r="AO1252" s="146"/>
      <c r="AP1252" s="146"/>
      <c r="AQ1252" s="146"/>
      <c r="AR1252" s="146"/>
      <c r="AS1252" s="146"/>
      <c r="AT1252" s="146"/>
      <c r="AU1252" s="146"/>
      <c r="AV1252" s="146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  <c r="BH1252" s="146"/>
    </row>
    <row r="1253" spans="1:60" outlineLevel="3" x14ac:dyDescent="0.2">
      <c r="A1253" s="153"/>
      <c r="B1253" s="154"/>
      <c r="C1253" s="192" t="s">
        <v>540</v>
      </c>
      <c r="D1253" s="185"/>
      <c r="E1253" s="186"/>
      <c r="F1253" s="157"/>
      <c r="G1253" s="157"/>
      <c r="H1253" s="157"/>
      <c r="I1253" s="157"/>
      <c r="J1253" s="157"/>
      <c r="K1253" s="157"/>
      <c r="L1253" s="157"/>
      <c r="M1253" s="157"/>
      <c r="N1253" s="156"/>
      <c r="O1253" s="156"/>
      <c r="P1253" s="156"/>
      <c r="Q1253" s="156"/>
      <c r="R1253" s="157"/>
      <c r="S1253" s="157"/>
      <c r="T1253" s="157"/>
      <c r="U1253" s="157"/>
      <c r="V1253" s="157"/>
      <c r="W1253" s="157"/>
      <c r="X1253" s="157"/>
      <c r="Y1253" s="157"/>
      <c r="Z1253" s="146"/>
      <c r="AA1253" s="146"/>
      <c r="AB1253" s="146"/>
      <c r="AC1253" s="146"/>
      <c r="AD1253" s="146"/>
      <c r="AE1253" s="146"/>
      <c r="AF1253" s="146"/>
      <c r="AG1253" s="146" t="s">
        <v>278</v>
      </c>
      <c r="AH1253" s="146">
        <v>0</v>
      </c>
      <c r="AI1253" s="146"/>
      <c r="AJ1253" s="146"/>
      <c r="AK1253" s="146"/>
      <c r="AL1253" s="146"/>
      <c r="AM1253" s="146"/>
      <c r="AN1253" s="146"/>
      <c r="AO1253" s="146"/>
      <c r="AP1253" s="146"/>
      <c r="AQ1253" s="146"/>
      <c r="AR1253" s="146"/>
      <c r="AS1253" s="146"/>
      <c r="AT1253" s="146"/>
      <c r="AU1253" s="146"/>
      <c r="AV1253" s="146"/>
      <c r="AW1253" s="146"/>
      <c r="AX1253" s="146"/>
      <c r="AY1253" s="146"/>
      <c r="AZ1253" s="146"/>
      <c r="BA1253" s="146"/>
      <c r="BB1253" s="146"/>
      <c r="BC1253" s="146"/>
      <c r="BD1253" s="146"/>
      <c r="BE1253" s="146"/>
      <c r="BF1253" s="146"/>
      <c r="BG1253" s="146"/>
      <c r="BH1253" s="146"/>
    </row>
    <row r="1254" spans="1:60" outlineLevel="3" x14ac:dyDescent="0.2">
      <c r="A1254" s="153"/>
      <c r="B1254" s="154"/>
      <c r="C1254" s="192" t="s">
        <v>887</v>
      </c>
      <c r="D1254" s="185"/>
      <c r="E1254" s="186">
        <v>20.75525</v>
      </c>
      <c r="F1254" s="157"/>
      <c r="G1254" s="157"/>
      <c r="H1254" s="157"/>
      <c r="I1254" s="157"/>
      <c r="J1254" s="157"/>
      <c r="K1254" s="157"/>
      <c r="L1254" s="157"/>
      <c r="M1254" s="157"/>
      <c r="N1254" s="156"/>
      <c r="O1254" s="156"/>
      <c r="P1254" s="156"/>
      <c r="Q1254" s="156"/>
      <c r="R1254" s="157"/>
      <c r="S1254" s="157"/>
      <c r="T1254" s="157"/>
      <c r="U1254" s="157"/>
      <c r="V1254" s="157"/>
      <c r="W1254" s="157"/>
      <c r="X1254" s="157"/>
      <c r="Y1254" s="157"/>
      <c r="Z1254" s="146"/>
      <c r="AA1254" s="146"/>
      <c r="AB1254" s="146"/>
      <c r="AC1254" s="146"/>
      <c r="AD1254" s="146"/>
      <c r="AE1254" s="146"/>
      <c r="AF1254" s="146"/>
      <c r="AG1254" s="146" t="s">
        <v>278</v>
      </c>
      <c r="AH1254" s="146">
        <v>0</v>
      </c>
      <c r="AI1254" s="146"/>
      <c r="AJ1254" s="146"/>
      <c r="AK1254" s="146"/>
      <c r="AL1254" s="146"/>
      <c r="AM1254" s="146"/>
      <c r="AN1254" s="146"/>
      <c r="AO1254" s="146"/>
      <c r="AP1254" s="146"/>
      <c r="AQ1254" s="146"/>
      <c r="AR1254" s="146"/>
      <c r="AS1254" s="146"/>
      <c r="AT1254" s="146"/>
      <c r="AU1254" s="146"/>
      <c r="AV1254" s="146"/>
      <c r="AW1254" s="146"/>
      <c r="AX1254" s="146"/>
      <c r="AY1254" s="146"/>
      <c r="AZ1254" s="146"/>
      <c r="BA1254" s="146"/>
      <c r="BB1254" s="146"/>
      <c r="BC1254" s="146"/>
      <c r="BD1254" s="146"/>
      <c r="BE1254" s="146"/>
      <c r="BF1254" s="146"/>
      <c r="BG1254" s="146"/>
      <c r="BH1254" s="146"/>
    </row>
    <row r="1255" spans="1:60" outlineLevel="3" x14ac:dyDescent="0.2">
      <c r="A1255" s="153"/>
      <c r="B1255" s="154"/>
      <c r="C1255" s="192" t="s">
        <v>542</v>
      </c>
      <c r="D1255" s="185"/>
      <c r="E1255" s="186"/>
      <c r="F1255" s="157"/>
      <c r="G1255" s="157"/>
      <c r="H1255" s="157"/>
      <c r="I1255" s="157"/>
      <c r="J1255" s="157"/>
      <c r="K1255" s="157"/>
      <c r="L1255" s="157"/>
      <c r="M1255" s="157"/>
      <c r="N1255" s="156"/>
      <c r="O1255" s="156"/>
      <c r="P1255" s="156"/>
      <c r="Q1255" s="156"/>
      <c r="R1255" s="157"/>
      <c r="S1255" s="157"/>
      <c r="T1255" s="157"/>
      <c r="U1255" s="157"/>
      <c r="V1255" s="157"/>
      <c r="W1255" s="157"/>
      <c r="X1255" s="157"/>
      <c r="Y1255" s="157"/>
      <c r="Z1255" s="146"/>
      <c r="AA1255" s="146"/>
      <c r="AB1255" s="146"/>
      <c r="AC1255" s="146"/>
      <c r="AD1255" s="146"/>
      <c r="AE1255" s="146"/>
      <c r="AF1255" s="146"/>
      <c r="AG1255" s="146" t="s">
        <v>278</v>
      </c>
      <c r="AH1255" s="146">
        <v>0</v>
      </c>
      <c r="AI1255" s="146"/>
      <c r="AJ1255" s="146"/>
      <c r="AK1255" s="146"/>
      <c r="AL1255" s="146"/>
      <c r="AM1255" s="146"/>
      <c r="AN1255" s="146"/>
      <c r="AO1255" s="146"/>
      <c r="AP1255" s="146"/>
      <c r="AQ1255" s="146"/>
      <c r="AR1255" s="146"/>
      <c r="AS1255" s="146"/>
      <c r="AT1255" s="146"/>
      <c r="AU1255" s="146"/>
      <c r="AV1255" s="146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  <c r="BH1255" s="146"/>
    </row>
    <row r="1256" spans="1:60" outlineLevel="3" x14ac:dyDescent="0.2">
      <c r="A1256" s="153"/>
      <c r="B1256" s="154"/>
      <c r="C1256" s="192" t="s">
        <v>888</v>
      </c>
      <c r="D1256" s="185"/>
      <c r="E1256" s="186">
        <v>2.0569999999999999</v>
      </c>
      <c r="F1256" s="157"/>
      <c r="G1256" s="157"/>
      <c r="H1256" s="157"/>
      <c r="I1256" s="157"/>
      <c r="J1256" s="157"/>
      <c r="K1256" s="157"/>
      <c r="L1256" s="157"/>
      <c r="M1256" s="157"/>
      <c r="N1256" s="156"/>
      <c r="O1256" s="156"/>
      <c r="P1256" s="156"/>
      <c r="Q1256" s="156"/>
      <c r="R1256" s="157"/>
      <c r="S1256" s="157"/>
      <c r="T1256" s="157"/>
      <c r="U1256" s="157"/>
      <c r="V1256" s="157"/>
      <c r="W1256" s="157"/>
      <c r="X1256" s="157"/>
      <c r="Y1256" s="157"/>
      <c r="Z1256" s="146"/>
      <c r="AA1256" s="146"/>
      <c r="AB1256" s="146"/>
      <c r="AC1256" s="146"/>
      <c r="AD1256" s="146"/>
      <c r="AE1256" s="146"/>
      <c r="AF1256" s="146"/>
      <c r="AG1256" s="146" t="s">
        <v>278</v>
      </c>
      <c r="AH1256" s="146">
        <v>0</v>
      </c>
      <c r="AI1256" s="146"/>
      <c r="AJ1256" s="146"/>
      <c r="AK1256" s="146"/>
      <c r="AL1256" s="146"/>
      <c r="AM1256" s="146"/>
      <c r="AN1256" s="146"/>
      <c r="AO1256" s="146"/>
      <c r="AP1256" s="146"/>
      <c r="AQ1256" s="146"/>
      <c r="AR1256" s="146"/>
      <c r="AS1256" s="146"/>
      <c r="AT1256" s="146"/>
      <c r="AU1256" s="146"/>
      <c r="AV1256" s="146"/>
      <c r="AW1256" s="146"/>
      <c r="AX1256" s="146"/>
      <c r="AY1256" s="146"/>
      <c r="AZ1256" s="146"/>
      <c r="BA1256" s="146"/>
      <c r="BB1256" s="146"/>
      <c r="BC1256" s="146"/>
      <c r="BD1256" s="146"/>
      <c r="BE1256" s="146"/>
      <c r="BF1256" s="146"/>
      <c r="BG1256" s="146"/>
      <c r="BH1256" s="146"/>
    </row>
    <row r="1257" spans="1:60" outlineLevel="3" x14ac:dyDescent="0.2">
      <c r="A1257" s="153"/>
      <c r="B1257" s="154"/>
      <c r="C1257" s="192" t="s">
        <v>544</v>
      </c>
      <c r="D1257" s="185"/>
      <c r="E1257" s="186"/>
      <c r="F1257" s="157"/>
      <c r="G1257" s="157"/>
      <c r="H1257" s="157"/>
      <c r="I1257" s="157"/>
      <c r="J1257" s="157"/>
      <c r="K1257" s="157"/>
      <c r="L1257" s="157"/>
      <c r="M1257" s="157"/>
      <c r="N1257" s="156"/>
      <c r="O1257" s="156"/>
      <c r="P1257" s="156"/>
      <c r="Q1257" s="156"/>
      <c r="R1257" s="157"/>
      <c r="S1257" s="157"/>
      <c r="T1257" s="157"/>
      <c r="U1257" s="157"/>
      <c r="V1257" s="157"/>
      <c r="W1257" s="157"/>
      <c r="X1257" s="157"/>
      <c r="Y1257" s="157"/>
      <c r="Z1257" s="146"/>
      <c r="AA1257" s="146"/>
      <c r="AB1257" s="146"/>
      <c r="AC1257" s="146"/>
      <c r="AD1257" s="146"/>
      <c r="AE1257" s="146"/>
      <c r="AF1257" s="146"/>
      <c r="AG1257" s="146" t="s">
        <v>278</v>
      </c>
      <c r="AH1257" s="146">
        <v>0</v>
      </c>
      <c r="AI1257" s="146"/>
      <c r="AJ1257" s="146"/>
      <c r="AK1257" s="146"/>
      <c r="AL1257" s="146"/>
      <c r="AM1257" s="146"/>
      <c r="AN1257" s="146"/>
      <c r="AO1257" s="146"/>
      <c r="AP1257" s="146"/>
      <c r="AQ1257" s="146"/>
      <c r="AR1257" s="146"/>
      <c r="AS1257" s="146"/>
      <c r="AT1257" s="146"/>
      <c r="AU1257" s="146"/>
      <c r="AV1257" s="146"/>
      <c r="AW1257" s="146"/>
      <c r="AX1257" s="146"/>
      <c r="AY1257" s="146"/>
      <c r="AZ1257" s="146"/>
      <c r="BA1257" s="146"/>
      <c r="BB1257" s="146"/>
      <c r="BC1257" s="146"/>
      <c r="BD1257" s="146"/>
      <c r="BE1257" s="146"/>
      <c r="BF1257" s="146"/>
      <c r="BG1257" s="146"/>
      <c r="BH1257" s="146"/>
    </row>
    <row r="1258" spans="1:60" outlineLevel="3" x14ac:dyDescent="0.2">
      <c r="A1258" s="153"/>
      <c r="B1258" s="154"/>
      <c r="C1258" s="192" t="s">
        <v>889</v>
      </c>
      <c r="D1258" s="185"/>
      <c r="E1258" s="186">
        <v>12.187749999999999</v>
      </c>
      <c r="F1258" s="157"/>
      <c r="G1258" s="157"/>
      <c r="H1258" s="157"/>
      <c r="I1258" s="157"/>
      <c r="J1258" s="157"/>
      <c r="K1258" s="157"/>
      <c r="L1258" s="157"/>
      <c r="M1258" s="157"/>
      <c r="N1258" s="156"/>
      <c r="O1258" s="156"/>
      <c r="P1258" s="156"/>
      <c r="Q1258" s="156"/>
      <c r="R1258" s="157"/>
      <c r="S1258" s="157"/>
      <c r="T1258" s="157"/>
      <c r="U1258" s="157"/>
      <c r="V1258" s="157"/>
      <c r="W1258" s="157"/>
      <c r="X1258" s="157"/>
      <c r="Y1258" s="157"/>
      <c r="Z1258" s="146"/>
      <c r="AA1258" s="146"/>
      <c r="AB1258" s="146"/>
      <c r="AC1258" s="146"/>
      <c r="AD1258" s="146"/>
      <c r="AE1258" s="146"/>
      <c r="AF1258" s="146"/>
      <c r="AG1258" s="146" t="s">
        <v>278</v>
      </c>
      <c r="AH1258" s="146">
        <v>0</v>
      </c>
      <c r="AI1258" s="146"/>
      <c r="AJ1258" s="146"/>
      <c r="AK1258" s="146"/>
      <c r="AL1258" s="146"/>
      <c r="AM1258" s="146"/>
      <c r="AN1258" s="146"/>
      <c r="AO1258" s="146"/>
      <c r="AP1258" s="146"/>
      <c r="AQ1258" s="146"/>
      <c r="AR1258" s="146"/>
      <c r="AS1258" s="146"/>
      <c r="AT1258" s="146"/>
      <c r="AU1258" s="146"/>
      <c r="AV1258" s="146"/>
      <c r="AW1258" s="146"/>
      <c r="AX1258" s="146"/>
      <c r="AY1258" s="146"/>
      <c r="AZ1258" s="146"/>
      <c r="BA1258" s="146"/>
      <c r="BB1258" s="146"/>
      <c r="BC1258" s="146"/>
      <c r="BD1258" s="146"/>
      <c r="BE1258" s="146"/>
      <c r="BF1258" s="146"/>
      <c r="BG1258" s="146"/>
      <c r="BH1258" s="146"/>
    </row>
    <row r="1259" spans="1:60" outlineLevel="3" x14ac:dyDescent="0.2">
      <c r="A1259" s="153"/>
      <c r="B1259" s="154"/>
      <c r="C1259" s="192" t="s">
        <v>546</v>
      </c>
      <c r="D1259" s="185"/>
      <c r="E1259" s="186"/>
      <c r="F1259" s="157"/>
      <c r="G1259" s="157"/>
      <c r="H1259" s="157"/>
      <c r="I1259" s="157"/>
      <c r="J1259" s="157"/>
      <c r="K1259" s="157"/>
      <c r="L1259" s="157"/>
      <c r="M1259" s="157"/>
      <c r="N1259" s="156"/>
      <c r="O1259" s="156"/>
      <c r="P1259" s="156"/>
      <c r="Q1259" s="156"/>
      <c r="R1259" s="157"/>
      <c r="S1259" s="157"/>
      <c r="T1259" s="157"/>
      <c r="U1259" s="157"/>
      <c r="V1259" s="157"/>
      <c r="W1259" s="157"/>
      <c r="X1259" s="157"/>
      <c r="Y1259" s="157"/>
      <c r="Z1259" s="146"/>
      <c r="AA1259" s="146"/>
      <c r="AB1259" s="146"/>
      <c r="AC1259" s="146"/>
      <c r="AD1259" s="146"/>
      <c r="AE1259" s="146"/>
      <c r="AF1259" s="146"/>
      <c r="AG1259" s="146" t="s">
        <v>278</v>
      </c>
      <c r="AH1259" s="146">
        <v>0</v>
      </c>
      <c r="AI1259" s="146"/>
      <c r="AJ1259" s="146"/>
      <c r="AK1259" s="146"/>
      <c r="AL1259" s="146"/>
      <c r="AM1259" s="146"/>
      <c r="AN1259" s="146"/>
      <c r="AO1259" s="146"/>
      <c r="AP1259" s="146"/>
      <c r="AQ1259" s="146"/>
      <c r="AR1259" s="146"/>
      <c r="AS1259" s="146"/>
      <c r="AT1259" s="146"/>
      <c r="AU1259" s="146"/>
      <c r="AV1259" s="146"/>
      <c r="AW1259" s="146"/>
      <c r="AX1259" s="146"/>
      <c r="AY1259" s="146"/>
      <c r="AZ1259" s="146"/>
      <c r="BA1259" s="146"/>
      <c r="BB1259" s="146"/>
      <c r="BC1259" s="146"/>
      <c r="BD1259" s="146"/>
      <c r="BE1259" s="146"/>
      <c r="BF1259" s="146"/>
      <c r="BG1259" s="146"/>
      <c r="BH1259" s="146"/>
    </row>
    <row r="1260" spans="1:60" outlineLevel="3" x14ac:dyDescent="0.2">
      <c r="A1260" s="153"/>
      <c r="B1260" s="154"/>
      <c r="C1260" s="192" t="s">
        <v>890</v>
      </c>
      <c r="D1260" s="185"/>
      <c r="E1260" s="186">
        <v>2.0661299999999998</v>
      </c>
      <c r="F1260" s="157"/>
      <c r="G1260" s="157"/>
      <c r="H1260" s="157"/>
      <c r="I1260" s="157"/>
      <c r="J1260" s="157"/>
      <c r="K1260" s="157"/>
      <c r="L1260" s="157"/>
      <c r="M1260" s="157"/>
      <c r="N1260" s="156"/>
      <c r="O1260" s="156"/>
      <c r="P1260" s="156"/>
      <c r="Q1260" s="156"/>
      <c r="R1260" s="157"/>
      <c r="S1260" s="157"/>
      <c r="T1260" s="157"/>
      <c r="U1260" s="157"/>
      <c r="V1260" s="157"/>
      <c r="W1260" s="157"/>
      <c r="X1260" s="157"/>
      <c r="Y1260" s="157"/>
      <c r="Z1260" s="146"/>
      <c r="AA1260" s="146"/>
      <c r="AB1260" s="146"/>
      <c r="AC1260" s="146"/>
      <c r="AD1260" s="146"/>
      <c r="AE1260" s="146"/>
      <c r="AF1260" s="146"/>
      <c r="AG1260" s="146" t="s">
        <v>278</v>
      </c>
      <c r="AH1260" s="146">
        <v>0</v>
      </c>
      <c r="AI1260" s="146"/>
      <c r="AJ1260" s="146"/>
      <c r="AK1260" s="146"/>
      <c r="AL1260" s="146"/>
      <c r="AM1260" s="146"/>
      <c r="AN1260" s="146"/>
      <c r="AO1260" s="146"/>
      <c r="AP1260" s="146"/>
      <c r="AQ1260" s="146"/>
      <c r="AR1260" s="146"/>
      <c r="AS1260" s="146"/>
      <c r="AT1260" s="146"/>
      <c r="AU1260" s="146"/>
      <c r="AV1260" s="146"/>
      <c r="AW1260" s="146"/>
      <c r="AX1260" s="146"/>
      <c r="AY1260" s="146"/>
      <c r="AZ1260" s="146"/>
      <c r="BA1260" s="146"/>
      <c r="BB1260" s="146"/>
      <c r="BC1260" s="146"/>
      <c r="BD1260" s="146"/>
      <c r="BE1260" s="146"/>
      <c r="BF1260" s="146"/>
      <c r="BG1260" s="146"/>
      <c r="BH1260" s="146"/>
    </row>
    <row r="1261" spans="1:60" outlineLevel="3" x14ac:dyDescent="0.2">
      <c r="A1261" s="153"/>
      <c r="B1261" s="154"/>
      <c r="C1261" s="192" t="s">
        <v>548</v>
      </c>
      <c r="D1261" s="185"/>
      <c r="E1261" s="186"/>
      <c r="F1261" s="157"/>
      <c r="G1261" s="157"/>
      <c r="H1261" s="157"/>
      <c r="I1261" s="157"/>
      <c r="J1261" s="157"/>
      <c r="K1261" s="157"/>
      <c r="L1261" s="157"/>
      <c r="M1261" s="157"/>
      <c r="N1261" s="156"/>
      <c r="O1261" s="156"/>
      <c r="P1261" s="156"/>
      <c r="Q1261" s="156"/>
      <c r="R1261" s="157"/>
      <c r="S1261" s="157"/>
      <c r="T1261" s="157"/>
      <c r="U1261" s="157"/>
      <c r="V1261" s="157"/>
      <c r="W1261" s="157"/>
      <c r="X1261" s="157"/>
      <c r="Y1261" s="157"/>
      <c r="Z1261" s="146"/>
      <c r="AA1261" s="146"/>
      <c r="AB1261" s="146"/>
      <c r="AC1261" s="146"/>
      <c r="AD1261" s="146"/>
      <c r="AE1261" s="146"/>
      <c r="AF1261" s="146"/>
      <c r="AG1261" s="146" t="s">
        <v>278</v>
      </c>
      <c r="AH1261" s="146">
        <v>0</v>
      </c>
      <c r="AI1261" s="146"/>
      <c r="AJ1261" s="146"/>
      <c r="AK1261" s="146"/>
      <c r="AL1261" s="146"/>
      <c r="AM1261" s="146"/>
      <c r="AN1261" s="146"/>
      <c r="AO1261" s="146"/>
      <c r="AP1261" s="146"/>
      <c r="AQ1261" s="146"/>
      <c r="AR1261" s="146"/>
      <c r="AS1261" s="146"/>
      <c r="AT1261" s="146"/>
      <c r="AU1261" s="146"/>
      <c r="AV1261" s="146"/>
      <c r="AW1261" s="146"/>
      <c r="AX1261" s="146"/>
      <c r="AY1261" s="146"/>
      <c r="AZ1261" s="146"/>
      <c r="BA1261" s="146"/>
      <c r="BB1261" s="146"/>
      <c r="BC1261" s="146"/>
      <c r="BD1261" s="146"/>
      <c r="BE1261" s="146"/>
      <c r="BF1261" s="146"/>
      <c r="BG1261" s="146"/>
      <c r="BH1261" s="146"/>
    </row>
    <row r="1262" spans="1:60" outlineLevel="3" x14ac:dyDescent="0.2">
      <c r="A1262" s="153"/>
      <c r="B1262" s="154"/>
      <c r="C1262" s="192" t="s">
        <v>891</v>
      </c>
      <c r="D1262" s="185"/>
      <c r="E1262" s="186">
        <v>12.208500000000001</v>
      </c>
      <c r="F1262" s="157"/>
      <c r="G1262" s="157"/>
      <c r="H1262" s="157"/>
      <c r="I1262" s="157"/>
      <c r="J1262" s="157"/>
      <c r="K1262" s="157"/>
      <c r="L1262" s="157"/>
      <c r="M1262" s="157"/>
      <c r="N1262" s="156"/>
      <c r="O1262" s="156"/>
      <c r="P1262" s="156"/>
      <c r="Q1262" s="156"/>
      <c r="R1262" s="157"/>
      <c r="S1262" s="157"/>
      <c r="T1262" s="157"/>
      <c r="U1262" s="157"/>
      <c r="V1262" s="157"/>
      <c r="W1262" s="157"/>
      <c r="X1262" s="157"/>
      <c r="Y1262" s="157"/>
      <c r="Z1262" s="146"/>
      <c r="AA1262" s="146"/>
      <c r="AB1262" s="146"/>
      <c r="AC1262" s="146"/>
      <c r="AD1262" s="146"/>
      <c r="AE1262" s="146"/>
      <c r="AF1262" s="146"/>
      <c r="AG1262" s="146" t="s">
        <v>278</v>
      </c>
      <c r="AH1262" s="146">
        <v>0</v>
      </c>
      <c r="AI1262" s="146"/>
      <c r="AJ1262" s="146"/>
      <c r="AK1262" s="146"/>
      <c r="AL1262" s="146"/>
      <c r="AM1262" s="146"/>
      <c r="AN1262" s="146"/>
      <c r="AO1262" s="146"/>
      <c r="AP1262" s="146"/>
      <c r="AQ1262" s="146"/>
      <c r="AR1262" s="146"/>
      <c r="AS1262" s="146"/>
      <c r="AT1262" s="146"/>
      <c r="AU1262" s="146"/>
      <c r="AV1262" s="146"/>
      <c r="AW1262" s="146"/>
      <c r="AX1262" s="146"/>
      <c r="AY1262" s="146"/>
      <c r="AZ1262" s="146"/>
      <c r="BA1262" s="146"/>
      <c r="BB1262" s="146"/>
      <c r="BC1262" s="146"/>
      <c r="BD1262" s="146"/>
      <c r="BE1262" s="146"/>
      <c r="BF1262" s="146"/>
      <c r="BG1262" s="146"/>
      <c r="BH1262" s="146"/>
    </row>
    <row r="1263" spans="1:60" outlineLevel="3" x14ac:dyDescent="0.2">
      <c r="A1263" s="153"/>
      <c r="B1263" s="154"/>
      <c r="C1263" s="192" t="s">
        <v>550</v>
      </c>
      <c r="D1263" s="185"/>
      <c r="E1263" s="186"/>
      <c r="F1263" s="157"/>
      <c r="G1263" s="157"/>
      <c r="H1263" s="157"/>
      <c r="I1263" s="157"/>
      <c r="J1263" s="157"/>
      <c r="K1263" s="157"/>
      <c r="L1263" s="157"/>
      <c r="M1263" s="157"/>
      <c r="N1263" s="156"/>
      <c r="O1263" s="156"/>
      <c r="P1263" s="156"/>
      <c r="Q1263" s="156"/>
      <c r="R1263" s="157"/>
      <c r="S1263" s="157"/>
      <c r="T1263" s="157"/>
      <c r="U1263" s="157"/>
      <c r="V1263" s="157"/>
      <c r="W1263" s="157"/>
      <c r="X1263" s="157"/>
      <c r="Y1263" s="157"/>
      <c r="Z1263" s="146"/>
      <c r="AA1263" s="146"/>
      <c r="AB1263" s="146"/>
      <c r="AC1263" s="146"/>
      <c r="AD1263" s="146"/>
      <c r="AE1263" s="146"/>
      <c r="AF1263" s="146"/>
      <c r="AG1263" s="146" t="s">
        <v>278</v>
      </c>
      <c r="AH1263" s="146">
        <v>0</v>
      </c>
      <c r="AI1263" s="146"/>
      <c r="AJ1263" s="146"/>
      <c r="AK1263" s="146"/>
      <c r="AL1263" s="146"/>
      <c r="AM1263" s="146"/>
      <c r="AN1263" s="146"/>
      <c r="AO1263" s="146"/>
      <c r="AP1263" s="146"/>
      <c r="AQ1263" s="146"/>
      <c r="AR1263" s="146"/>
      <c r="AS1263" s="146"/>
      <c r="AT1263" s="146"/>
      <c r="AU1263" s="146"/>
      <c r="AV1263" s="146"/>
      <c r="AW1263" s="146"/>
      <c r="AX1263" s="146"/>
      <c r="AY1263" s="146"/>
      <c r="AZ1263" s="146"/>
      <c r="BA1263" s="146"/>
      <c r="BB1263" s="146"/>
      <c r="BC1263" s="146"/>
      <c r="BD1263" s="146"/>
      <c r="BE1263" s="146"/>
      <c r="BF1263" s="146"/>
      <c r="BG1263" s="146"/>
      <c r="BH1263" s="146"/>
    </row>
    <row r="1264" spans="1:60" outlineLevel="3" x14ac:dyDescent="0.2">
      <c r="A1264" s="153"/>
      <c r="B1264" s="154"/>
      <c r="C1264" s="192" t="s">
        <v>892</v>
      </c>
      <c r="D1264" s="185"/>
      <c r="E1264" s="186">
        <v>2.0588299999999999</v>
      </c>
      <c r="F1264" s="157"/>
      <c r="G1264" s="157"/>
      <c r="H1264" s="157"/>
      <c r="I1264" s="157"/>
      <c r="J1264" s="157"/>
      <c r="K1264" s="157"/>
      <c r="L1264" s="157"/>
      <c r="M1264" s="157"/>
      <c r="N1264" s="156"/>
      <c r="O1264" s="156"/>
      <c r="P1264" s="156"/>
      <c r="Q1264" s="156"/>
      <c r="R1264" s="157"/>
      <c r="S1264" s="157"/>
      <c r="T1264" s="157"/>
      <c r="U1264" s="157"/>
      <c r="V1264" s="157"/>
      <c r="W1264" s="157"/>
      <c r="X1264" s="157"/>
      <c r="Y1264" s="157"/>
      <c r="Z1264" s="146"/>
      <c r="AA1264" s="146"/>
      <c r="AB1264" s="146"/>
      <c r="AC1264" s="146"/>
      <c r="AD1264" s="146"/>
      <c r="AE1264" s="146"/>
      <c r="AF1264" s="146"/>
      <c r="AG1264" s="146" t="s">
        <v>278</v>
      </c>
      <c r="AH1264" s="146">
        <v>0</v>
      </c>
      <c r="AI1264" s="146"/>
      <c r="AJ1264" s="146"/>
      <c r="AK1264" s="146"/>
      <c r="AL1264" s="146"/>
      <c r="AM1264" s="146"/>
      <c r="AN1264" s="146"/>
      <c r="AO1264" s="146"/>
      <c r="AP1264" s="146"/>
      <c r="AQ1264" s="146"/>
      <c r="AR1264" s="146"/>
      <c r="AS1264" s="146"/>
      <c r="AT1264" s="146"/>
      <c r="AU1264" s="146"/>
      <c r="AV1264" s="146"/>
      <c r="AW1264" s="146"/>
      <c r="AX1264" s="146"/>
      <c r="AY1264" s="146"/>
      <c r="AZ1264" s="146"/>
      <c r="BA1264" s="146"/>
      <c r="BB1264" s="146"/>
      <c r="BC1264" s="146"/>
      <c r="BD1264" s="146"/>
      <c r="BE1264" s="146"/>
      <c r="BF1264" s="146"/>
      <c r="BG1264" s="146"/>
      <c r="BH1264" s="146"/>
    </row>
    <row r="1265" spans="1:60" outlineLevel="3" x14ac:dyDescent="0.2">
      <c r="A1265" s="153"/>
      <c r="B1265" s="154"/>
      <c r="C1265" s="192" t="s">
        <v>551</v>
      </c>
      <c r="D1265" s="185"/>
      <c r="E1265" s="186"/>
      <c r="F1265" s="157"/>
      <c r="G1265" s="157"/>
      <c r="H1265" s="157"/>
      <c r="I1265" s="157"/>
      <c r="J1265" s="157"/>
      <c r="K1265" s="157"/>
      <c r="L1265" s="157"/>
      <c r="M1265" s="157"/>
      <c r="N1265" s="156"/>
      <c r="O1265" s="156"/>
      <c r="P1265" s="156"/>
      <c r="Q1265" s="156"/>
      <c r="R1265" s="157"/>
      <c r="S1265" s="157"/>
      <c r="T1265" s="157"/>
      <c r="U1265" s="157"/>
      <c r="V1265" s="157"/>
      <c r="W1265" s="157"/>
      <c r="X1265" s="157"/>
      <c r="Y1265" s="157"/>
      <c r="Z1265" s="146"/>
      <c r="AA1265" s="146"/>
      <c r="AB1265" s="146"/>
      <c r="AC1265" s="146"/>
      <c r="AD1265" s="146"/>
      <c r="AE1265" s="146"/>
      <c r="AF1265" s="146"/>
      <c r="AG1265" s="146" t="s">
        <v>278</v>
      </c>
      <c r="AH1265" s="146">
        <v>0</v>
      </c>
      <c r="AI1265" s="146"/>
      <c r="AJ1265" s="146"/>
      <c r="AK1265" s="146"/>
      <c r="AL1265" s="146"/>
      <c r="AM1265" s="146"/>
      <c r="AN1265" s="146"/>
      <c r="AO1265" s="146"/>
      <c r="AP1265" s="146"/>
      <c r="AQ1265" s="146"/>
      <c r="AR1265" s="146"/>
      <c r="AS1265" s="146"/>
      <c r="AT1265" s="146"/>
      <c r="AU1265" s="146"/>
      <c r="AV1265" s="146"/>
      <c r="AW1265" s="146"/>
      <c r="AX1265" s="146"/>
      <c r="AY1265" s="146"/>
      <c r="AZ1265" s="146"/>
      <c r="BA1265" s="146"/>
      <c r="BB1265" s="146"/>
      <c r="BC1265" s="146"/>
      <c r="BD1265" s="146"/>
      <c r="BE1265" s="146"/>
      <c r="BF1265" s="146"/>
      <c r="BG1265" s="146"/>
      <c r="BH1265" s="146"/>
    </row>
    <row r="1266" spans="1:60" outlineLevel="3" x14ac:dyDescent="0.2">
      <c r="A1266" s="153"/>
      <c r="B1266" s="154"/>
      <c r="C1266" s="192" t="s">
        <v>893</v>
      </c>
      <c r="D1266" s="185"/>
      <c r="E1266" s="186">
        <v>12.5383</v>
      </c>
      <c r="F1266" s="157"/>
      <c r="G1266" s="157"/>
      <c r="H1266" s="157"/>
      <c r="I1266" s="157"/>
      <c r="J1266" s="157"/>
      <c r="K1266" s="157"/>
      <c r="L1266" s="157"/>
      <c r="M1266" s="157"/>
      <c r="N1266" s="156"/>
      <c r="O1266" s="156"/>
      <c r="P1266" s="156"/>
      <c r="Q1266" s="156"/>
      <c r="R1266" s="157"/>
      <c r="S1266" s="157"/>
      <c r="T1266" s="157"/>
      <c r="U1266" s="157"/>
      <c r="V1266" s="157"/>
      <c r="W1266" s="157"/>
      <c r="X1266" s="157"/>
      <c r="Y1266" s="157"/>
      <c r="Z1266" s="146"/>
      <c r="AA1266" s="146"/>
      <c r="AB1266" s="146"/>
      <c r="AC1266" s="146"/>
      <c r="AD1266" s="146"/>
      <c r="AE1266" s="146"/>
      <c r="AF1266" s="146"/>
      <c r="AG1266" s="146" t="s">
        <v>278</v>
      </c>
      <c r="AH1266" s="146">
        <v>0</v>
      </c>
      <c r="AI1266" s="146"/>
      <c r="AJ1266" s="146"/>
      <c r="AK1266" s="146"/>
      <c r="AL1266" s="146"/>
      <c r="AM1266" s="146"/>
      <c r="AN1266" s="146"/>
      <c r="AO1266" s="146"/>
      <c r="AP1266" s="146"/>
      <c r="AQ1266" s="146"/>
      <c r="AR1266" s="146"/>
      <c r="AS1266" s="146"/>
      <c r="AT1266" s="146"/>
      <c r="AU1266" s="146"/>
      <c r="AV1266" s="146"/>
      <c r="AW1266" s="146"/>
      <c r="AX1266" s="146"/>
      <c r="AY1266" s="146"/>
      <c r="AZ1266" s="146"/>
      <c r="BA1266" s="146"/>
      <c r="BB1266" s="146"/>
      <c r="BC1266" s="146"/>
      <c r="BD1266" s="146"/>
      <c r="BE1266" s="146"/>
      <c r="BF1266" s="146"/>
      <c r="BG1266" s="146"/>
      <c r="BH1266" s="146"/>
    </row>
    <row r="1267" spans="1:60" outlineLevel="2" x14ac:dyDescent="0.2">
      <c r="A1267" s="153"/>
      <c r="B1267" s="154"/>
      <c r="C1267" s="251"/>
      <c r="D1267" s="252"/>
      <c r="E1267" s="252"/>
      <c r="F1267" s="252"/>
      <c r="G1267" s="252"/>
      <c r="H1267" s="157"/>
      <c r="I1267" s="157"/>
      <c r="J1267" s="157"/>
      <c r="K1267" s="157"/>
      <c r="L1267" s="157"/>
      <c r="M1267" s="157"/>
      <c r="N1267" s="156"/>
      <c r="O1267" s="156"/>
      <c r="P1267" s="156"/>
      <c r="Q1267" s="156"/>
      <c r="R1267" s="157"/>
      <c r="S1267" s="157"/>
      <c r="T1267" s="157"/>
      <c r="U1267" s="157"/>
      <c r="V1267" s="157"/>
      <c r="W1267" s="157"/>
      <c r="X1267" s="157"/>
      <c r="Y1267" s="157"/>
      <c r="Z1267" s="146"/>
      <c r="AA1267" s="146"/>
      <c r="AB1267" s="146"/>
      <c r="AC1267" s="146"/>
      <c r="AD1267" s="146"/>
      <c r="AE1267" s="146"/>
      <c r="AF1267" s="146"/>
      <c r="AG1267" s="146" t="s">
        <v>223</v>
      </c>
      <c r="AH1267" s="146"/>
      <c r="AI1267" s="146"/>
      <c r="AJ1267" s="146"/>
      <c r="AK1267" s="146"/>
      <c r="AL1267" s="146"/>
      <c r="AM1267" s="146"/>
      <c r="AN1267" s="146"/>
      <c r="AO1267" s="146"/>
      <c r="AP1267" s="146"/>
      <c r="AQ1267" s="146"/>
      <c r="AR1267" s="146"/>
      <c r="AS1267" s="146"/>
      <c r="AT1267" s="146"/>
      <c r="AU1267" s="146"/>
      <c r="AV1267" s="146"/>
      <c r="AW1267" s="146"/>
      <c r="AX1267" s="146"/>
      <c r="AY1267" s="146"/>
      <c r="AZ1267" s="146"/>
      <c r="BA1267" s="146"/>
      <c r="BB1267" s="146"/>
      <c r="BC1267" s="146"/>
      <c r="BD1267" s="146"/>
      <c r="BE1267" s="146"/>
      <c r="BF1267" s="146"/>
      <c r="BG1267" s="146"/>
      <c r="BH1267" s="146"/>
    </row>
    <row r="1268" spans="1:60" outlineLevel="1" x14ac:dyDescent="0.2">
      <c r="A1268" s="153">
        <v>187</v>
      </c>
      <c r="B1268" s="154" t="s">
        <v>1161</v>
      </c>
      <c r="C1268" s="194" t="s">
        <v>1162</v>
      </c>
      <c r="D1268" s="155" t="s">
        <v>0</v>
      </c>
      <c r="E1268" s="174"/>
      <c r="F1268" s="158"/>
      <c r="G1268" s="157">
        <f>ROUND(E1268*F1268,2)</f>
        <v>0</v>
      </c>
      <c r="H1268" s="158"/>
      <c r="I1268" s="157">
        <f>ROUND(E1268*H1268,2)</f>
        <v>0</v>
      </c>
      <c r="J1268" s="158"/>
      <c r="K1268" s="157">
        <f>ROUND(E1268*J1268,2)</f>
        <v>0</v>
      </c>
      <c r="L1268" s="157">
        <v>21</v>
      </c>
      <c r="M1268" s="157">
        <f>G1268*(1+L1268/100)</f>
        <v>0</v>
      </c>
      <c r="N1268" s="156">
        <v>0</v>
      </c>
      <c r="O1268" s="156">
        <f>ROUND(E1268*N1268,2)</f>
        <v>0</v>
      </c>
      <c r="P1268" s="156">
        <v>0</v>
      </c>
      <c r="Q1268" s="156">
        <f>ROUND(E1268*P1268,2)</f>
        <v>0</v>
      </c>
      <c r="R1268" s="157" t="s">
        <v>1158</v>
      </c>
      <c r="S1268" s="157" t="s">
        <v>218</v>
      </c>
      <c r="T1268" s="157" t="s">
        <v>218</v>
      </c>
      <c r="U1268" s="157">
        <v>0</v>
      </c>
      <c r="V1268" s="157">
        <f>ROUND(E1268*U1268,2)</f>
        <v>0</v>
      </c>
      <c r="W1268" s="157"/>
      <c r="X1268" s="157" t="s">
        <v>843</v>
      </c>
      <c r="Y1268" s="157" t="s">
        <v>221</v>
      </c>
      <c r="Z1268" s="146"/>
      <c r="AA1268" s="146"/>
      <c r="AB1268" s="146"/>
      <c r="AC1268" s="146"/>
      <c r="AD1268" s="146"/>
      <c r="AE1268" s="146"/>
      <c r="AF1268" s="146"/>
      <c r="AG1268" s="146" t="s">
        <v>844</v>
      </c>
      <c r="AH1268" s="146"/>
      <c r="AI1268" s="146"/>
      <c r="AJ1268" s="146"/>
      <c r="AK1268" s="146"/>
      <c r="AL1268" s="146"/>
      <c r="AM1268" s="146"/>
      <c r="AN1268" s="146"/>
      <c r="AO1268" s="146"/>
      <c r="AP1268" s="146"/>
      <c r="AQ1268" s="146"/>
      <c r="AR1268" s="146"/>
      <c r="AS1268" s="146"/>
      <c r="AT1268" s="146"/>
      <c r="AU1268" s="146"/>
      <c r="AV1268" s="146"/>
      <c r="AW1268" s="146"/>
      <c r="AX1268" s="146"/>
      <c r="AY1268" s="146"/>
      <c r="AZ1268" s="146"/>
      <c r="BA1268" s="146"/>
      <c r="BB1268" s="146"/>
      <c r="BC1268" s="146"/>
      <c r="BD1268" s="146"/>
      <c r="BE1268" s="146"/>
      <c r="BF1268" s="146"/>
      <c r="BG1268" s="146"/>
      <c r="BH1268" s="146"/>
    </row>
    <row r="1269" spans="1:60" outlineLevel="2" x14ac:dyDescent="0.2">
      <c r="A1269" s="153"/>
      <c r="B1269" s="154"/>
      <c r="C1269" s="264" t="s">
        <v>925</v>
      </c>
      <c r="D1269" s="265"/>
      <c r="E1269" s="265"/>
      <c r="F1269" s="265"/>
      <c r="G1269" s="265"/>
      <c r="H1269" s="157"/>
      <c r="I1269" s="157"/>
      <c r="J1269" s="157"/>
      <c r="K1269" s="157"/>
      <c r="L1269" s="157"/>
      <c r="M1269" s="157"/>
      <c r="N1269" s="156"/>
      <c r="O1269" s="156"/>
      <c r="P1269" s="156"/>
      <c r="Q1269" s="156"/>
      <c r="R1269" s="157"/>
      <c r="S1269" s="157"/>
      <c r="T1269" s="157"/>
      <c r="U1269" s="157"/>
      <c r="V1269" s="157"/>
      <c r="W1269" s="157"/>
      <c r="X1269" s="157"/>
      <c r="Y1269" s="157"/>
      <c r="Z1269" s="146"/>
      <c r="AA1269" s="146"/>
      <c r="AB1269" s="146"/>
      <c r="AC1269" s="146"/>
      <c r="AD1269" s="146"/>
      <c r="AE1269" s="146"/>
      <c r="AF1269" s="146"/>
      <c r="AG1269" s="146" t="s">
        <v>276</v>
      </c>
      <c r="AH1269" s="146"/>
      <c r="AI1269" s="146"/>
      <c r="AJ1269" s="146"/>
      <c r="AK1269" s="146"/>
      <c r="AL1269" s="146"/>
      <c r="AM1269" s="146"/>
      <c r="AN1269" s="146"/>
      <c r="AO1269" s="146"/>
      <c r="AP1269" s="146"/>
      <c r="AQ1269" s="146"/>
      <c r="AR1269" s="146"/>
      <c r="AS1269" s="146"/>
      <c r="AT1269" s="146"/>
      <c r="AU1269" s="146"/>
      <c r="AV1269" s="146"/>
      <c r="AW1269" s="146"/>
      <c r="AX1269" s="146"/>
      <c r="AY1269" s="146"/>
      <c r="AZ1269" s="146"/>
      <c r="BA1269" s="146"/>
      <c r="BB1269" s="146"/>
      <c r="BC1269" s="146"/>
      <c r="BD1269" s="146"/>
      <c r="BE1269" s="146"/>
      <c r="BF1269" s="146"/>
      <c r="BG1269" s="146"/>
      <c r="BH1269" s="146"/>
    </row>
    <row r="1270" spans="1:60" outlineLevel="2" x14ac:dyDescent="0.2">
      <c r="A1270" s="153"/>
      <c r="B1270" s="154"/>
      <c r="C1270" s="251"/>
      <c r="D1270" s="252"/>
      <c r="E1270" s="252"/>
      <c r="F1270" s="252"/>
      <c r="G1270" s="252"/>
      <c r="H1270" s="157"/>
      <c r="I1270" s="157"/>
      <c r="J1270" s="157"/>
      <c r="K1270" s="157"/>
      <c r="L1270" s="157"/>
      <c r="M1270" s="157"/>
      <c r="N1270" s="156"/>
      <c r="O1270" s="156"/>
      <c r="P1270" s="156"/>
      <c r="Q1270" s="156"/>
      <c r="R1270" s="157"/>
      <c r="S1270" s="157"/>
      <c r="T1270" s="157"/>
      <c r="U1270" s="157"/>
      <c r="V1270" s="157"/>
      <c r="W1270" s="157"/>
      <c r="X1270" s="157"/>
      <c r="Y1270" s="157"/>
      <c r="Z1270" s="146"/>
      <c r="AA1270" s="146"/>
      <c r="AB1270" s="146"/>
      <c r="AC1270" s="146"/>
      <c r="AD1270" s="146"/>
      <c r="AE1270" s="146"/>
      <c r="AF1270" s="146"/>
      <c r="AG1270" s="146" t="s">
        <v>223</v>
      </c>
      <c r="AH1270" s="146"/>
      <c r="AI1270" s="146"/>
      <c r="AJ1270" s="146"/>
      <c r="AK1270" s="146"/>
      <c r="AL1270" s="146"/>
      <c r="AM1270" s="146"/>
      <c r="AN1270" s="146"/>
      <c r="AO1270" s="146"/>
      <c r="AP1270" s="146"/>
      <c r="AQ1270" s="146"/>
      <c r="AR1270" s="146"/>
      <c r="AS1270" s="146"/>
      <c r="AT1270" s="146"/>
      <c r="AU1270" s="146"/>
      <c r="AV1270" s="146"/>
      <c r="AW1270" s="146"/>
      <c r="AX1270" s="146"/>
      <c r="AY1270" s="146"/>
      <c r="AZ1270" s="146"/>
      <c r="BA1270" s="146"/>
      <c r="BB1270" s="146"/>
      <c r="BC1270" s="146"/>
      <c r="BD1270" s="146"/>
      <c r="BE1270" s="146"/>
      <c r="BF1270" s="146"/>
      <c r="BG1270" s="146"/>
      <c r="BH1270" s="146"/>
    </row>
    <row r="1271" spans="1:60" x14ac:dyDescent="0.2">
      <c r="A1271" s="160" t="s">
        <v>213</v>
      </c>
      <c r="B1271" s="161" t="s">
        <v>165</v>
      </c>
      <c r="C1271" s="176" t="s">
        <v>166</v>
      </c>
      <c r="D1271" s="162"/>
      <c r="E1271" s="163"/>
      <c r="F1271" s="164"/>
      <c r="G1271" s="164">
        <f>SUMIF(AG1272:AG1321,"&lt;&gt;NOR",G1272:G1321)</f>
        <v>0</v>
      </c>
      <c r="H1271" s="164"/>
      <c r="I1271" s="164">
        <f>SUM(I1272:I1321)</f>
        <v>0</v>
      </c>
      <c r="J1271" s="164"/>
      <c r="K1271" s="164">
        <f>SUM(K1272:K1321)</f>
        <v>0</v>
      </c>
      <c r="L1271" s="164"/>
      <c r="M1271" s="164">
        <f>SUM(M1272:M1321)</f>
        <v>0</v>
      </c>
      <c r="N1271" s="163"/>
      <c r="O1271" s="163">
        <f>SUM(O1272:O1321)</f>
        <v>2.19</v>
      </c>
      <c r="P1271" s="163"/>
      <c r="Q1271" s="163">
        <f>SUM(Q1272:Q1321)</f>
        <v>0</v>
      </c>
      <c r="R1271" s="164"/>
      <c r="S1271" s="164"/>
      <c r="T1271" s="165"/>
      <c r="U1271" s="159"/>
      <c r="V1271" s="159">
        <f>SUM(V1272:V1321)</f>
        <v>100.14999999999999</v>
      </c>
      <c r="W1271" s="159"/>
      <c r="X1271" s="159"/>
      <c r="Y1271" s="159"/>
      <c r="AG1271" t="s">
        <v>214</v>
      </c>
    </row>
    <row r="1272" spans="1:60" ht="22.5" outlineLevel="1" x14ac:dyDescent="0.2">
      <c r="A1272" s="167">
        <v>188</v>
      </c>
      <c r="B1272" s="168" t="s">
        <v>864</v>
      </c>
      <c r="C1272" s="177" t="s">
        <v>865</v>
      </c>
      <c r="D1272" s="169" t="s">
        <v>332</v>
      </c>
      <c r="E1272" s="170">
        <v>16.8</v>
      </c>
      <c r="F1272" s="171"/>
      <c r="G1272" s="172">
        <f>ROUND(E1272*F1272,2)</f>
        <v>0</v>
      </c>
      <c r="H1272" s="171"/>
      <c r="I1272" s="172">
        <f>ROUND(E1272*H1272,2)</f>
        <v>0</v>
      </c>
      <c r="J1272" s="171"/>
      <c r="K1272" s="172">
        <f>ROUND(E1272*J1272,2)</f>
        <v>0</v>
      </c>
      <c r="L1272" s="172">
        <v>21</v>
      </c>
      <c r="M1272" s="172">
        <f>G1272*(1+L1272/100)</f>
        <v>0</v>
      </c>
      <c r="N1272" s="170">
        <v>3.2299999999999998E-3</v>
      </c>
      <c r="O1272" s="170">
        <f>ROUND(E1272*N1272,2)</f>
        <v>0.05</v>
      </c>
      <c r="P1272" s="170">
        <v>0</v>
      </c>
      <c r="Q1272" s="170">
        <f>ROUND(E1272*P1272,2)</f>
        <v>0</v>
      </c>
      <c r="R1272" s="172" t="s">
        <v>853</v>
      </c>
      <c r="S1272" s="172" t="s">
        <v>218</v>
      </c>
      <c r="T1272" s="173" t="s">
        <v>218</v>
      </c>
      <c r="U1272" s="157">
        <v>0.48</v>
      </c>
      <c r="V1272" s="157">
        <f>ROUND(E1272*U1272,2)</f>
        <v>8.06</v>
      </c>
      <c r="W1272" s="157"/>
      <c r="X1272" s="157" t="s">
        <v>263</v>
      </c>
      <c r="Y1272" s="157" t="s">
        <v>221</v>
      </c>
      <c r="Z1272" s="146"/>
      <c r="AA1272" s="146"/>
      <c r="AB1272" s="146"/>
      <c r="AC1272" s="146"/>
      <c r="AD1272" s="146"/>
      <c r="AE1272" s="146"/>
      <c r="AF1272" s="146"/>
      <c r="AG1272" s="146" t="s">
        <v>264</v>
      </c>
      <c r="AH1272" s="146"/>
      <c r="AI1272" s="146"/>
      <c r="AJ1272" s="146"/>
      <c r="AK1272" s="146"/>
      <c r="AL1272" s="146"/>
      <c r="AM1272" s="146"/>
      <c r="AN1272" s="146"/>
      <c r="AO1272" s="146"/>
      <c r="AP1272" s="146"/>
      <c r="AQ1272" s="146"/>
      <c r="AR1272" s="146"/>
      <c r="AS1272" s="146"/>
      <c r="AT1272" s="146"/>
      <c r="AU1272" s="146"/>
      <c r="AV1272" s="146"/>
      <c r="AW1272" s="146"/>
      <c r="AX1272" s="146"/>
      <c r="AY1272" s="146"/>
      <c r="AZ1272" s="146"/>
      <c r="BA1272" s="146"/>
      <c r="BB1272" s="146"/>
      <c r="BC1272" s="146"/>
      <c r="BD1272" s="146"/>
      <c r="BE1272" s="146"/>
      <c r="BF1272" s="146"/>
      <c r="BG1272" s="146"/>
      <c r="BH1272" s="146"/>
    </row>
    <row r="1273" spans="1:60" outlineLevel="2" x14ac:dyDescent="0.2">
      <c r="A1273" s="153"/>
      <c r="B1273" s="154"/>
      <c r="C1273" s="253" t="s">
        <v>866</v>
      </c>
      <c r="D1273" s="254"/>
      <c r="E1273" s="254"/>
      <c r="F1273" s="254"/>
      <c r="G1273" s="254"/>
      <c r="H1273" s="157"/>
      <c r="I1273" s="157"/>
      <c r="J1273" s="157"/>
      <c r="K1273" s="157"/>
      <c r="L1273" s="157"/>
      <c r="M1273" s="157"/>
      <c r="N1273" s="156"/>
      <c r="O1273" s="156"/>
      <c r="P1273" s="156"/>
      <c r="Q1273" s="156"/>
      <c r="R1273" s="157"/>
      <c r="S1273" s="157"/>
      <c r="T1273" s="157"/>
      <c r="U1273" s="157"/>
      <c r="V1273" s="157"/>
      <c r="W1273" s="157"/>
      <c r="X1273" s="157"/>
      <c r="Y1273" s="157"/>
      <c r="Z1273" s="146"/>
      <c r="AA1273" s="146"/>
      <c r="AB1273" s="146"/>
      <c r="AC1273" s="146"/>
      <c r="AD1273" s="146"/>
      <c r="AE1273" s="146"/>
      <c r="AF1273" s="146"/>
      <c r="AG1273" s="146" t="s">
        <v>227</v>
      </c>
      <c r="AH1273" s="146"/>
      <c r="AI1273" s="146"/>
      <c r="AJ1273" s="146"/>
      <c r="AK1273" s="146"/>
      <c r="AL1273" s="146"/>
      <c r="AM1273" s="146"/>
      <c r="AN1273" s="146"/>
      <c r="AO1273" s="146"/>
      <c r="AP1273" s="146"/>
      <c r="AQ1273" s="146"/>
      <c r="AR1273" s="146"/>
      <c r="AS1273" s="146"/>
      <c r="AT1273" s="146"/>
      <c r="AU1273" s="146"/>
      <c r="AV1273" s="146"/>
      <c r="AW1273" s="146"/>
      <c r="AX1273" s="146"/>
      <c r="AY1273" s="146"/>
      <c r="AZ1273" s="146"/>
      <c r="BA1273" s="146"/>
      <c r="BB1273" s="146"/>
      <c r="BC1273" s="146"/>
      <c r="BD1273" s="146"/>
      <c r="BE1273" s="146"/>
      <c r="BF1273" s="146"/>
      <c r="BG1273" s="146"/>
      <c r="BH1273" s="146"/>
    </row>
    <row r="1274" spans="1:60" outlineLevel="2" x14ac:dyDescent="0.2">
      <c r="A1274" s="153"/>
      <c r="B1274" s="154"/>
      <c r="C1274" s="192" t="s">
        <v>1163</v>
      </c>
      <c r="D1274" s="185"/>
      <c r="E1274" s="186">
        <v>16.8</v>
      </c>
      <c r="F1274" s="157"/>
      <c r="G1274" s="157"/>
      <c r="H1274" s="157"/>
      <c r="I1274" s="157"/>
      <c r="J1274" s="157"/>
      <c r="K1274" s="157"/>
      <c r="L1274" s="157"/>
      <c r="M1274" s="157"/>
      <c r="N1274" s="156"/>
      <c r="O1274" s="156"/>
      <c r="P1274" s="156"/>
      <c r="Q1274" s="156"/>
      <c r="R1274" s="157"/>
      <c r="S1274" s="157"/>
      <c r="T1274" s="157"/>
      <c r="U1274" s="157"/>
      <c r="V1274" s="157"/>
      <c r="W1274" s="157"/>
      <c r="X1274" s="157"/>
      <c r="Y1274" s="157"/>
      <c r="Z1274" s="146"/>
      <c r="AA1274" s="146"/>
      <c r="AB1274" s="146"/>
      <c r="AC1274" s="146"/>
      <c r="AD1274" s="146"/>
      <c r="AE1274" s="146"/>
      <c r="AF1274" s="146"/>
      <c r="AG1274" s="146" t="s">
        <v>278</v>
      </c>
      <c r="AH1274" s="146">
        <v>0</v>
      </c>
      <c r="AI1274" s="146"/>
      <c r="AJ1274" s="146"/>
      <c r="AK1274" s="146"/>
      <c r="AL1274" s="146"/>
      <c r="AM1274" s="146"/>
      <c r="AN1274" s="146"/>
      <c r="AO1274" s="146"/>
      <c r="AP1274" s="146"/>
      <c r="AQ1274" s="146"/>
      <c r="AR1274" s="146"/>
      <c r="AS1274" s="146"/>
      <c r="AT1274" s="146"/>
      <c r="AU1274" s="146"/>
      <c r="AV1274" s="146"/>
      <c r="AW1274" s="146"/>
      <c r="AX1274" s="146"/>
      <c r="AY1274" s="146"/>
      <c r="AZ1274" s="146"/>
      <c r="BA1274" s="146"/>
      <c r="BB1274" s="146"/>
      <c r="BC1274" s="146"/>
      <c r="BD1274" s="146"/>
      <c r="BE1274" s="146"/>
      <c r="BF1274" s="146"/>
      <c r="BG1274" s="146"/>
      <c r="BH1274" s="146"/>
    </row>
    <row r="1275" spans="1:60" outlineLevel="2" x14ac:dyDescent="0.2">
      <c r="A1275" s="153"/>
      <c r="B1275" s="154"/>
      <c r="C1275" s="251"/>
      <c r="D1275" s="252"/>
      <c r="E1275" s="252"/>
      <c r="F1275" s="252"/>
      <c r="G1275" s="252"/>
      <c r="H1275" s="157"/>
      <c r="I1275" s="157"/>
      <c r="J1275" s="157"/>
      <c r="K1275" s="157"/>
      <c r="L1275" s="157"/>
      <c r="M1275" s="157"/>
      <c r="N1275" s="156"/>
      <c r="O1275" s="156"/>
      <c r="P1275" s="156"/>
      <c r="Q1275" s="156"/>
      <c r="R1275" s="157"/>
      <c r="S1275" s="157"/>
      <c r="T1275" s="157"/>
      <c r="U1275" s="157"/>
      <c r="V1275" s="157"/>
      <c r="W1275" s="157"/>
      <c r="X1275" s="157"/>
      <c r="Y1275" s="157"/>
      <c r="Z1275" s="146"/>
      <c r="AA1275" s="146"/>
      <c r="AB1275" s="146"/>
      <c r="AC1275" s="146"/>
      <c r="AD1275" s="146"/>
      <c r="AE1275" s="146"/>
      <c r="AF1275" s="146"/>
      <c r="AG1275" s="146" t="s">
        <v>223</v>
      </c>
      <c r="AH1275" s="146"/>
      <c r="AI1275" s="146"/>
      <c r="AJ1275" s="146"/>
      <c r="AK1275" s="146"/>
      <c r="AL1275" s="146"/>
      <c r="AM1275" s="146"/>
      <c r="AN1275" s="146"/>
      <c r="AO1275" s="146"/>
      <c r="AP1275" s="146"/>
      <c r="AQ1275" s="146"/>
      <c r="AR1275" s="146"/>
      <c r="AS1275" s="146"/>
      <c r="AT1275" s="146"/>
      <c r="AU1275" s="146"/>
      <c r="AV1275" s="146"/>
      <c r="AW1275" s="146"/>
      <c r="AX1275" s="146"/>
      <c r="AY1275" s="146"/>
      <c r="AZ1275" s="146"/>
      <c r="BA1275" s="146"/>
      <c r="BB1275" s="146"/>
      <c r="BC1275" s="146"/>
      <c r="BD1275" s="146"/>
      <c r="BE1275" s="146"/>
      <c r="BF1275" s="146"/>
      <c r="BG1275" s="146"/>
      <c r="BH1275" s="146"/>
    </row>
    <row r="1276" spans="1:60" outlineLevel="1" x14ac:dyDescent="0.2">
      <c r="A1276" s="167">
        <v>189</v>
      </c>
      <c r="B1276" s="168" t="s">
        <v>1164</v>
      </c>
      <c r="C1276" s="177" t="s">
        <v>1165</v>
      </c>
      <c r="D1276" s="169" t="s">
        <v>332</v>
      </c>
      <c r="E1276" s="170">
        <v>82.450379999999996</v>
      </c>
      <c r="F1276" s="171"/>
      <c r="G1276" s="172">
        <f>ROUND(E1276*F1276,2)</f>
        <v>0</v>
      </c>
      <c r="H1276" s="171"/>
      <c r="I1276" s="172">
        <f>ROUND(E1276*H1276,2)</f>
        <v>0</v>
      </c>
      <c r="J1276" s="171"/>
      <c r="K1276" s="172">
        <f>ROUND(E1276*J1276,2)</f>
        <v>0</v>
      </c>
      <c r="L1276" s="172">
        <v>21</v>
      </c>
      <c r="M1276" s="172">
        <f>G1276*(1+L1276/100)</f>
        <v>0</v>
      </c>
      <c r="N1276" s="170">
        <v>3.0000000000000001E-5</v>
      </c>
      <c r="O1276" s="170">
        <f>ROUND(E1276*N1276,2)</f>
        <v>0</v>
      </c>
      <c r="P1276" s="170">
        <v>0</v>
      </c>
      <c r="Q1276" s="170">
        <f>ROUND(E1276*P1276,2)</f>
        <v>0</v>
      </c>
      <c r="R1276" s="172" t="s">
        <v>1091</v>
      </c>
      <c r="S1276" s="172" t="s">
        <v>218</v>
      </c>
      <c r="T1276" s="173" t="s">
        <v>218</v>
      </c>
      <c r="U1276" s="157">
        <v>0.05</v>
      </c>
      <c r="V1276" s="157">
        <f>ROUND(E1276*U1276,2)</f>
        <v>4.12</v>
      </c>
      <c r="W1276" s="157"/>
      <c r="X1276" s="157" t="s">
        <v>263</v>
      </c>
      <c r="Y1276" s="157" t="s">
        <v>221</v>
      </c>
      <c r="Z1276" s="146"/>
      <c r="AA1276" s="146"/>
      <c r="AB1276" s="146"/>
      <c r="AC1276" s="146"/>
      <c r="AD1276" s="146"/>
      <c r="AE1276" s="146"/>
      <c r="AF1276" s="146"/>
      <c r="AG1276" s="146" t="s">
        <v>264</v>
      </c>
      <c r="AH1276" s="146"/>
      <c r="AI1276" s="146"/>
      <c r="AJ1276" s="146"/>
      <c r="AK1276" s="146"/>
      <c r="AL1276" s="146"/>
      <c r="AM1276" s="146"/>
      <c r="AN1276" s="146"/>
      <c r="AO1276" s="146"/>
      <c r="AP1276" s="146"/>
      <c r="AQ1276" s="146"/>
      <c r="AR1276" s="146"/>
      <c r="AS1276" s="146"/>
      <c r="AT1276" s="146"/>
      <c r="AU1276" s="146"/>
      <c r="AV1276" s="146"/>
      <c r="AW1276" s="146"/>
      <c r="AX1276" s="146"/>
      <c r="AY1276" s="146"/>
      <c r="AZ1276" s="146"/>
      <c r="BA1276" s="146"/>
      <c r="BB1276" s="146"/>
      <c r="BC1276" s="146"/>
      <c r="BD1276" s="146"/>
      <c r="BE1276" s="146"/>
      <c r="BF1276" s="146"/>
      <c r="BG1276" s="146"/>
      <c r="BH1276" s="146"/>
    </row>
    <row r="1277" spans="1:60" outlineLevel="2" x14ac:dyDescent="0.2">
      <c r="A1277" s="153"/>
      <c r="B1277" s="154"/>
      <c r="C1277" s="253" t="s">
        <v>1166</v>
      </c>
      <c r="D1277" s="254"/>
      <c r="E1277" s="254"/>
      <c r="F1277" s="254"/>
      <c r="G1277" s="254"/>
      <c r="H1277" s="157"/>
      <c r="I1277" s="157"/>
      <c r="J1277" s="157"/>
      <c r="K1277" s="157"/>
      <c r="L1277" s="157"/>
      <c r="M1277" s="157"/>
      <c r="N1277" s="156"/>
      <c r="O1277" s="156"/>
      <c r="P1277" s="156"/>
      <c r="Q1277" s="156"/>
      <c r="R1277" s="157"/>
      <c r="S1277" s="157"/>
      <c r="T1277" s="157"/>
      <c r="U1277" s="157"/>
      <c r="V1277" s="157"/>
      <c r="W1277" s="157"/>
      <c r="X1277" s="157"/>
      <c r="Y1277" s="157"/>
      <c r="Z1277" s="146"/>
      <c r="AA1277" s="146"/>
      <c r="AB1277" s="146"/>
      <c r="AC1277" s="146"/>
      <c r="AD1277" s="146"/>
      <c r="AE1277" s="146"/>
      <c r="AF1277" s="146"/>
      <c r="AG1277" s="146" t="s">
        <v>227</v>
      </c>
      <c r="AH1277" s="146"/>
      <c r="AI1277" s="146"/>
      <c r="AJ1277" s="146"/>
      <c r="AK1277" s="146"/>
      <c r="AL1277" s="146"/>
      <c r="AM1277" s="146"/>
      <c r="AN1277" s="146"/>
      <c r="AO1277" s="146"/>
      <c r="AP1277" s="146"/>
      <c r="AQ1277" s="146"/>
      <c r="AR1277" s="146"/>
      <c r="AS1277" s="146"/>
      <c r="AT1277" s="146"/>
      <c r="AU1277" s="146"/>
      <c r="AV1277" s="146"/>
      <c r="AW1277" s="146"/>
      <c r="AX1277" s="146"/>
      <c r="AY1277" s="146"/>
      <c r="AZ1277" s="146"/>
      <c r="BA1277" s="146"/>
      <c r="BB1277" s="146"/>
      <c r="BC1277" s="146"/>
      <c r="BD1277" s="146"/>
      <c r="BE1277" s="146"/>
      <c r="BF1277" s="146"/>
      <c r="BG1277" s="146"/>
      <c r="BH1277" s="146"/>
    </row>
    <row r="1278" spans="1:60" outlineLevel="2" x14ac:dyDescent="0.2">
      <c r="A1278" s="153"/>
      <c r="B1278" s="154"/>
      <c r="C1278" s="251"/>
      <c r="D1278" s="252"/>
      <c r="E1278" s="252"/>
      <c r="F1278" s="252"/>
      <c r="G1278" s="252"/>
      <c r="H1278" s="157"/>
      <c r="I1278" s="157"/>
      <c r="J1278" s="157"/>
      <c r="K1278" s="157"/>
      <c r="L1278" s="157"/>
      <c r="M1278" s="157"/>
      <c r="N1278" s="156"/>
      <c r="O1278" s="156"/>
      <c r="P1278" s="156"/>
      <c r="Q1278" s="156"/>
      <c r="R1278" s="157"/>
      <c r="S1278" s="157"/>
      <c r="T1278" s="157"/>
      <c r="U1278" s="157"/>
      <c r="V1278" s="157"/>
      <c r="W1278" s="157"/>
      <c r="X1278" s="157"/>
      <c r="Y1278" s="157"/>
      <c r="Z1278" s="146"/>
      <c r="AA1278" s="146"/>
      <c r="AB1278" s="146"/>
      <c r="AC1278" s="146"/>
      <c r="AD1278" s="146"/>
      <c r="AE1278" s="146"/>
      <c r="AF1278" s="146"/>
      <c r="AG1278" s="146" t="s">
        <v>223</v>
      </c>
      <c r="AH1278" s="146"/>
      <c r="AI1278" s="146"/>
      <c r="AJ1278" s="146"/>
      <c r="AK1278" s="146"/>
      <c r="AL1278" s="146"/>
      <c r="AM1278" s="146"/>
      <c r="AN1278" s="146"/>
      <c r="AO1278" s="146"/>
      <c r="AP1278" s="146"/>
      <c r="AQ1278" s="146"/>
      <c r="AR1278" s="146"/>
      <c r="AS1278" s="146"/>
      <c r="AT1278" s="146"/>
      <c r="AU1278" s="146"/>
      <c r="AV1278" s="146"/>
      <c r="AW1278" s="146"/>
      <c r="AX1278" s="146"/>
      <c r="AY1278" s="146"/>
      <c r="AZ1278" s="146"/>
      <c r="BA1278" s="146"/>
      <c r="BB1278" s="146"/>
      <c r="BC1278" s="146"/>
      <c r="BD1278" s="146"/>
      <c r="BE1278" s="146"/>
      <c r="BF1278" s="146"/>
      <c r="BG1278" s="146"/>
      <c r="BH1278" s="146"/>
    </row>
    <row r="1279" spans="1:60" ht="22.5" outlineLevel="1" x14ac:dyDescent="0.2">
      <c r="A1279" s="167">
        <v>190</v>
      </c>
      <c r="B1279" s="168" t="s">
        <v>1167</v>
      </c>
      <c r="C1279" s="177" t="s">
        <v>1168</v>
      </c>
      <c r="D1279" s="169" t="s">
        <v>332</v>
      </c>
      <c r="E1279" s="170">
        <v>82.450379999999996</v>
      </c>
      <c r="F1279" s="171"/>
      <c r="G1279" s="172">
        <f>ROUND(E1279*F1279,2)</f>
        <v>0</v>
      </c>
      <c r="H1279" s="171"/>
      <c r="I1279" s="172">
        <f>ROUND(E1279*H1279,2)</f>
        <v>0</v>
      </c>
      <c r="J1279" s="171"/>
      <c r="K1279" s="172">
        <f>ROUND(E1279*J1279,2)</f>
        <v>0</v>
      </c>
      <c r="L1279" s="172">
        <v>21</v>
      </c>
      <c r="M1279" s="172">
        <f>G1279*(1+L1279/100)</f>
        <v>0</v>
      </c>
      <c r="N1279" s="170">
        <v>4.9699999999999996E-3</v>
      </c>
      <c r="O1279" s="170">
        <f>ROUND(E1279*N1279,2)</f>
        <v>0.41</v>
      </c>
      <c r="P1279" s="170">
        <v>0</v>
      </c>
      <c r="Q1279" s="170">
        <f>ROUND(E1279*P1279,2)</f>
        <v>0</v>
      </c>
      <c r="R1279" s="172" t="s">
        <v>1091</v>
      </c>
      <c r="S1279" s="172" t="s">
        <v>218</v>
      </c>
      <c r="T1279" s="173" t="s">
        <v>218</v>
      </c>
      <c r="U1279" s="157">
        <v>0.98</v>
      </c>
      <c r="V1279" s="157">
        <f>ROUND(E1279*U1279,2)</f>
        <v>80.8</v>
      </c>
      <c r="W1279" s="157"/>
      <c r="X1279" s="157" t="s">
        <v>263</v>
      </c>
      <c r="Y1279" s="157" t="s">
        <v>221</v>
      </c>
      <c r="Z1279" s="146"/>
      <c r="AA1279" s="146"/>
      <c r="AB1279" s="146"/>
      <c r="AC1279" s="146"/>
      <c r="AD1279" s="146"/>
      <c r="AE1279" s="146"/>
      <c r="AF1279" s="146"/>
      <c r="AG1279" s="146" t="s">
        <v>264</v>
      </c>
      <c r="AH1279" s="146"/>
      <c r="AI1279" s="146"/>
      <c r="AJ1279" s="146"/>
      <c r="AK1279" s="146"/>
      <c r="AL1279" s="146"/>
      <c r="AM1279" s="146"/>
      <c r="AN1279" s="146"/>
      <c r="AO1279" s="146"/>
      <c r="AP1279" s="146"/>
      <c r="AQ1279" s="146"/>
      <c r="AR1279" s="146"/>
      <c r="AS1279" s="146"/>
      <c r="AT1279" s="146"/>
      <c r="AU1279" s="146"/>
      <c r="AV1279" s="146"/>
      <c r="AW1279" s="146"/>
      <c r="AX1279" s="146"/>
      <c r="AY1279" s="146"/>
      <c r="AZ1279" s="146"/>
      <c r="BA1279" s="146"/>
      <c r="BB1279" s="146"/>
      <c r="BC1279" s="146"/>
      <c r="BD1279" s="146"/>
      <c r="BE1279" s="146"/>
      <c r="BF1279" s="146"/>
      <c r="BG1279" s="146"/>
      <c r="BH1279" s="146"/>
    </row>
    <row r="1280" spans="1:60" outlineLevel="2" x14ac:dyDescent="0.2">
      <c r="A1280" s="153"/>
      <c r="B1280" s="154"/>
      <c r="C1280" s="192" t="s">
        <v>556</v>
      </c>
      <c r="D1280" s="185"/>
      <c r="E1280" s="186"/>
      <c r="F1280" s="157"/>
      <c r="G1280" s="157"/>
      <c r="H1280" s="157"/>
      <c r="I1280" s="157"/>
      <c r="J1280" s="157"/>
      <c r="K1280" s="157"/>
      <c r="L1280" s="157"/>
      <c r="M1280" s="157"/>
      <c r="N1280" s="156"/>
      <c r="O1280" s="156"/>
      <c r="P1280" s="156"/>
      <c r="Q1280" s="156"/>
      <c r="R1280" s="157"/>
      <c r="S1280" s="157"/>
      <c r="T1280" s="157"/>
      <c r="U1280" s="157"/>
      <c r="V1280" s="157"/>
      <c r="W1280" s="157"/>
      <c r="X1280" s="157"/>
      <c r="Y1280" s="157"/>
      <c r="Z1280" s="146"/>
      <c r="AA1280" s="146"/>
      <c r="AB1280" s="146"/>
      <c r="AC1280" s="146"/>
      <c r="AD1280" s="146"/>
      <c r="AE1280" s="146"/>
      <c r="AF1280" s="146"/>
      <c r="AG1280" s="146" t="s">
        <v>278</v>
      </c>
      <c r="AH1280" s="146">
        <v>0</v>
      </c>
      <c r="AI1280" s="146"/>
      <c r="AJ1280" s="146"/>
      <c r="AK1280" s="146"/>
      <c r="AL1280" s="146"/>
      <c r="AM1280" s="146"/>
      <c r="AN1280" s="146"/>
      <c r="AO1280" s="146"/>
      <c r="AP1280" s="146"/>
      <c r="AQ1280" s="146"/>
      <c r="AR1280" s="146"/>
      <c r="AS1280" s="146"/>
      <c r="AT1280" s="146"/>
      <c r="AU1280" s="146"/>
      <c r="AV1280" s="146"/>
      <c r="AW1280" s="146"/>
      <c r="AX1280" s="146"/>
      <c r="AY1280" s="146"/>
      <c r="AZ1280" s="146"/>
      <c r="BA1280" s="146"/>
      <c r="BB1280" s="146"/>
      <c r="BC1280" s="146"/>
      <c r="BD1280" s="146"/>
      <c r="BE1280" s="146"/>
      <c r="BF1280" s="146"/>
      <c r="BG1280" s="146"/>
      <c r="BH1280" s="146"/>
    </row>
    <row r="1281" spans="1:60" outlineLevel="3" x14ac:dyDescent="0.2">
      <c r="A1281" s="153"/>
      <c r="B1281" s="154"/>
      <c r="C1281" s="192" t="s">
        <v>1169</v>
      </c>
      <c r="D1281" s="185"/>
      <c r="E1281" s="186">
        <v>11.037000000000001</v>
      </c>
      <c r="F1281" s="157"/>
      <c r="G1281" s="157"/>
      <c r="H1281" s="157"/>
      <c r="I1281" s="157"/>
      <c r="J1281" s="157"/>
      <c r="K1281" s="157"/>
      <c r="L1281" s="157"/>
      <c r="M1281" s="157"/>
      <c r="N1281" s="156"/>
      <c r="O1281" s="156"/>
      <c r="P1281" s="156"/>
      <c r="Q1281" s="156"/>
      <c r="R1281" s="157"/>
      <c r="S1281" s="157"/>
      <c r="T1281" s="157"/>
      <c r="U1281" s="157"/>
      <c r="V1281" s="157"/>
      <c r="W1281" s="157"/>
      <c r="X1281" s="157"/>
      <c r="Y1281" s="157"/>
      <c r="Z1281" s="146"/>
      <c r="AA1281" s="146"/>
      <c r="AB1281" s="146"/>
      <c r="AC1281" s="146"/>
      <c r="AD1281" s="146"/>
      <c r="AE1281" s="146"/>
      <c r="AF1281" s="146"/>
      <c r="AG1281" s="146" t="s">
        <v>278</v>
      </c>
      <c r="AH1281" s="146">
        <v>0</v>
      </c>
      <c r="AI1281" s="146"/>
      <c r="AJ1281" s="146"/>
      <c r="AK1281" s="146"/>
      <c r="AL1281" s="146"/>
      <c r="AM1281" s="146"/>
      <c r="AN1281" s="146"/>
      <c r="AO1281" s="146"/>
      <c r="AP1281" s="146"/>
      <c r="AQ1281" s="146"/>
      <c r="AR1281" s="146"/>
      <c r="AS1281" s="146"/>
      <c r="AT1281" s="146"/>
      <c r="AU1281" s="146"/>
      <c r="AV1281" s="146"/>
      <c r="AW1281" s="146"/>
      <c r="AX1281" s="146"/>
      <c r="AY1281" s="146"/>
      <c r="AZ1281" s="146"/>
      <c r="BA1281" s="146"/>
      <c r="BB1281" s="146"/>
      <c r="BC1281" s="146"/>
      <c r="BD1281" s="146"/>
      <c r="BE1281" s="146"/>
      <c r="BF1281" s="146"/>
      <c r="BG1281" s="146"/>
      <c r="BH1281" s="146"/>
    </row>
    <row r="1282" spans="1:60" outlineLevel="3" x14ac:dyDescent="0.2">
      <c r="A1282" s="153"/>
      <c r="B1282" s="154"/>
      <c r="C1282" s="192" t="s">
        <v>606</v>
      </c>
      <c r="D1282" s="185"/>
      <c r="E1282" s="186">
        <v>-0.15622</v>
      </c>
      <c r="F1282" s="157"/>
      <c r="G1282" s="157"/>
      <c r="H1282" s="157"/>
      <c r="I1282" s="157"/>
      <c r="J1282" s="157"/>
      <c r="K1282" s="157"/>
      <c r="L1282" s="157"/>
      <c r="M1282" s="157"/>
      <c r="N1282" s="156"/>
      <c r="O1282" s="156"/>
      <c r="P1282" s="156"/>
      <c r="Q1282" s="156"/>
      <c r="R1282" s="157"/>
      <c r="S1282" s="157"/>
      <c r="T1282" s="157"/>
      <c r="U1282" s="157"/>
      <c r="V1282" s="157"/>
      <c r="W1282" s="157"/>
      <c r="X1282" s="157"/>
      <c r="Y1282" s="157"/>
      <c r="Z1282" s="146"/>
      <c r="AA1282" s="146"/>
      <c r="AB1282" s="146"/>
      <c r="AC1282" s="146"/>
      <c r="AD1282" s="146"/>
      <c r="AE1282" s="146"/>
      <c r="AF1282" s="146"/>
      <c r="AG1282" s="146" t="s">
        <v>278</v>
      </c>
      <c r="AH1282" s="146">
        <v>0</v>
      </c>
      <c r="AI1282" s="146"/>
      <c r="AJ1282" s="146"/>
      <c r="AK1282" s="146"/>
      <c r="AL1282" s="146"/>
      <c r="AM1282" s="146"/>
      <c r="AN1282" s="146"/>
      <c r="AO1282" s="146"/>
      <c r="AP1282" s="146"/>
      <c r="AQ1282" s="146"/>
      <c r="AR1282" s="146"/>
      <c r="AS1282" s="146"/>
      <c r="AT1282" s="146"/>
      <c r="AU1282" s="146"/>
      <c r="AV1282" s="146"/>
      <c r="AW1282" s="146"/>
      <c r="AX1282" s="146"/>
      <c r="AY1282" s="146"/>
      <c r="AZ1282" s="146"/>
      <c r="BA1282" s="146"/>
      <c r="BB1282" s="146"/>
      <c r="BC1282" s="146"/>
      <c r="BD1282" s="146"/>
      <c r="BE1282" s="146"/>
      <c r="BF1282" s="146"/>
      <c r="BG1282" s="146"/>
      <c r="BH1282" s="146"/>
    </row>
    <row r="1283" spans="1:60" outlineLevel="3" x14ac:dyDescent="0.2">
      <c r="A1283" s="153"/>
      <c r="B1283" s="154"/>
      <c r="C1283" s="192" t="s">
        <v>532</v>
      </c>
      <c r="D1283" s="185"/>
      <c r="E1283" s="186"/>
      <c r="F1283" s="157"/>
      <c r="G1283" s="157"/>
      <c r="H1283" s="157"/>
      <c r="I1283" s="157"/>
      <c r="J1283" s="157"/>
      <c r="K1283" s="157"/>
      <c r="L1283" s="157"/>
      <c r="M1283" s="157"/>
      <c r="N1283" s="156"/>
      <c r="O1283" s="156"/>
      <c r="P1283" s="156"/>
      <c r="Q1283" s="156"/>
      <c r="R1283" s="157"/>
      <c r="S1283" s="157"/>
      <c r="T1283" s="157"/>
      <c r="U1283" s="157"/>
      <c r="V1283" s="157"/>
      <c r="W1283" s="157"/>
      <c r="X1283" s="157"/>
      <c r="Y1283" s="157"/>
      <c r="Z1283" s="146"/>
      <c r="AA1283" s="146"/>
      <c r="AB1283" s="146"/>
      <c r="AC1283" s="146"/>
      <c r="AD1283" s="146"/>
      <c r="AE1283" s="146"/>
      <c r="AF1283" s="146"/>
      <c r="AG1283" s="146" t="s">
        <v>278</v>
      </c>
      <c r="AH1283" s="146">
        <v>0</v>
      </c>
      <c r="AI1283" s="146"/>
      <c r="AJ1283" s="146"/>
      <c r="AK1283" s="146"/>
      <c r="AL1283" s="146"/>
      <c r="AM1283" s="146"/>
      <c r="AN1283" s="146"/>
      <c r="AO1283" s="146"/>
      <c r="AP1283" s="146"/>
      <c r="AQ1283" s="146"/>
      <c r="AR1283" s="146"/>
      <c r="AS1283" s="146"/>
      <c r="AT1283" s="146"/>
      <c r="AU1283" s="146"/>
      <c r="AV1283" s="146"/>
      <c r="AW1283" s="146"/>
      <c r="AX1283" s="146"/>
      <c r="AY1283" s="146"/>
      <c r="AZ1283" s="146"/>
      <c r="BA1283" s="146"/>
      <c r="BB1283" s="146"/>
      <c r="BC1283" s="146"/>
      <c r="BD1283" s="146"/>
      <c r="BE1283" s="146"/>
      <c r="BF1283" s="146"/>
      <c r="BG1283" s="146"/>
      <c r="BH1283" s="146"/>
    </row>
    <row r="1284" spans="1:60" outlineLevel="3" x14ac:dyDescent="0.2">
      <c r="A1284" s="153"/>
      <c r="B1284" s="154"/>
      <c r="C1284" s="192" t="s">
        <v>607</v>
      </c>
      <c r="D1284" s="185"/>
      <c r="E1284" s="186">
        <v>10.180999999999999</v>
      </c>
      <c r="F1284" s="157"/>
      <c r="G1284" s="157"/>
      <c r="H1284" s="157"/>
      <c r="I1284" s="157"/>
      <c r="J1284" s="157"/>
      <c r="K1284" s="157"/>
      <c r="L1284" s="157"/>
      <c r="M1284" s="157"/>
      <c r="N1284" s="156"/>
      <c r="O1284" s="156"/>
      <c r="P1284" s="156"/>
      <c r="Q1284" s="156"/>
      <c r="R1284" s="157"/>
      <c r="S1284" s="157"/>
      <c r="T1284" s="157"/>
      <c r="U1284" s="157"/>
      <c r="V1284" s="157"/>
      <c r="W1284" s="157"/>
      <c r="X1284" s="157"/>
      <c r="Y1284" s="157"/>
      <c r="Z1284" s="146"/>
      <c r="AA1284" s="146"/>
      <c r="AB1284" s="146"/>
      <c r="AC1284" s="146"/>
      <c r="AD1284" s="146"/>
      <c r="AE1284" s="146"/>
      <c r="AF1284" s="146"/>
      <c r="AG1284" s="146" t="s">
        <v>278</v>
      </c>
      <c r="AH1284" s="146">
        <v>0</v>
      </c>
      <c r="AI1284" s="146"/>
      <c r="AJ1284" s="146"/>
      <c r="AK1284" s="146"/>
      <c r="AL1284" s="146"/>
      <c r="AM1284" s="146"/>
      <c r="AN1284" s="146"/>
      <c r="AO1284" s="146"/>
      <c r="AP1284" s="146"/>
      <c r="AQ1284" s="146"/>
      <c r="AR1284" s="146"/>
      <c r="AS1284" s="146"/>
      <c r="AT1284" s="146"/>
      <c r="AU1284" s="146"/>
      <c r="AV1284" s="146"/>
      <c r="AW1284" s="146"/>
      <c r="AX1284" s="146"/>
      <c r="AY1284" s="146"/>
      <c r="AZ1284" s="146"/>
      <c r="BA1284" s="146"/>
      <c r="BB1284" s="146"/>
      <c r="BC1284" s="146"/>
      <c r="BD1284" s="146"/>
      <c r="BE1284" s="146"/>
      <c r="BF1284" s="146"/>
      <c r="BG1284" s="146"/>
      <c r="BH1284" s="146"/>
    </row>
    <row r="1285" spans="1:60" outlineLevel="3" x14ac:dyDescent="0.2">
      <c r="A1285" s="153"/>
      <c r="B1285" s="154"/>
      <c r="C1285" s="192" t="s">
        <v>608</v>
      </c>
      <c r="D1285" s="185"/>
      <c r="E1285" s="186">
        <v>-0.1482</v>
      </c>
      <c r="F1285" s="157"/>
      <c r="G1285" s="157"/>
      <c r="H1285" s="157"/>
      <c r="I1285" s="157"/>
      <c r="J1285" s="157"/>
      <c r="K1285" s="157"/>
      <c r="L1285" s="157"/>
      <c r="M1285" s="157"/>
      <c r="N1285" s="156"/>
      <c r="O1285" s="156"/>
      <c r="P1285" s="156"/>
      <c r="Q1285" s="156"/>
      <c r="R1285" s="157"/>
      <c r="S1285" s="157"/>
      <c r="T1285" s="157"/>
      <c r="U1285" s="157"/>
      <c r="V1285" s="157"/>
      <c r="W1285" s="157"/>
      <c r="X1285" s="157"/>
      <c r="Y1285" s="157"/>
      <c r="Z1285" s="146"/>
      <c r="AA1285" s="146"/>
      <c r="AB1285" s="146"/>
      <c r="AC1285" s="146"/>
      <c r="AD1285" s="146"/>
      <c r="AE1285" s="146"/>
      <c r="AF1285" s="146"/>
      <c r="AG1285" s="146" t="s">
        <v>278</v>
      </c>
      <c r="AH1285" s="146">
        <v>0</v>
      </c>
      <c r="AI1285" s="146"/>
      <c r="AJ1285" s="146"/>
      <c r="AK1285" s="146"/>
      <c r="AL1285" s="146"/>
      <c r="AM1285" s="146"/>
      <c r="AN1285" s="146"/>
      <c r="AO1285" s="146"/>
      <c r="AP1285" s="146"/>
      <c r="AQ1285" s="146"/>
      <c r="AR1285" s="146"/>
      <c r="AS1285" s="146"/>
      <c r="AT1285" s="146"/>
      <c r="AU1285" s="146"/>
      <c r="AV1285" s="146"/>
      <c r="AW1285" s="146"/>
      <c r="AX1285" s="146"/>
      <c r="AY1285" s="146"/>
      <c r="AZ1285" s="146"/>
      <c r="BA1285" s="146"/>
      <c r="BB1285" s="146"/>
      <c r="BC1285" s="146"/>
      <c r="BD1285" s="146"/>
      <c r="BE1285" s="146"/>
      <c r="BF1285" s="146"/>
      <c r="BG1285" s="146"/>
      <c r="BH1285" s="146"/>
    </row>
    <row r="1286" spans="1:60" outlineLevel="3" x14ac:dyDescent="0.2">
      <c r="A1286" s="153"/>
      <c r="B1286" s="154"/>
      <c r="C1286" s="192" t="s">
        <v>609</v>
      </c>
      <c r="D1286" s="185"/>
      <c r="E1286" s="186">
        <v>-0.216</v>
      </c>
      <c r="F1286" s="157"/>
      <c r="G1286" s="157"/>
      <c r="H1286" s="157"/>
      <c r="I1286" s="157"/>
      <c r="J1286" s="157"/>
      <c r="K1286" s="157"/>
      <c r="L1286" s="157"/>
      <c r="M1286" s="157"/>
      <c r="N1286" s="156"/>
      <c r="O1286" s="156"/>
      <c r="P1286" s="156"/>
      <c r="Q1286" s="156"/>
      <c r="R1286" s="157"/>
      <c r="S1286" s="157"/>
      <c r="T1286" s="157"/>
      <c r="U1286" s="157"/>
      <c r="V1286" s="157"/>
      <c r="W1286" s="157"/>
      <c r="X1286" s="157"/>
      <c r="Y1286" s="157"/>
      <c r="Z1286" s="146"/>
      <c r="AA1286" s="146"/>
      <c r="AB1286" s="146"/>
      <c r="AC1286" s="146"/>
      <c r="AD1286" s="146"/>
      <c r="AE1286" s="146"/>
      <c r="AF1286" s="146"/>
      <c r="AG1286" s="146" t="s">
        <v>278</v>
      </c>
      <c r="AH1286" s="146">
        <v>0</v>
      </c>
      <c r="AI1286" s="146"/>
      <c r="AJ1286" s="146"/>
      <c r="AK1286" s="146"/>
      <c r="AL1286" s="146"/>
      <c r="AM1286" s="146"/>
      <c r="AN1286" s="146"/>
      <c r="AO1286" s="146"/>
      <c r="AP1286" s="146"/>
      <c r="AQ1286" s="146"/>
      <c r="AR1286" s="146"/>
      <c r="AS1286" s="146"/>
      <c r="AT1286" s="146"/>
      <c r="AU1286" s="146"/>
      <c r="AV1286" s="146"/>
      <c r="AW1286" s="146"/>
      <c r="AX1286" s="146"/>
      <c r="AY1286" s="146"/>
      <c r="AZ1286" s="146"/>
      <c r="BA1286" s="146"/>
      <c r="BB1286" s="146"/>
      <c r="BC1286" s="146"/>
      <c r="BD1286" s="146"/>
      <c r="BE1286" s="146"/>
      <c r="BF1286" s="146"/>
      <c r="BG1286" s="146"/>
      <c r="BH1286" s="146"/>
    </row>
    <row r="1287" spans="1:60" outlineLevel="3" x14ac:dyDescent="0.2">
      <c r="A1287" s="153"/>
      <c r="B1287" s="154"/>
      <c r="C1287" s="192" t="s">
        <v>1170</v>
      </c>
      <c r="D1287" s="185"/>
      <c r="E1287" s="186"/>
      <c r="F1287" s="157"/>
      <c r="G1287" s="157"/>
      <c r="H1287" s="157"/>
      <c r="I1287" s="157"/>
      <c r="J1287" s="157"/>
      <c r="K1287" s="157"/>
      <c r="L1287" s="157"/>
      <c r="M1287" s="157"/>
      <c r="N1287" s="156"/>
      <c r="O1287" s="156"/>
      <c r="P1287" s="156"/>
      <c r="Q1287" s="156"/>
      <c r="R1287" s="157"/>
      <c r="S1287" s="157"/>
      <c r="T1287" s="157"/>
      <c r="U1287" s="157"/>
      <c r="V1287" s="157"/>
      <c r="W1287" s="157"/>
      <c r="X1287" s="157"/>
      <c r="Y1287" s="157"/>
      <c r="Z1287" s="146"/>
      <c r="AA1287" s="146"/>
      <c r="AB1287" s="146"/>
      <c r="AC1287" s="146"/>
      <c r="AD1287" s="146"/>
      <c r="AE1287" s="146"/>
      <c r="AF1287" s="146"/>
      <c r="AG1287" s="146" t="s">
        <v>278</v>
      </c>
      <c r="AH1287" s="146">
        <v>0</v>
      </c>
      <c r="AI1287" s="146"/>
      <c r="AJ1287" s="146"/>
      <c r="AK1287" s="146"/>
      <c r="AL1287" s="146"/>
      <c r="AM1287" s="146"/>
      <c r="AN1287" s="146"/>
      <c r="AO1287" s="146"/>
      <c r="AP1287" s="146"/>
      <c r="AQ1287" s="146"/>
      <c r="AR1287" s="146"/>
      <c r="AS1287" s="146"/>
      <c r="AT1287" s="146"/>
      <c r="AU1287" s="146"/>
      <c r="AV1287" s="146"/>
      <c r="AW1287" s="146"/>
      <c r="AX1287" s="146"/>
      <c r="AY1287" s="146"/>
      <c r="AZ1287" s="146"/>
      <c r="BA1287" s="146"/>
      <c r="BB1287" s="146"/>
      <c r="BC1287" s="146"/>
      <c r="BD1287" s="146"/>
      <c r="BE1287" s="146"/>
      <c r="BF1287" s="146"/>
      <c r="BG1287" s="146"/>
      <c r="BH1287" s="146"/>
    </row>
    <row r="1288" spans="1:60" outlineLevel="3" x14ac:dyDescent="0.2">
      <c r="A1288" s="153"/>
      <c r="B1288" s="154"/>
      <c r="C1288" s="192" t="s">
        <v>1171</v>
      </c>
      <c r="D1288" s="185"/>
      <c r="E1288" s="186">
        <v>4.5</v>
      </c>
      <c r="F1288" s="157"/>
      <c r="G1288" s="157"/>
      <c r="H1288" s="157"/>
      <c r="I1288" s="157"/>
      <c r="J1288" s="157"/>
      <c r="K1288" s="157"/>
      <c r="L1288" s="157"/>
      <c r="M1288" s="157"/>
      <c r="N1288" s="156"/>
      <c r="O1288" s="156"/>
      <c r="P1288" s="156"/>
      <c r="Q1288" s="156"/>
      <c r="R1288" s="157"/>
      <c r="S1288" s="157"/>
      <c r="T1288" s="157"/>
      <c r="U1288" s="157"/>
      <c r="V1288" s="157"/>
      <c r="W1288" s="157"/>
      <c r="X1288" s="157"/>
      <c r="Y1288" s="157"/>
      <c r="Z1288" s="146"/>
      <c r="AA1288" s="146"/>
      <c r="AB1288" s="146"/>
      <c r="AC1288" s="146"/>
      <c r="AD1288" s="146"/>
      <c r="AE1288" s="146"/>
      <c r="AF1288" s="146"/>
      <c r="AG1288" s="146" t="s">
        <v>278</v>
      </c>
      <c r="AH1288" s="146">
        <v>0</v>
      </c>
      <c r="AI1288" s="146"/>
      <c r="AJ1288" s="146"/>
      <c r="AK1288" s="146"/>
      <c r="AL1288" s="146"/>
      <c r="AM1288" s="146"/>
      <c r="AN1288" s="146"/>
      <c r="AO1288" s="146"/>
      <c r="AP1288" s="146"/>
      <c r="AQ1288" s="146"/>
      <c r="AR1288" s="146"/>
      <c r="AS1288" s="146"/>
      <c r="AT1288" s="146"/>
      <c r="AU1288" s="146"/>
      <c r="AV1288" s="146"/>
      <c r="AW1288" s="146"/>
      <c r="AX1288" s="146"/>
      <c r="AY1288" s="146"/>
      <c r="AZ1288" s="146"/>
      <c r="BA1288" s="146"/>
      <c r="BB1288" s="146"/>
      <c r="BC1288" s="146"/>
      <c r="BD1288" s="146"/>
      <c r="BE1288" s="146"/>
      <c r="BF1288" s="146"/>
      <c r="BG1288" s="146"/>
      <c r="BH1288" s="146"/>
    </row>
    <row r="1289" spans="1:60" outlineLevel="3" x14ac:dyDescent="0.2">
      <c r="A1289" s="153"/>
      <c r="B1289" s="154"/>
      <c r="C1289" s="192" t="s">
        <v>610</v>
      </c>
      <c r="D1289" s="185"/>
      <c r="E1289" s="186"/>
      <c r="F1289" s="157"/>
      <c r="G1289" s="157"/>
      <c r="H1289" s="157"/>
      <c r="I1289" s="157"/>
      <c r="J1289" s="157"/>
      <c r="K1289" s="157"/>
      <c r="L1289" s="157"/>
      <c r="M1289" s="157"/>
      <c r="N1289" s="156"/>
      <c r="O1289" s="156"/>
      <c r="P1289" s="156"/>
      <c r="Q1289" s="156"/>
      <c r="R1289" s="157"/>
      <c r="S1289" s="157"/>
      <c r="T1289" s="157"/>
      <c r="U1289" s="157"/>
      <c r="V1289" s="157"/>
      <c r="W1289" s="157"/>
      <c r="X1289" s="157"/>
      <c r="Y1289" s="157"/>
      <c r="Z1289" s="146"/>
      <c r="AA1289" s="146"/>
      <c r="AB1289" s="146"/>
      <c r="AC1289" s="146"/>
      <c r="AD1289" s="146"/>
      <c r="AE1289" s="146"/>
      <c r="AF1289" s="146"/>
      <c r="AG1289" s="146" t="s">
        <v>278</v>
      </c>
      <c r="AH1289" s="146">
        <v>0</v>
      </c>
      <c r="AI1289" s="146"/>
      <c r="AJ1289" s="146"/>
      <c r="AK1289" s="146"/>
      <c r="AL1289" s="146"/>
      <c r="AM1289" s="146"/>
      <c r="AN1289" s="146"/>
      <c r="AO1289" s="146"/>
      <c r="AP1289" s="146"/>
      <c r="AQ1289" s="146"/>
      <c r="AR1289" s="146"/>
      <c r="AS1289" s="146"/>
      <c r="AT1289" s="146"/>
      <c r="AU1289" s="146"/>
      <c r="AV1289" s="146"/>
      <c r="AW1289" s="146"/>
      <c r="AX1289" s="146"/>
      <c r="AY1289" s="146"/>
      <c r="AZ1289" s="146"/>
      <c r="BA1289" s="146"/>
      <c r="BB1289" s="146"/>
      <c r="BC1289" s="146"/>
      <c r="BD1289" s="146"/>
      <c r="BE1289" s="146"/>
      <c r="BF1289" s="146"/>
      <c r="BG1289" s="146"/>
      <c r="BH1289" s="146"/>
    </row>
    <row r="1290" spans="1:60" outlineLevel="3" x14ac:dyDescent="0.2">
      <c r="A1290" s="153"/>
      <c r="B1290" s="154"/>
      <c r="C1290" s="192" t="s">
        <v>611</v>
      </c>
      <c r="D1290" s="185"/>
      <c r="E1290" s="186">
        <v>14.699</v>
      </c>
      <c r="F1290" s="157"/>
      <c r="G1290" s="157"/>
      <c r="H1290" s="157"/>
      <c r="I1290" s="157"/>
      <c r="J1290" s="157"/>
      <c r="K1290" s="157"/>
      <c r="L1290" s="157"/>
      <c r="M1290" s="157"/>
      <c r="N1290" s="156"/>
      <c r="O1290" s="156"/>
      <c r="P1290" s="156"/>
      <c r="Q1290" s="156"/>
      <c r="R1290" s="157"/>
      <c r="S1290" s="157"/>
      <c r="T1290" s="157"/>
      <c r="U1290" s="157"/>
      <c r="V1290" s="157"/>
      <c r="W1290" s="157"/>
      <c r="X1290" s="157"/>
      <c r="Y1290" s="157"/>
      <c r="Z1290" s="146"/>
      <c r="AA1290" s="146"/>
      <c r="AB1290" s="146"/>
      <c r="AC1290" s="146"/>
      <c r="AD1290" s="146"/>
      <c r="AE1290" s="146"/>
      <c r="AF1290" s="146"/>
      <c r="AG1290" s="146" t="s">
        <v>278</v>
      </c>
      <c r="AH1290" s="146">
        <v>0</v>
      </c>
      <c r="AI1290" s="146"/>
      <c r="AJ1290" s="146"/>
      <c r="AK1290" s="146"/>
      <c r="AL1290" s="146"/>
      <c r="AM1290" s="146"/>
      <c r="AN1290" s="146"/>
      <c r="AO1290" s="146"/>
      <c r="AP1290" s="146"/>
      <c r="AQ1290" s="146"/>
      <c r="AR1290" s="146"/>
      <c r="AS1290" s="146"/>
      <c r="AT1290" s="146"/>
      <c r="AU1290" s="146"/>
      <c r="AV1290" s="146"/>
      <c r="AW1290" s="146"/>
      <c r="AX1290" s="146"/>
      <c r="AY1290" s="146"/>
      <c r="AZ1290" s="146"/>
      <c r="BA1290" s="146"/>
      <c r="BB1290" s="146"/>
      <c r="BC1290" s="146"/>
      <c r="BD1290" s="146"/>
      <c r="BE1290" s="146"/>
      <c r="BF1290" s="146"/>
      <c r="BG1290" s="146"/>
      <c r="BH1290" s="146"/>
    </row>
    <row r="1291" spans="1:60" outlineLevel="3" x14ac:dyDescent="0.2">
      <c r="A1291" s="153"/>
      <c r="B1291" s="154"/>
      <c r="C1291" s="192" t="s">
        <v>608</v>
      </c>
      <c r="D1291" s="185"/>
      <c r="E1291" s="186">
        <v>-0.1482</v>
      </c>
      <c r="F1291" s="157"/>
      <c r="G1291" s="157"/>
      <c r="H1291" s="157"/>
      <c r="I1291" s="157"/>
      <c r="J1291" s="157"/>
      <c r="K1291" s="157"/>
      <c r="L1291" s="157"/>
      <c r="M1291" s="157"/>
      <c r="N1291" s="156"/>
      <c r="O1291" s="156"/>
      <c r="P1291" s="156"/>
      <c r="Q1291" s="156"/>
      <c r="R1291" s="157"/>
      <c r="S1291" s="157"/>
      <c r="T1291" s="157"/>
      <c r="U1291" s="157"/>
      <c r="V1291" s="157"/>
      <c r="W1291" s="157"/>
      <c r="X1291" s="157"/>
      <c r="Y1291" s="157"/>
      <c r="Z1291" s="146"/>
      <c r="AA1291" s="146"/>
      <c r="AB1291" s="146"/>
      <c r="AC1291" s="146"/>
      <c r="AD1291" s="146"/>
      <c r="AE1291" s="146"/>
      <c r="AF1291" s="146"/>
      <c r="AG1291" s="146" t="s">
        <v>278</v>
      </c>
      <c r="AH1291" s="146">
        <v>0</v>
      </c>
      <c r="AI1291" s="146"/>
      <c r="AJ1291" s="146"/>
      <c r="AK1291" s="146"/>
      <c r="AL1291" s="146"/>
      <c r="AM1291" s="146"/>
      <c r="AN1291" s="146"/>
      <c r="AO1291" s="146"/>
      <c r="AP1291" s="146"/>
      <c r="AQ1291" s="146"/>
      <c r="AR1291" s="146"/>
      <c r="AS1291" s="146"/>
      <c r="AT1291" s="146"/>
      <c r="AU1291" s="146"/>
      <c r="AV1291" s="146"/>
      <c r="AW1291" s="146"/>
      <c r="AX1291" s="146"/>
      <c r="AY1291" s="146"/>
      <c r="AZ1291" s="146"/>
      <c r="BA1291" s="146"/>
      <c r="BB1291" s="146"/>
      <c r="BC1291" s="146"/>
      <c r="BD1291" s="146"/>
      <c r="BE1291" s="146"/>
      <c r="BF1291" s="146"/>
      <c r="BG1291" s="146"/>
      <c r="BH1291" s="146"/>
    </row>
    <row r="1292" spans="1:60" outlineLevel="3" x14ac:dyDescent="0.2">
      <c r="A1292" s="153"/>
      <c r="B1292" s="154"/>
      <c r="C1292" s="192" t="s">
        <v>612</v>
      </c>
      <c r="D1292" s="185"/>
      <c r="E1292" s="186">
        <v>0.13500000000000001</v>
      </c>
      <c r="F1292" s="157"/>
      <c r="G1292" s="157"/>
      <c r="H1292" s="157"/>
      <c r="I1292" s="157"/>
      <c r="J1292" s="157"/>
      <c r="K1292" s="157"/>
      <c r="L1292" s="157"/>
      <c r="M1292" s="157"/>
      <c r="N1292" s="156"/>
      <c r="O1292" s="156"/>
      <c r="P1292" s="156"/>
      <c r="Q1292" s="156"/>
      <c r="R1292" s="157"/>
      <c r="S1292" s="157"/>
      <c r="T1292" s="157"/>
      <c r="U1292" s="157"/>
      <c r="V1292" s="157"/>
      <c r="W1292" s="157"/>
      <c r="X1292" s="157"/>
      <c r="Y1292" s="157"/>
      <c r="Z1292" s="146"/>
      <c r="AA1292" s="146"/>
      <c r="AB1292" s="146"/>
      <c r="AC1292" s="146"/>
      <c r="AD1292" s="146"/>
      <c r="AE1292" s="146"/>
      <c r="AF1292" s="146"/>
      <c r="AG1292" s="146" t="s">
        <v>278</v>
      </c>
      <c r="AH1292" s="146">
        <v>0</v>
      </c>
      <c r="AI1292" s="146"/>
      <c r="AJ1292" s="146"/>
      <c r="AK1292" s="146"/>
      <c r="AL1292" s="146"/>
      <c r="AM1292" s="146"/>
      <c r="AN1292" s="146"/>
      <c r="AO1292" s="146"/>
      <c r="AP1292" s="146"/>
      <c r="AQ1292" s="146"/>
      <c r="AR1292" s="146"/>
      <c r="AS1292" s="146"/>
      <c r="AT1292" s="146"/>
      <c r="AU1292" s="146"/>
      <c r="AV1292" s="146"/>
      <c r="AW1292" s="146"/>
      <c r="AX1292" s="146"/>
      <c r="AY1292" s="146"/>
      <c r="AZ1292" s="146"/>
      <c r="BA1292" s="146"/>
      <c r="BB1292" s="146"/>
      <c r="BC1292" s="146"/>
      <c r="BD1292" s="146"/>
      <c r="BE1292" s="146"/>
      <c r="BF1292" s="146"/>
      <c r="BG1292" s="146"/>
      <c r="BH1292" s="146"/>
    </row>
    <row r="1293" spans="1:60" outlineLevel="3" x14ac:dyDescent="0.2">
      <c r="A1293" s="153"/>
      <c r="B1293" s="154"/>
      <c r="C1293" s="192" t="s">
        <v>560</v>
      </c>
      <c r="D1293" s="185"/>
      <c r="E1293" s="186"/>
      <c r="F1293" s="157"/>
      <c r="G1293" s="157"/>
      <c r="H1293" s="157"/>
      <c r="I1293" s="157"/>
      <c r="J1293" s="157"/>
      <c r="K1293" s="157"/>
      <c r="L1293" s="157"/>
      <c r="M1293" s="157"/>
      <c r="N1293" s="156"/>
      <c r="O1293" s="156"/>
      <c r="P1293" s="156"/>
      <c r="Q1293" s="156"/>
      <c r="R1293" s="157"/>
      <c r="S1293" s="157"/>
      <c r="T1293" s="157"/>
      <c r="U1293" s="157"/>
      <c r="V1293" s="157"/>
      <c r="W1293" s="157"/>
      <c r="X1293" s="157"/>
      <c r="Y1293" s="157"/>
      <c r="Z1293" s="146"/>
      <c r="AA1293" s="146"/>
      <c r="AB1293" s="146"/>
      <c r="AC1293" s="146"/>
      <c r="AD1293" s="146"/>
      <c r="AE1293" s="146"/>
      <c r="AF1293" s="146"/>
      <c r="AG1293" s="146" t="s">
        <v>278</v>
      </c>
      <c r="AH1293" s="146">
        <v>0</v>
      </c>
      <c r="AI1293" s="146"/>
      <c r="AJ1293" s="146"/>
      <c r="AK1293" s="146"/>
      <c r="AL1293" s="146"/>
      <c r="AM1293" s="146"/>
      <c r="AN1293" s="146"/>
      <c r="AO1293" s="146"/>
      <c r="AP1293" s="146"/>
      <c r="AQ1293" s="146"/>
      <c r="AR1293" s="146"/>
      <c r="AS1293" s="146"/>
      <c r="AT1293" s="146"/>
      <c r="AU1293" s="146"/>
      <c r="AV1293" s="146"/>
      <c r="AW1293" s="146"/>
      <c r="AX1293" s="146"/>
      <c r="AY1293" s="146"/>
      <c r="AZ1293" s="146"/>
      <c r="BA1293" s="146"/>
      <c r="BB1293" s="146"/>
      <c r="BC1293" s="146"/>
      <c r="BD1293" s="146"/>
      <c r="BE1293" s="146"/>
      <c r="BF1293" s="146"/>
      <c r="BG1293" s="146"/>
      <c r="BH1293" s="146"/>
    </row>
    <row r="1294" spans="1:60" outlineLevel="3" x14ac:dyDescent="0.2">
      <c r="A1294" s="153"/>
      <c r="B1294" s="154"/>
      <c r="C1294" s="192" t="s">
        <v>613</v>
      </c>
      <c r="D1294" s="185"/>
      <c r="E1294" s="186">
        <v>13.712</v>
      </c>
      <c r="F1294" s="157"/>
      <c r="G1294" s="157"/>
      <c r="H1294" s="157"/>
      <c r="I1294" s="157"/>
      <c r="J1294" s="157"/>
      <c r="K1294" s="157"/>
      <c r="L1294" s="157"/>
      <c r="M1294" s="157"/>
      <c r="N1294" s="156"/>
      <c r="O1294" s="156"/>
      <c r="P1294" s="156"/>
      <c r="Q1294" s="156"/>
      <c r="R1294" s="157"/>
      <c r="S1294" s="157"/>
      <c r="T1294" s="157"/>
      <c r="U1294" s="157"/>
      <c r="V1294" s="157"/>
      <c r="W1294" s="157"/>
      <c r="X1294" s="157"/>
      <c r="Y1294" s="157"/>
      <c r="Z1294" s="146"/>
      <c r="AA1294" s="146"/>
      <c r="AB1294" s="146"/>
      <c r="AC1294" s="146"/>
      <c r="AD1294" s="146"/>
      <c r="AE1294" s="146"/>
      <c r="AF1294" s="146"/>
      <c r="AG1294" s="146" t="s">
        <v>278</v>
      </c>
      <c r="AH1294" s="146">
        <v>0</v>
      </c>
      <c r="AI1294" s="146"/>
      <c r="AJ1294" s="146"/>
      <c r="AK1294" s="146"/>
      <c r="AL1294" s="146"/>
      <c r="AM1294" s="146"/>
      <c r="AN1294" s="146"/>
      <c r="AO1294" s="146"/>
      <c r="AP1294" s="146"/>
      <c r="AQ1294" s="146"/>
      <c r="AR1294" s="146"/>
      <c r="AS1294" s="146"/>
      <c r="AT1294" s="146"/>
      <c r="AU1294" s="146"/>
      <c r="AV1294" s="146"/>
      <c r="AW1294" s="146"/>
      <c r="AX1294" s="146"/>
      <c r="AY1294" s="146"/>
      <c r="AZ1294" s="146"/>
      <c r="BA1294" s="146"/>
      <c r="BB1294" s="146"/>
      <c r="BC1294" s="146"/>
      <c r="BD1294" s="146"/>
      <c r="BE1294" s="146"/>
      <c r="BF1294" s="146"/>
      <c r="BG1294" s="146"/>
      <c r="BH1294" s="146"/>
    </row>
    <row r="1295" spans="1:60" outlineLevel="3" x14ac:dyDescent="0.2">
      <c r="A1295" s="153"/>
      <c r="B1295" s="154"/>
      <c r="C1295" s="192" t="s">
        <v>612</v>
      </c>
      <c r="D1295" s="185"/>
      <c r="E1295" s="186">
        <v>0.13500000000000001</v>
      </c>
      <c r="F1295" s="157"/>
      <c r="G1295" s="157"/>
      <c r="H1295" s="157"/>
      <c r="I1295" s="157"/>
      <c r="J1295" s="157"/>
      <c r="K1295" s="157"/>
      <c r="L1295" s="157"/>
      <c r="M1295" s="157"/>
      <c r="N1295" s="156"/>
      <c r="O1295" s="156"/>
      <c r="P1295" s="156"/>
      <c r="Q1295" s="156"/>
      <c r="R1295" s="157"/>
      <c r="S1295" s="157"/>
      <c r="T1295" s="157"/>
      <c r="U1295" s="157"/>
      <c r="V1295" s="157"/>
      <c r="W1295" s="157"/>
      <c r="X1295" s="157"/>
      <c r="Y1295" s="157"/>
      <c r="Z1295" s="146"/>
      <c r="AA1295" s="146"/>
      <c r="AB1295" s="146"/>
      <c r="AC1295" s="146"/>
      <c r="AD1295" s="146"/>
      <c r="AE1295" s="146"/>
      <c r="AF1295" s="146"/>
      <c r="AG1295" s="146" t="s">
        <v>278</v>
      </c>
      <c r="AH1295" s="146">
        <v>0</v>
      </c>
      <c r="AI1295" s="146"/>
      <c r="AJ1295" s="146"/>
      <c r="AK1295" s="146"/>
      <c r="AL1295" s="146"/>
      <c r="AM1295" s="146"/>
      <c r="AN1295" s="146"/>
      <c r="AO1295" s="146"/>
      <c r="AP1295" s="146"/>
      <c r="AQ1295" s="146"/>
      <c r="AR1295" s="146"/>
      <c r="AS1295" s="146"/>
      <c r="AT1295" s="146"/>
      <c r="AU1295" s="146"/>
      <c r="AV1295" s="146"/>
      <c r="AW1295" s="146"/>
      <c r="AX1295" s="146"/>
      <c r="AY1295" s="146"/>
      <c r="AZ1295" s="146"/>
      <c r="BA1295" s="146"/>
      <c r="BB1295" s="146"/>
      <c r="BC1295" s="146"/>
      <c r="BD1295" s="146"/>
      <c r="BE1295" s="146"/>
      <c r="BF1295" s="146"/>
      <c r="BG1295" s="146"/>
      <c r="BH1295" s="146"/>
    </row>
    <row r="1296" spans="1:60" outlineLevel="3" x14ac:dyDescent="0.2">
      <c r="A1296" s="153"/>
      <c r="B1296" s="154"/>
      <c r="C1296" s="192" t="s">
        <v>562</v>
      </c>
      <c r="D1296" s="185"/>
      <c r="E1296" s="186"/>
      <c r="F1296" s="157"/>
      <c r="G1296" s="157"/>
      <c r="H1296" s="157"/>
      <c r="I1296" s="157"/>
      <c r="J1296" s="157"/>
      <c r="K1296" s="157"/>
      <c r="L1296" s="157"/>
      <c r="M1296" s="157"/>
      <c r="N1296" s="156"/>
      <c r="O1296" s="156"/>
      <c r="P1296" s="156"/>
      <c r="Q1296" s="156"/>
      <c r="R1296" s="157"/>
      <c r="S1296" s="157"/>
      <c r="T1296" s="157"/>
      <c r="U1296" s="157"/>
      <c r="V1296" s="157"/>
      <c r="W1296" s="157"/>
      <c r="X1296" s="157"/>
      <c r="Y1296" s="157"/>
      <c r="Z1296" s="146"/>
      <c r="AA1296" s="146"/>
      <c r="AB1296" s="146"/>
      <c r="AC1296" s="146"/>
      <c r="AD1296" s="146"/>
      <c r="AE1296" s="146"/>
      <c r="AF1296" s="146"/>
      <c r="AG1296" s="146" t="s">
        <v>278</v>
      </c>
      <c r="AH1296" s="146">
        <v>0</v>
      </c>
      <c r="AI1296" s="146"/>
      <c r="AJ1296" s="146"/>
      <c r="AK1296" s="146"/>
      <c r="AL1296" s="146"/>
      <c r="AM1296" s="146"/>
      <c r="AN1296" s="146"/>
      <c r="AO1296" s="146"/>
      <c r="AP1296" s="146"/>
      <c r="AQ1296" s="146"/>
      <c r="AR1296" s="146"/>
      <c r="AS1296" s="146"/>
      <c r="AT1296" s="146"/>
      <c r="AU1296" s="146"/>
      <c r="AV1296" s="146"/>
      <c r="AW1296" s="146"/>
      <c r="AX1296" s="146"/>
      <c r="AY1296" s="146"/>
      <c r="AZ1296" s="146"/>
      <c r="BA1296" s="146"/>
      <c r="BB1296" s="146"/>
      <c r="BC1296" s="146"/>
      <c r="BD1296" s="146"/>
      <c r="BE1296" s="146"/>
      <c r="BF1296" s="146"/>
      <c r="BG1296" s="146"/>
      <c r="BH1296" s="146"/>
    </row>
    <row r="1297" spans="1:60" outlineLevel="3" x14ac:dyDescent="0.2">
      <c r="A1297" s="153"/>
      <c r="B1297" s="154"/>
      <c r="C1297" s="192" t="s">
        <v>613</v>
      </c>
      <c r="D1297" s="185"/>
      <c r="E1297" s="186">
        <v>13.712</v>
      </c>
      <c r="F1297" s="157"/>
      <c r="G1297" s="157"/>
      <c r="H1297" s="157"/>
      <c r="I1297" s="157"/>
      <c r="J1297" s="157"/>
      <c r="K1297" s="157"/>
      <c r="L1297" s="157"/>
      <c r="M1297" s="157"/>
      <c r="N1297" s="156"/>
      <c r="O1297" s="156"/>
      <c r="P1297" s="156"/>
      <c r="Q1297" s="156"/>
      <c r="R1297" s="157"/>
      <c r="S1297" s="157"/>
      <c r="T1297" s="157"/>
      <c r="U1297" s="157"/>
      <c r="V1297" s="157"/>
      <c r="W1297" s="157"/>
      <c r="X1297" s="157"/>
      <c r="Y1297" s="157"/>
      <c r="Z1297" s="146"/>
      <c r="AA1297" s="146"/>
      <c r="AB1297" s="146"/>
      <c r="AC1297" s="146"/>
      <c r="AD1297" s="146"/>
      <c r="AE1297" s="146"/>
      <c r="AF1297" s="146"/>
      <c r="AG1297" s="146" t="s">
        <v>278</v>
      </c>
      <c r="AH1297" s="146">
        <v>0</v>
      </c>
      <c r="AI1297" s="146"/>
      <c r="AJ1297" s="146"/>
      <c r="AK1297" s="146"/>
      <c r="AL1297" s="146"/>
      <c r="AM1297" s="146"/>
      <c r="AN1297" s="146"/>
      <c r="AO1297" s="146"/>
      <c r="AP1297" s="146"/>
      <c r="AQ1297" s="146"/>
      <c r="AR1297" s="146"/>
      <c r="AS1297" s="146"/>
      <c r="AT1297" s="146"/>
      <c r="AU1297" s="146"/>
      <c r="AV1297" s="146"/>
      <c r="AW1297" s="146"/>
      <c r="AX1297" s="146"/>
      <c r="AY1297" s="146"/>
      <c r="AZ1297" s="146"/>
      <c r="BA1297" s="146"/>
      <c r="BB1297" s="146"/>
      <c r="BC1297" s="146"/>
      <c r="BD1297" s="146"/>
      <c r="BE1297" s="146"/>
      <c r="BF1297" s="146"/>
      <c r="BG1297" s="146"/>
      <c r="BH1297" s="146"/>
    </row>
    <row r="1298" spans="1:60" outlineLevel="3" x14ac:dyDescent="0.2">
      <c r="A1298" s="153"/>
      <c r="B1298" s="154"/>
      <c r="C1298" s="192" t="s">
        <v>612</v>
      </c>
      <c r="D1298" s="185"/>
      <c r="E1298" s="186">
        <v>0.13500000000000001</v>
      </c>
      <c r="F1298" s="157"/>
      <c r="G1298" s="157"/>
      <c r="H1298" s="157"/>
      <c r="I1298" s="157"/>
      <c r="J1298" s="157"/>
      <c r="K1298" s="157"/>
      <c r="L1298" s="157"/>
      <c r="M1298" s="157"/>
      <c r="N1298" s="156"/>
      <c r="O1298" s="156"/>
      <c r="P1298" s="156"/>
      <c r="Q1298" s="156"/>
      <c r="R1298" s="157"/>
      <c r="S1298" s="157"/>
      <c r="T1298" s="157"/>
      <c r="U1298" s="157"/>
      <c r="V1298" s="157"/>
      <c r="W1298" s="157"/>
      <c r="X1298" s="157"/>
      <c r="Y1298" s="157"/>
      <c r="Z1298" s="146"/>
      <c r="AA1298" s="146"/>
      <c r="AB1298" s="146"/>
      <c r="AC1298" s="146"/>
      <c r="AD1298" s="146"/>
      <c r="AE1298" s="146"/>
      <c r="AF1298" s="146"/>
      <c r="AG1298" s="146" t="s">
        <v>278</v>
      </c>
      <c r="AH1298" s="146">
        <v>0</v>
      </c>
      <c r="AI1298" s="146"/>
      <c r="AJ1298" s="146"/>
      <c r="AK1298" s="146"/>
      <c r="AL1298" s="146"/>
      <c r="AM1298" s="146"/>
      <c r="AN1298" s="146"/>
      <c r="AO1298" s="146"/>
      <c r="AP1298" s="146"/>
      <c r="AQ1298" s="146"/>
      <c r="AR1298" s="146"/>
      <c r="AS1298" s="146"/>
      <c r="AT1298" s="146"/>
      <c r="AU1298" s="146"/>
      <c r="AV1298" s="146"/>
      <c r="AW1298" s="146"/>
      <c r="AX1298" s="146"/>
      <c r="AY1298" s="146"/>
      <c r="AZ1298" s="146"/>
      <c r="BA1298" s="146"/>
      <c r="BB1298" s="146"/>
      <c r="BC1298" s="146"/>
      <c r="BD1298" s="146"/>
      <c r="BE1298" s="146"/>
      <c r="BF1298" s="146"/>
      <c r="BG1298" s="146"/>
      <c r="BH1298" s="146"/>
    </row>
    <row r="1299" spans="1:60" outlineLevel="3" x14ac:dyDescent="0.2">
      <c r="A1299" s="153"/>
      <c r="B1299" s="154"/>
      <c r="C1299" s="192" t="s">
        <v>563</v>
      </c>
      <c r="D1299" s="185"/>
      <c r="E1299" s="186"/>
      <c r="F1299" s="157"/>
      <c r="G1299" s="157"/>
      <c r="H1299" s="157"/>
      <c r="I1299" s="157"/>
      <c r="J1299" s="157"/>
      <c r="K1299" s="157"/>
      <c r="L1299" s="157"/>
      <c r="M1299" s="157"/>
      <c r="N1299" s="156"/>
      <c r="O1299" s="156"/>
      <c r="P1299" s="156"/>
      <c r="Q1299" s="156"/>
      <c r="R1299" s="157"/>
      <c r="S1299" s="157"/>
      <c r="T1299" s="157"/>
      <c r="U1299" s="157"/>
      <c r="V1299" s="157"/>
      <c r="W1299" s="157"/>
      <c r="X1299" s="157"/>
      <c r="Y1299" s="157"/>
      <c r="Z1299" s="146"/>
      <c r="AA1299" s="146"/>
      <c r="AB1299" s="146"/>
      <c r="AC1299" s="146"/>
      <c r="AD1299" s="146"/>
      <c r="AE1299" s="146"/>
      <c r="AF1299" s="146"/>
      <c r="AG1299" s="146" t="s">
        <v>278</v>
      </c>
      <c r="AH1299" s="146">
        <v>0</v>
      </c>
      <c r="AI1299" s="146"/>
      <c r="AJ1299" s="146"/>
      <c r="AK1299" s="146"/>
      <c r="AL1299" s="146"/>
      <c r="AM1299" s="146"/>
      <c r="AN1299" s="146"/>
      <c r="AO1299" s="146"/>
      <c r="AP1299" s="146"/>
      <c r="AQ1299" s="146"/>
      <c r="AR1299" s="146"/>
      <c r="AS1299" s="146"/>
      <c r="AT1299" s="146"/>
      <c r="AU1299" s="146"/>
      <c r="AV1299" s="146"/>
      <c r="AW1299" s="146"/>
      <c r="AX1299" s="146"/>
      <c r="AY1299" s="146"/>
      <c r="AZ1299" s="146"/>
      <c r="BA1299" s="146"/>
      <c r="BB1299" s="146"/>
      <c r="BC1299" s="146"/>
      <c r="BD1299" s="146"/>
      <c r="BE1299" s="146"/>
      <c r="BF1299" s="146"/>
      <c r="BG1299" s="146"/>
      <c r="BH1299" s="146"/>
    </row>
    <row r="1300" spans="1:60" outlineLevel="3" x14ac:dyDescent="0.2">
      <c r="A1300" s="153"/>
      <c r="B1300" s="154"/>
      <c r="C1300" s="192" t="s">
        <v>614</v>
      </c>
      <c r="D1300" s="185"/>
      <c r="E1300" s="186">
        <v>14.678000000000001</v>
      </c>
      <c r="F1300" s="157"/>
      <c r="G1300" s="157"/>
      <c r="H1300" s="157"/>
      <c r="I1300" s="157"/>
      <c r="J1300" s="157"/>
      <c r="K1300" s="157"/>
      <c r="L1300" s="157"/>
      <c r="M1300" s="157"/>
      <c r="N1300" s="156"/>
      <c r="O1300" s="156"/>
      <c r="P1300" s="156"/>
      <c r="Q1300" s="156"/>
      <c r="R1300" s="157"/>
      <c r="S1300" s="157"/>
      <c r="T1300" s="157"/>
      <c r="U1300" s="157"/>
      <c r="V1300" s="157"/>
      <c r="W1300" s="157"/>
      <c r="X1300" s="157"/>
      <c r="Y1300" s="157"/>
      <c r="Z1300" s="146"/>
      <c r="AA1300" s="146"/>
      <c r="AB1300" s="146"/>
      <c r="AC1300" s="146"/>
      <c r="AD1300" s="146"/>
      <c r="AE1300" s="146"/>
      <c r="AF1300" s="146"/>
      <c r="AG1300" s="146" t="s">
        <v>278</v>
      </c>
      <c r="AH1300" s="146">
        <v>0</v>
      </c>
      <c r="AI1300" s="146"/>
      <c r="AJ1300" s="146"/>
      <c r="AK1300" s="146"/>
      <c r="AL1300" s="146"/>
      <c r="AM1300" s="146"/>
      <c r="AN1300" s="146"/>
      <c r="AO1300" s="146"/>
      <c r="AP1300" s="146"/>
      <c r="AQ1300" s="146"/>
      <c r="AR1300" s="146"/>
      <c r="AS1300" s="146"/>
      <c r="AT1300" s="146"/>
      <c r="AU1300" s="146"/>
      <c r="AV1300" s="146"/>
      <c r="AW1300" s="146"/>
      <c r="AX1300" s="146"/>
      <c r="AY1300" s="146"/>
      <c r="AZ1300" s="146"/>
      <c r="BA1300" s="146"/>
      <c r="BB1300" s="146"/>
      <c r="BC1300" s="146"/>
      <c r="BD1300" s="146"/>
      <c r="BE1300" s="146"/>
      <c r="BF1300" s="146"/>
      <c r="BG1300" s="146"/>
      <c r="BH1300" s="146"/>
    </row>
    <row r="1301" spans="1:60" outlineLevel="3" x14ac:dyDescent="0.2">
      <c r="A1301" s="153"/>
      <c r="B1301" s="154"/>
      <c r="C1301" s="192" t="s">
        <v>615</v>
      </c>
      <c r="D1301" s="185"/>
      <c r="E1301" s="186">
        <v>0.19500000000000001</v>
      </c>
      <c r="F1301" s="157"/>
      <c r="G1301" s="157"/>
      <c r="H1301" s="157"/>
      <c r="I1301" s="157"/>
      <c r="J1301" s="157"/>
      <c r="K1301" s="157"/>
      <c r="L1301" s="157"/>
      <c r="M1301" s="157"/>
      <c r="N1301" s="156"/>
      <c r="O1301" s="156"/>
      <c r="P1301" s="156"/>
      <c r="Q1301" s="156"/>
      <c r="R1301" s="157"/>
      <c r="S1301" s="157"/>
      <c r="T1301" s="157"/>
      <c r="U1301" s="157"/>
      <c r="V1301" s="157"/>
      <c r="W1301" s="157"/>
      <c r="X1301" s="157"/>
      <c r="Y1301" s="157"/>
      <c r="Z1301" s="146"/>
      <c r="AA1301" s="146"/>
      <c r="AB1301" s="146"/>
      <c r="AC1301" s="146"/>
      <c r="AD1301" s="146"/>
      <c r="AE1301" s="146"/>
      <c r="AF1301" s="146"/>
      <c r="AG1301" s="146" t="s">
        <v>278</v>
      </c>
      <c r="AH1301" s="146">
        <v>0</v>
      </c>
      <c r="AI1301" s="146"/>
      <c r="AJ1301" s="146"/>
      <c r="AK1301" s="146"/>
      <c r="AL1301" s="146"/>
      <c r="AM1301" s="146"/>
      <c r="AN1301" s="146"/>
      <c r="AO1301" s="146"/>
      <c r="AP1301" s="146"/>
      <c r="AQ1301" s="146"/>
      <c r="AR1301" s="146"/>
      <c r="AS1301" s="146"/>
      <c r="AT1301" s="146"/>
      <c r="AU1301" s="146"/>
      <c r="AV1301" s="146"/>
      <c r="AW1301" s="146"/>
      <c r="AX1301" s="146"/>
      <c r="AY1301" s="146"/>
      <c r="AZ1301" s="146"/>
      <c r="BA1301" s="146"/>
      <c r="BB1301" s="146"/>
      <c r="BC1301" s="146"/>
      <c r="BD1301" s="146"/>
      <c r="BE1301" s="146"/>
      <c r="BF1301" s="146"/>
      <c r="BG1301" s="146"/>
      <c r="BH1301" s="146"/>
    </row>
    <row r="1302" spans="1:60" outlineLevel="2" x14ac:dyDescent="0.2">
      <c r="A1302" s="153"/>
      <c r="B1302" s="154"/>
      <c r="C1302" s="251"/>
      <c r="D1302" s="252"/>
      <c r="E1302" s="252"/>
      <c r="F1302" s="252"/>
      <c r="G1302" s="252"/>
      <c r="H1302" s="157"/>
      <c r="I1302" s="157"/>
      <c r="J1302" s="157"/>
      <c r="K1302" s="157"/>
      <c r="L1302" s="157"/>
      <c r="M1302" s="157"/>
      <c r="N1302" s="156"/>
      <c r="O1302" s="156"/>
      <c r="P1302" s="156"/>
      <c r="Q1302" s="156"/>
      <c r="R1302" s="157"/>
      <c r="S1302" s="157"/>
      <c r="T1302" s="157"/>
      <c r="U1302" s="157"/>
      <c r="V1302" s="157"/>
      <c r="W1302" s="157"/>
      <c r="X1302" s="157"/>
      <c r="Y1302" s="157"/>
      <c r="Z1302" s="146"/>
      <c r="AA1302" s="146"/>
      <c r="AB1302" s="146"/>
      <c r="AC1302" s="146"/>
      <c r="AD1302" s="146"/>
      <c r="AE1302" s="146"/>
      <c r="AF1302" s="146"/>
      <c r="AG1302" s="146" t="s">
        <v>223</v>
      </c>
      <c r="AH1302" s="146"/>
      <c r="AI1302" s="146"/>
      <c r="AJ1302" s="146"/>
      <c r="AK1302" s="146"/>
      <c r="AL1302" s="146"/>
      <c r="AM1302" s="146"/>
      <c r="AN1302" s="146"/>
      <c r="AO1302" s="146"/>
      <c r="AP1302" s="146"/>
      <c r="AQ1302" s="146"/>
      <c r="AR1302" s="146"/>
      <c r="AS1302" s="146"/>
      <c r="AT1302" s="146"/>
      <c r="AU1302" s="146"/>
      <c r="AV1302" s="146"/>
      <c r="AW1302" s="146"/>
      <c r="AX1302" s="146"/>
      <c r="AY1302" s="146"/>
      <c r="AZ1302" s="146"/>
      <c r="BA1302" s="146"/>
      <c r="BB1302" s="146"/>
      <c r="BC1302" s="146"/>
      <c r="BD1302" s="146"/>
      <c r="BE1302" s="146"/>
      <c r="BF1302" s="146"/>
      <c r="BG1302" s="146"/>
      <c r="BH1302" s="146"/>
    </row>
    <row r="1303" spans="1:60" outlineLevel="1" x14ac:dyDescent="0.2">
      <c r="A1303" s="167">
        <v>191</v>
      </c>
      <c r="B1303" s="168" t="s">
        <v>1172</v>
      </c>
      <c r="C1303" s="177" t="s">
        <v>1173</v>
      </c>
      <c r="D1303" s="169" t="s">
        <v>374</v>
      </c>
      <c r="E1303" s="170">
        <v>59.75</v>
      </c>
      <c r="F1303" s="171"/>
      <c r="G1303" s="172">
        <f>ROUND(E1303*F1303,2)</f>
        <v>0</v>
      </c>
      <c r="H1303" s="171"/>
      <c r="I1303" s="172">
        <f>ROUND(E1303*H1303,2)</f>
        <v>0</v>
      </c>
      <c r="J1303" s="171"/>
      <c r="K1303" s="172">
        <f>ROUND(E1303*J1303,2)</f>
        <v>0</v>
      </c>
      <c r="L1303" s="172">
        <v>21</v>
      </c>
      <c r="M1303" s="172">
        <f>G1303*(1+L1303/100)</f>
        <v>0</v>
      </c>
      <c r="N1303" s="170">
        <v>1E-4</v>
      </c>
      <c r="O1303" s="170">
        <f>ROUND(E1303*N1303,2)</f>
        <v>0.01</v>
      </c>
      <c r="P1303" s="170">
        <v>0</v>
      </c>
      <c r="Q1303" s="170">
        <f>ROUND(E1303*P1303,2)</f>
        <v>0</v>
      </c>
      <c r="R1303" s="172" t="s">
        <v>1091</v>
      </c>
      <c r="S1303" s="172" t="s">
        <v>218</v>
      </c>
      <c r="T1303" s="173" t="s">
        <v>218</v>
      </c>
      <c r="U1303" s="157">
        <v>0.12</v>
      </c>
      <c r="V1303" s="157">
        <f>ROUND(E1303*U1303,2)</f>
        <v>7.17</v>
      </c>
      <c r="W1303" s="157"/>
      <c r="X1303" s="157" t="s">
        <v>263</v>
      </c>
      <c r="Y1303" s="157" t="s">
        <v>221</v>
      </c>
      <c r="Z1303" s="146"/>
      <c r="AA1303" s="146"/>
      <c r="AB1303" s="146"/>
      <c r="AC1303" s="146"/>
      <c r="AD1303" s="146"/>
      <c r="AE1303" s="146"/>
      <c r="AF1303" s="146"/>
      <c r="AG1303" s="146" t="s">
        <v>264</v>
      </c>
      <c r="AH1303" s="146"/>
      <c r="AI1303" s="146"/>
      <c r="AJ1303" s="146"/>
      <c r="AK1303" s="146"/>
      <c r="AL1303" s="146"/>
      <c r="AM1303" s="146"/>
      <c r="AN1303" s="146"/>
      <c r="AO1303" s="146"/>
      <c r="AP1303" s="146"/>
      <c r="AQ1303" s="146"/>
      <c r="AR1303" s="146"/>
      <c r="AS1303" s="146"/>
      <c r="AT1303" s="146"/>
      <c r="AU1303" s="146"/>
      <c r="AV1303" s="146"/>
      <c r="AW1303" s="146"/>
      <c r="AX1303" s="146"/>
      <c r="AY1303" s="146"/>
      <c r="AZ1303" s="146"/>
      <c r="BA1303" s="146"/>
      <c r="BB1303" s="146"/>
      <c r="BC1303" s="146"/>
      <c r="BD1303" s="146"/>
      <c r="BE1303" s="146"/>
      <c r="BF1303" s="146"/>
      <c r="BG1303" s="146"/>
      <c r="BH1303" s="146"/>
    </row>
    <row r="1304" spans="1:60" outlineLevel="2" x14ac:dyDescent="0.2">
      <c r="A1304" s="153"/>
      <c r="B1304" s="154"/>
      <c r="C1304" s="192" t="s">
        <v>556</v>
      </c>
      <c r="D1304" s="185"/>
      <c r="E1304" s="186"/>
      <c r="F1304" s="157"/>
      <c r="G1304" s="157"/>
      <c r="H1304" s="157"/>
      <c r="I1304" s="157"/>
      <c r="J1304" s="157"/>
      <c r="K1304" s="157"/>
      <c r="L1304" s="157"/>
      <c r="M1304" s="157"/>
      <c r="N1304" s="156"/>
      <c r="O1304" s="156"/>
      <c r="P1304" s="156"/>
      <c r="Q1304" s="156"/>
      <c r="R1304" s="157"/>
      <c r="S1304" s="157"/>
      <c r="T1304" s="157"/>
      <c r="U1304" s="157"/>
      <c r="V1304" s="157"/>
      <c r="W1304" s="157"/>
      <c r="X1304" s="157"/>
      <c r="Y1304" s="157"/>
      <c r="Z1304" s="146"/>
      <c r="AA1304" s="146"/>
      <c r="AB1304" s="146"/>
      <c r="AC1304" s="146"/>
      <c r="AD1304" s="146"/>
      <c r="AE1304" s="146"/>
      <c r="AF1304" s="146"/>
      <c r="AG1304" s="146" t="s">
        <v>278</v>
      </c>
      <c r="AH1304" s="146">
        <v>0</v>
      </c>
      <c r="AI1304" s="146"/>
      <c r="AJ1304" s="146"/>
      <c r="AK1304" s="146"/>
      <c r="AL1304" s="146"/>
      <c r="AM1304" s="146"/>
      <c r="AN1304" s="146"/>
      <c r="AO1304" s="146"/>
      <c r="AP1304" s="146"/>
      <c r="AQ1304" s="146"/>
      <c r="AR1304" s="146"/>
      <c r="AS1304" s="146"/>
      <c r="AT1304" s="146"/>
      <c r="AU1304" s="146"/>
      <c r="AV1304" s="146"/>
      <c r="AW1304" s="146"/>
      <c r="AX1304" s="146"/>
      <c r="AY1304" s="146"/>
      <c r="AZ1304" s="146"/>
      <c r="BA1304" s="146"/>
      <c r="BB1304" s="146"/>
      <c r="BC1304" s="146"/>
      <c r="BD1304" s="146"/>
      <c r="BE1304" s="146"/>
      <c r="BF1304" s="146"/>
      <c r="BG1304" s="146"/>
      <c r="BH1304" s="146"/>
    </row>
    <row r="1305" spans="1:60" outlineLevel="3" x14ac:dyDescent="0.2">
      <c r="A1305" s="153"/>
      <c r="B1305" s="154"/>
      <c r="C1305" s="192" t="s">
        <v>1174</v>
      </c>
      <c r="D1305" s="185"/>
      <c r="E1305" s="186">
        <v>12.35</v>
      </c>
      <c r="F1305" s="157"/>
      <c r="G1305" s="157"/>
      <c r="H1305" s="157"/>
      <c r="I1305" s="157"/>
      <c r="J1305" s="157"/>
      <c r="K1305" s="157"/>
      <c r="L1305" s="157"/>
      <c r="M1305" s="157"/>
      <c r="N1305" s="156"/>
      <c r="O1305" s="156"/>
      <c r="P1305" s="156"/>
      <c r="Q1305" s="156"/>
      <c r="R1305" s="157"/>
      <c r="S1305" s="157"/>
      <c r="T1305" s="157"/>
      <c r="U1305" s="157"/>
      <c r="V1305" s="157"/>
      <c r="W1305" s="157"/>
      <c r="X1305" s="157"/>
      <c r="Y1305" s="157"/>
      <c r="Z1305" s="146"/>
      <c r="AA1305" s="146"/>
      <c r="AB1305" s="146"/>
      <c r="AC1305" s="146"/>
      <c r="AD1305" s="146"/>
      <c r="AE1305" s="146"/>
      <c r="AF1305" s="146"/>
      <c r="AG1305" s="146" t="s">
        <v>278</v>
      </c>
      <c r="AH1305" s="146">
        <v>0</v>
      </c>
      <c r="AI1305" s="146"/>
      <c r="AJ1305" s="146"/>
      <c r="AK1305" s="146"/>
      <c r="AL1305" s="146"/>
      <c r="AM1305" s="146"/>
      <c r="AN1305" s="146"/>
      <c r="AO1305" s="146"/>
      <c r="AP1305" s="146"/>
      <c r="AQ1305" s="146"/>
      <c r="AR1305" s="146"/>
      <c r="AS1305" s="146"/>
      <c r="AT1305" s="146"/>
      <c r="AU1305" s="146"/>
      <c r="AV1305" s="146"/>
      <c r="AW1305" s="146"/>
      <c r="AX1305" s="146"/>
      <c r="AY1305" s="146"/>
      <c r="AZ1305" s="146"/>
      <c r="BA1305" s="146"/>
      <c r="BB1305" s="146"/>
      <c r="BC1305" s="146"/>
      <c r="BD1305" s="146"/>
      <c r="BE1305" s="146"/>
      <c r="BF1305" s="146"/>
      <c r="BG1305" s="146"/>
      <c r="BH1305" s="146"/>
    </row>
    <row r="1306" spans="1:60" outlineLevel="3" x14ac:dyDescent="0.2">
      <c r="A1306" s="153"/>
      <c r="B1306" s="154"/>
      <c r="C1306" s="192" t="s">
        <v>532</v>
      </c>
      <c r="D1306" s="185"/>
      <c r="E1306" s="186"/>
      <c r="F1306" s="157"/>
      <c r="G1306" s="157"/>
      <c r="H1306" s="157"/>
      <c r="I1306" s="157"/>
      <c r="J1306" s="157"/>
      <c r="K1306" s="157"/>
      <c r="L1306" s="157"/>
      <c r="M1306" s="157"/>
      <c r="N1306" s="156"/>
      <c r="O1306" s="156"/>
      <c r="P1306" s="156"/>
      <c r="Q1306" s="156"/>
      <c r="R1306" s="157"/>
      <c r="S1306" s="157"/>
      <c r="T1306" s="157"/>
      <c r="U1306" s="157"/>
      <c r="V1306" s="157"/>
      <c r="W1306" s="157"/>
      <c r="X1306" s="157"/>
      <c r="Y1306" s="157"/>
      <c r="Z1306" s="146"/>
      <c r="AA1306" s="146"/>
      <c r="AB1306" s="146"/>
      <c r="AC1306" s="146"/>
      <c r="AD1306" s="146"/>
      <c r="AE1306" s="146"/>
      <c r="AF1306" s="146"/>
      <c r="AG1306" s="146" t="s">
        <v>278</v>
      </c>
      <c r="AH1306" s="146">
        <v>0</v>
      </c>
      <c r="AI1306" s="146"/>
      <c r="AJ1306" s="146"/>
      <c r="AK1306" s="146"/>
      <c r="AL1306" s="146"/>
      <c r="AM1306" s="146"/>
      <c r="AN1306" s="146"/>
      <c r="AO1306" s="146"/>
      <c r="AP1306" s="146"/>
      <c r="AQ1306" s="146"/>
      <c r="AR1306" s="146"/>
      <c r="AS1306" s="146"/>
      <c r="AT1306" s="146"/>
      <c r="AU1306" s="146"/>
      <c r="AV1306" s="146"/>
      <c r="AW1306" s="146"/>
      <c r="AX1306" s="146"/>
      <c r="AY1306" s="146"/>
      <c r="AZ1306" s="146"/>
      <c r="BA1306" s="146"/>
      <c r="BB1306" s="146"/>
      <c r="BC1306" s="146"/>
      <c r="BD1306" s="146"/>
      <c r="BE1306" s="146"/>
      <c r="BF1306" s="146"/>
      <c r="BG1306" s="146"/>
      <c r="BH1306" s="146"/>
    </row>
    <row r="1307" spans="1:60" outlineLevel="3" x14ac:dyDescent="0.2">
      <c r="A1307" s="153"/>
      <c r="B1307" s="154"/>
      <c r="C1307" s="192" t="s">
        <v>1175</v>
      </c>
      <c r="D1307" s="185"/>
      <c r="E1307" s="186">
        <v>7.34</v>
      </c>
      <c r="F1307" s="157"/>
      <c r="G1307" s="157"/>
      <c r="H1307" s="157"/>
      <c r="I1307" s="157"/>
      <c r="J1307" s="157"/>
      <c r="K1307" s="157"/>
      <c r="L1307" s="157"/>
      <c r="M1307" s="157"/>
      <c r="N1307" s="156"/>
      <c r="O1307" s="156"/>
      <c r="P1307" s="156"/>
      <c r="Q1307" s="156"/>
      <c r="R1307" s="157"/>
      <c r="S1307" s="157"/>
      <c r="T1307" s="157"/>
      <c r="U1307" s="157"/>
      <c r="V1307" s="157"/>
      <c r="W1307" s="157"/>
      <c r="X1307" s="157"/>
      <c r="Y1307" s="157"/>
      <c r="Z1307" s="146"/>
      <c r="AA1307" s="146"/>
      <c r="AB1307" s="146"/>
      <c r="AC1307" s="146"/>
      <c r="AD1307" s="146"/>
      <c r="AE1307" s="146"/>
      <c r="AF1307" s="146"/>
      <c r="AG1307" s="146" t="s">
        <v>278</v>
      </c>
      <c r="AH1307" s="146">
        <v>0</v>
      </c>
      <c r="AI1307" s="146"/>
      <c r="AJ1307" s="146"/>
      <c r="AK1307" s="146"/>
      <c r="AL1307" s="146"/>
      <c r="AM1307" s="146"/>
      <c r="AN1307" s="146"/>
      <c r="AO1307" s="146"/>
      <c r="AP1307" s="146"/>
      <c r="AQ1307" s="146"/>
      <c r="AR1307" s="146"/>
      <c r="AS1307" s="146"/>
      <c r="AT1307" s="146"/>
      <c r="AU1307" s="146"/>
      <c r="AV1307" s="146"/>
      <c r="AW1307" s="146"/>
      <c r="AX1307" s="146"/>
      <c r="AY1307" s="146"/>
      <c r="AZ1307" s="146"/>
      <c r="BA1307" s="146"/>
      <c r="BB1307" s="146"/>
      <c r="BC1307" s="146"/>
      <c r="BD1307" s="146"/>
      <c r="BE1307" s="146"/>
      <c r="BF1307" s="146"/>
      <c r="BG1307" s="146"/>
      <c r="BH1307" s="146"/>
    </row>
    <row r="1308" spans="1:60" outlineLevel="3" x14ac:dyDescent="0.2">
      <c r="A1308" s="153"/>
      <c r="B1308" s="154"/>
      <c r="C1308" s="192" t="s">
        <v>610</v>
      </c>
      <c r="D1308" s="185"/>
      <c r="E1308" s="186"/>
      <c r="F1308" s="157"/>
      <c r="G1308" s="157"/>
      <c r="H1308" s="157"/>
      <c r="I1308" s="157"/>
      <c r="J1308" s="157"/>
      <c r="K1308" s="157"/>
      <c r="L1308" s="157"/>
      <c r="M1308" s="157"/>
      <c r="N1308" s="156"/>
      <c r="O1308" s="156"/>
      <c r="P1308" s="156"/>
      <c r="Q1308" s="156"/>
      <c r="R1308" s="157"/>
      <c r="S1308" s="157"/>
      <c r="T1308" s="157"/>
      <c r="U1308" s="157"/>
      <c r="V1308" s="157"/>
      <c r="W1308" s="157"/>
      <c r="X1308" s="157"/>
      <c r="Y1308" s="157"/>
      <c r="Z1308" s="146"/>
      <c r="AA1308" s="146"/>
      <c r="AB1308" s="146"/>
      <c r="AC1308" s="146"/>
      <c r="AD1308" s="146"/>
      <c r="AE1308" s="146"/>
      <c r="AF1308" s="146"/>
      <c r="AG1308" s="146" t="s">
        <v>278</v>
      </c>
      <c r="AH1308" s="146">
        <v>0</v>
      </c>
      <c r="AI1308" s="146"/>
      <c r="AJ1308" s="146"/>
      <c r="AK1308" s="146"/>
      <c r="AL1308" s="146"/>
      <c r="AM1308" s="146"/>
      <c r="AN1308" s="146"/>
      <c r="AO1308" s="146"/>
      <c r="AP1308" s="146"/>
      <c r="AQ1308" s="146"/>
      <c r="AR1308" s="146"/>
      <c r="AS1308" s="146"/>
      <c r="AT1308" s="146"/>
      <c r="AU1308" s="146"/>
      <c r="AV1308" s="146"/>
      <c r="AW1308" s="146"/>
      <c r="AX1308" s="146"/>
      <c r="AY1308" s="146"/>
      <c r="AZ1308" s="146"/>
      <c r="BA1308" s="146"/>
      <c r="BB1308" s="146"/>
      <c r="BC1308" s="146"/>
      <c r="BD1308" s="146"/>
      <c r="BE1308" s="146"/>
      <c r="BF1308" s="146"/>
      <c r="BG1308" s="146"/>
      <c r="BH1308" s="146"/>
    </row>
    <row r="1309" spans="1:60" outlineLevel="3" x14ac:dyDescent="0.2">
      <c r="A1309" s="153"/>
      <c r="B1309" s="154"/>
      <c r="C1309" s="192" t="s">
        <v>1176</v>
      </c>
      <c r="D1309" s="185"/>
      <c r="E1309" s="186">
        <v>10.62</v>
      </c>
      <c r="F1309" s="157"/>
      <c r="G1309" s="157"/>
      <c r="H1309" s="157"/>
      <c r="I1309" s="157"/>
      <c r="J1309" s="157"/>
      <c r="K1309" s="157"/>
      <c r="L1309" s="157"/>
      <c r="M1309" s="157"/>
      <c r="N1309" s="156"/>
      <c r="O1309" s="156"/>
      <c r="P1309" s="156"/>
      <c r="Q1309" s="156"/>
      <c r="R1309" s="157"/>
      <c r="S1309" s="157"/>
      <c r="T1309" s="157"/>
      <c r="U1309" s="157"/>
      <c r="V1309" s="157"/>
      <c r="W1309" s="157"/>
      <c r="X1309" s="157"/>
      <c r="Y1309" s="157"/>
      <c r="Z1309" s="146"/>
      <c r="AA1309" s="146"/>
      <c r="AB1309" s="146"/>
      <c r="AC1309" s="146"/>
      <c r="AD1309" s="146"/>
      <c r="AE1309" s="146"/>
      <c r="AF1309" s="146"/>
      <c r="AG1309" s="146" t="s">
        <v>278</v>
      </c>
      <c r="AH1309" s="146">
        <v>0</v>
      </c>
      <c r="AI1309" s="146"/>
      <c r="AJ1309" s="146"/>
      <c r="AK1309" s="146"/>
      <c r="AL1309" s="146"/>
      <c r="AM1309" s="146"/>
      <c r="AN1309" s="146"/>
      <c r="AO1309" s="146"/>
      <c r="AP1309" s="146"/>
      <c r="AQ1309" s="146"/>
      <c r="AR1309" s="146"/>
      <c r="AS1309" s="146"/>
      <c r="AT1309" s="146"/>
      <c r="AU1309" s="146"/>
      <c r="AV1309" s="146"/>
      <c r="AW1309" s="146"/>
      <c r="AX1309" s="146"/>
      <c r="AY1309" s="146"/>
      <c r="AZ1309" s="146"/>
      <c r="BA1309" s="146"/>
      <c r="BB1309" s="146"/>
      <c r="BC1309" s="146"/>
      <c r="BD1309" s="146"/>
      <c r="BE1309" s="146"/>
      <c r="BF1309" s="146"/>
      <c r="BG1309" s="146"/>
      <c r="BH1309" s="146"/>
    </row>
    <row r="1310" spans="1:60" outlineLevel="3" x14ac:dyDescent="0.2">
      <c r="A1310" s="153"/>
      <c r="B1310" s="154"/>
      <c r="C1310" s="192" t="s">
        <v>560</v>
      </c>
      <c r="D1310" s="185"/>
      <c r="E1310" s="186"/>
      <c r="F1310" s="157"/>
      <c r="G1310" s="157"/>
      <c r="H1310" s="157"/>
      <c r="I1310" s="157"/>
      <c r="J1310" s="157"/>
      <c r="K1310" s="157"/>
      <c r="L1310" s="157"/>
      <c r="M1310" s="157"/>
      <c r="N1310" s="156"/>
      <c r="O1310" s="156"/>
      <c r="P1310" s="156"/>
      <c r="Q1310" s="156"/>
      <c r="R1310" s="157"/>
      <c r="S1310" s="157"/>
      <c r="T1310" s="157"/>
      <c r="U1310" s="157"/>
      <c r="V1310" s="157"/>
      <c r="W1310" s="157"/>
      <c r="X1310" s="157"/>
      <c r="Y1310" s="157"/>
      <c r="Z1310" s="146"/>
      <c r="AA1310" s="146"/>
      <c r="AB1310" s="146"/>
      <c r="AC1310" s="146"/>
      <c r="AD1310" s="146"/>
      <c r="AE1310" s="146"/>
      <c r="AF1310" s="146"/>
      <c r="AG1310" s="146" t="s">
        <v>278</v>
      </c>
      <c r="AH1310" s="146">
        <v>0</v>
      </c>
      <c r="AI1310" s="146"/>
      <c r="AJ1310" s="146"/>
      <c r="AK1310" s="146"/>
      <c r="AL1310" s="146"/>
      <c r="AM1310" s="146"/>
      <c r="AN1310" s="146"/>
      <c r="AO1310" s="146"/>
      <c r="AP1310" s="146"/>
      <c r="AQ1310" s="146"/>
      <c r="AR1310" s="146"/>
      <c r="AS1310" s="146"/>
      <c r="AT1310" s="146"/>
      <c r="AU1310" s="146"/>
      <c r="AV1310" s="146"/>
      <c r="AW1310" s="146"/>
      <c r="AX1310" s="146"/>
      <c r="AY1310" s="146"/>
      <c r="AZ1310" s="146"/>
      <c r="BA1310" s="146"/>
      <c r="BB1310" s="146"/>
      <c r="BC1310" s="146"/>
      <c r="BD1310" s="146"/>
      <c r="BE1310" s="146"/>
      <c r="BF1310" s="146"/>
      <c r="BG1310" s="146"/>
      <c r="BH1310" s="146"/>
    </row>
    <row r="1311" spans="1:60" outlineLevel="3" x14ac:dyDescent="0.2">
      <c r="A1311" s="153"/>
      <c r="B1311" s="154"/>
      <c r="C1311" s="192" t="s">
        <v>1177</v>
      </c>
      <c r="D1311" s="185"/>
      <c r="E1311" s="186">
        <v>9.51</v>
      </c>
      <c r="F1311" s="157"/>
      <c r="G1311" s="157"/>
      <c r="H1311" s="157"/>
      <c r="I1311" s="157"/>
      <c r="J1311" s="157"/>
      <c r="K1311" s="157"/>
      <c r="L1311" s="157"/>
      <c r="M1311" s="157"/>
      <c r="N1311" s="156"/>
      <c r="O1311" s="156"/>
      <c r="P1311" s="156"/>
      <c r="Q1311" s="156"/>
      <c r="R1311" s="157"/>
      <c r="S1311" s="157"/>
      <c r="T1311" s="157"/>
      <c r="U1311" s="157"/>
      <c r="V1311" s="157"/>
      <c r="W1311" s="157"/>
      <c r="X1311" s="157"/>
      <c r="Y1311" s="157"/>
      <c r="Z1311" s="146"/>
      <c r="AA1311" s="146"/>
      <c r="AB1311" s="146"/>
      <c r="AC1311" s="146"/>
      <c r="AD1311" s="146"/>
      <c r="AE1311" s="146"/>
      <c r="AF1311" s="146"/>
      <c r="AG1311" s="146" t="s">
        <v>278</v>
      </c>
      <c r="AH1311" s="146">
        <v>0</v>
      </c>
      <c r="AI1311" s="146"/>
      <c r="AJ1311" s="146"/>
      <c r="AK1311" s="146"/>
      <c r="AL1311" s="146"/>
      <c r="AM1311" s="146"/>
      <c r="AN1311" s="146"/>
      <c r="AO1311" s="146"/>
      <c r="AP1311" s="146"/>
      <c r="AQ1311" s="146"/>
      <c r="AR1311" s="146"/>
      <c r="AS1311" s="146"/>
      <c r="AT1311" s="146"/>
      <c r="AU1311" s="146"/>
      <c r="AV1311" s="146"/>
      <c r="AW1311" s="146"/>
      <c r="AX1311" s="146"/>
      <c r="AY1311" s="146"/>
      <c r="AZ1311" s="146"/>
      <c r="BA1311" s="146"/>
      <c r="BB1311" s="146"/>
      <c r="BC1311" s="146"/>
      <c r="BD1311" s="146"/>
      <c r="BE1311" s="146"/>
      <c r="BF1311" s="146"/>
      <c r="BG1311" s="146"/>
      <c r="BH1311" s="146"/>
    </row>
    <row r="1312" spans="1:60" outlineLevel="3" x14ac:dyDescent="0.2">
      <c r="A1312" s="153"/>
      <c r="B1312" s="154"/>
      <c r="C1312" s="192" t="s">
        <v>562</v>
      </c>
      <c r="D1312" s="185"/>
      <c r="E1312" s="186"/>
      <c r="F1312" s="157"/>
      <c r="G1312" s="157"/>
      <c r="H1312" s="157"/>
      <c r="I1312" s="157"/>
      <c r="J1312" s="157"/>
      <c r="K1312" s="157"/>
      <c r="L1312" s="157"/>
      <c r="M1312" s="157"/>
      <c r="N1312" s="156"/>
      <c r="O1312" s="156"/>
      <c r="P1312" s="156"/>
      <c r="Q1312" s="156"/>
      <c r="R1312" s="157"/>
      <c r="S1312" s="157"/>
      <c r="T1312" s="157"/>
      <c r="U1312" s="157"/>
      <c r="V1312" s="157"/>
      <c r="W1312" s="157"/>
      <c r="X1312" s="157"/>
      <c r="Y1312" s="157"/>
      <c r="Z1312" s="146"/>
      <c r="AA1312" s="146"/>
      <c r="AB1312" s="146"/>
      <c r="AC1312" s="146"/>
      <c r="AD1312" s="146"/>
      <c r="AE1312" s="146"/>
      <c r="AF1312" s="146"/>
      <c r="AG1312" s="146" t="s">
        <v>278</v>
      </c>
      <c r="AH1312" s="146">
        <v>0</v>
      </c>
      <c r="AI1312" s="146"/>
      <c r="AJ1312" s="146"/>
      <c r="AK1312" s="146"/>
      <c r="AL1312" s="146"/>
      <c r="AM1312" s="146"/>
      <c r="AN1312" s="146"/>
      <c r="AO1312" s="146"/>
      <c r="AP1312" s="146"/>
      <c r="AQ1312" s="146"/>
      <c r="AR1312" s="146"/>
      <c r="AS1312" s="146"/>
      <c r="AT1312" s="146"/>
      <c r="AU1312" s="146"/>
      <c r="AV1312" s="146"/>
      <c r="AW1312" s="146"/>
      <c r="AX1312" s="146"/>
      <c r="AY1312" s="146"/>
      <c r="AZ1312" s="146"/>
      <c r="BA1312" s="146"/>
      <c r="BB1312" s="146"/>
      <c r="BC1312" s="146"/>
      <c r="BD1312" s="146"/>
      <c r="BE1312" s="146"/>
      <c r="BF1312" s="146"/>
      <c r="BG1312" s="146"/>
      <c r="BH1312" s="146"/>
    </row>
    <row r="1313" spans="1:60" outlineLevel="3" x14ac:dyDescent="0.2">
      <c r="A1313" s="153"/>
      <c r="B1313" s="154"/>
      <c r="C1313" s="192" t="s">
        <v>1177</v>
      </c>
      <c r="D1313" s="185"/>
      <c r="E1313" s="186">
        <v>9.51</v>
      </c>
      <c r="F1313" s="157"/>
      <c r="G1313" s="157"/>
      <c r="H1313" s="157"/>
      <c r="I1313" s="157"/>
      <c r="J1313" s="157"/>
      <c r="K1313" s="157"/>
      <c r="L1313" s="157"/>
      <c r="M1313" s="157"/>
      <c r="N1313" s="156"/>
      <c r="O1313" s="156"/>
      <c r="P1313" s="156"/>
      <c r="Q1313" s="156"/>
      <c r="R1313" s="157"/>
      <c r="S1313" s="157"/>
      <c r="T1313" s="157"/>
      <c r="U1313" s="157"/>
      <c r="V1313" s="157"/>
      <c r="W1313" s="157"/>
      <c r="X1313" s="157"/>
      <c r="Y1313" s="157"/>
      <c r="Z1313" s="146"/>
      <c r="AA1313" s="146"/>
      <c r="AB1313" s="146"/>
      <c r="AC1313" s="146"/>
      <c r="AD1313" s="146"/>
      <c r="AE1313" s="146"/>
      <c r="AF1313" s="146"/>
      <c r="AG1313" s="146" t="s">
        <v>278</v>
      </c>
      <c r="AH1313" s="146">
        <v>0</v>
      </c>
      <c r="AI1313" s="146"/>
      <c r="AJ1313" s="146"/>
      <c r="AK1313" s="146"/>
      <c r="AL1313" s="146"/>
      <c r="AM1313" s="146"/>
      <c r="AN1313" s="146"/>
      <c r="AO1313" s="146"/>
      <c r="AP1313" s="146"/>
      <c r="AQ1313" s="146"/>
      <c r="AR1313" s="146"/>
      <c r="AS1313" s="146"/>
      <c r="AT1313" s="146"/>
      <c r="AU1313" s="146"/>
      <c r="AV1313" s="146"/>
      <c r="AW1313" s="146"/>
      <c r="AX1313" s="146"/>
      <c r="AY1313" s="146"/>
      <c r="AZ1313" s="146"/>
      <c r="BA1313" s="146"/>
      <c r="BB1313" s="146"/>
      <c r="BC1313" s="146"/>
      <c r="BD1313" s="146"/>
      <c r="BE1313" s="146"/>
      <c r="BF1313" s="146"/>
      <c r="BG1313" s="146"/>
      <c r="BH1313" s="146"/>
    </row>
    <row r="1314" spans="1:60" outlineLevel="3" x14ac:dyDescent="0.2">
      <c r="A1314" s="153"/>
      <c r="B1314" s="154"/>
      <c r="C1314" s="192" t="s">
        <v>563</v>
      </c>
      <c r="D1314" s="185"/>
      <c r="E1314" s="186"/>
      <c r="F1314" s="157"/>
      <c r="G1314" s="157"/>
      <c r="H1314" s="157"/>
      <c r="I1314" s="157"/>
      <c r="J1314" s="157"/>
      <c r="K1314" s="157"/>
      <c r="L1314" s="157"/>
      <c r="M1314" s="157"/>
      <c r="N1314" s="156"/>
      <c r="O1314" s="156"/>
      <c r="P1314" s="156"/>
      <c r="Q1314" s="156"/>
      <c r="R1314" s="157"/>
      <c r="S1314" s="157"/>
      <c r="T1314" s="157"/>
      <c r="U1314" s="157"/>
      <c r="V1314" s="157"/>
      <c r="W1314" s="157"/>
      <c r="X1314" s="157"/>
      <c r="Y1314" s="157"/>
      <c r="Z1314" s="146"/>
      <c r="AA1314" s="146"/>
      <c r="AB1314" s="146"/>
      <c r="AC1314" s="146"/>
      <c r="AD1314" s="146"/>
      <c r="AE1314" s="146"/>
      <c r="AF1314" s="146"/>
      <c r="AG1314" s="146" t="s">
        <v>278</v>
      </c>
      <c r="AH1314" s="146">
        <v>0</v>
      </c>
      <c r="AI1314" s="146"/>
      <c r="AJ1314" s="146"/>
      <c r="AK1314" s="146"/>
      <c r="AL1314" s="146"/>
      <c r="AM1314" s="146"/>
      <c r="AN1314" s="146"/>
      <c r="AO1314" s="146"/>
      <c r="AP1314" s="146"/>
      <c r="AQ1314" s="146"/>
      <c r="AR1314" s="146"/>
      <c r="AS1314" s="146"/>
      <c r="AT1314" s="146"/>
      <c r="AU1314" s="146"/>
      <c r="AV1314" s="146"/>
      <c r="AW1314" s="146"/>
      <c r="AX1314" s="146"/>
      <c r="AY1314" s="146"/>
      <c r="AZ1314" s="146"/>
      <c r="BA1314" s="146"/>
      <c r="BB1314" s="146"/>
      <c r="BC1314" s="146"/>
      <c r="BD1314" s="146"/>
      <c r="BE1314" s="146"/>
      <c r="BF1314" s="146"/>
      <c r="BG1314" s="146"/>
      <c r="BH1314" s="146"/>
    </row>
    <row r="1315" spans="1:60" outlineLevel="3" x14ac:dyDescent="0.2">
      <c r="A1315" s="153"/>
      <c r="B1315" s="154"/>
      <c r="C1315" s="192" t="s">
        <v>1178</v>
      </c>
      <c r="D1315" s="185"/>
      <c r="E1315" s="186">
        <v>10.42</v>
      </c>
      <c r="F1315" s="157"/>
      <c r="G1315" s="157"/>
      <c r="H1315" s="157"/>
      <c r="I1315" s="157"/>
      <c r="J1315" s="157"/>
      <c r="K1315" s="157"/>
      <c r="L1315" s="157"/>
      <c r="M1315" s="157"/>
      <c r="N1315" s="156"/>
      <c r="O1315" s="156"/>
      <c r="P1315" s="156"/>
      <c r="Q1315" s="156"/>
      <c r="R1315" s="157"/>
      <c r="S1315" s="157"/>
      <c r="T1315" s="157"/>
      <c r="U1315" s="157"/>
      <c r="V1315" s="157"/>
      <c r="W1315" s="157"/>
      <c r="X1315" s="157"/>
      <c r="Y1315" s="157"/>
      <c r="Z1315" s="146"/>
      <c r="AA1315" s="146"/>
      <c r="AB1315" s="146"/>
      <c r="AC1315" s="146"/>
      <c r="AD1315" s="146"/>
      <c r="AE1315" s="146"/>
      <c r="AF1315" s="146"/>
      <c r="AG1315" s="146" t="s">
        <v>278</v>
      </c>
      <c r="AH1315" s="146">
        <v>0</v>
      </c>
      <c r="AI1315" s="146"/>
      <c r="AJ1315" s="146"/>
      <c r="AK1315" s="146"/>
      <c r="AL1315" s="146"/>
      <c r="AM1315" s="146"/>
      <c r="AN1315" s="146"/>
      <c r="AO1315" s="146"/>
      <c r="AP1315" s="146"/>
      <c r="AQ1315" s="146"/>
      <c r="AR1315" s="146"/>
      <c r="AS1315" s="146"/>
      <c r="AT1315" s="146"/>
      <c r="AU1315" s="146"/>
      <c r="AV1315" s="146"/>
      <c r="AW1315" s="146"/>
      <c r="AX1315" s="146"/>
      <c r="AY1315" s="146"/>
      <c r="AZ1315" s="146"/>
      <c r="BA1315" s="146"/>
      <c r="BB1315" s="146"/>
      <c r="BC1315" s="146"/>
      <c r="BD1315" s="146"/>
      <c r="BE1315" s="146"/>
      <c r="BF1315" s="146"/>
      <c r="BG1315" s="146"/>
      <c r="BH1315" s="146"/>
    </row>
    <row r="1316" spans="1:60" outlineLevel="2" x14ac:dyDescent="0.2">
      <c r="A1316" s="153"/>
      <c r="B1316" s="154"/>
      <c r="C1316" s="251"/>
      <c r="D1316" s="252"/>
      <c r="E1316" s="252"/>
      <c r="F1316" s="252"/>
      <c r="G1316" s="252"/>
      <c r="H1316" s="157"/>
      <c r="I1316" s="157"/>
      <c r="J1316" s="157"/>
      <c r="K1316" s="157"/>
      <c r="L1316" s="157"/>
      <c r="M1316" s="157"/>
      <c r="N1316" s="156"/>
      <c r="O1316" s="156"/>
      <c r="P1316" s="156"/>
      <c r="Q1316" s="156"/>
      <c r="R1316" s="157"/>
      <c r="S1316" s="157"/>
      <c r="T1316" s="157"/>
      <c r="U1316" s="157"/>
      <c r="V1316" s="157"/>
      <c r="W1316" s="157"/>
      <c r="X1316" s="157"/>
      <c r="Y1316" s="157"/>
      <c r="Z1316" s="146"/>
      <c r="AA1316" s="146"/>
      <c r="AB1316" s="146"/>
      <c r="AC1316" s="146"/>
      <c r="AD1316" s="146"/>
      <c r="AE1316" s="146"/>
      <c r="AF1316" s="146"/>
      <c r="AG1316" s="146" t="s">
        <v>223</v>
      </c>
      <c r="AH1316" s="146"/>
      <c r="AI1316" s="146"/>
      <c r="AJ1316" s="146"/>
      <c r="AK1316" s="146"/>
      <c r="AL1316" s="146"/>
      <c r="AM1316" s="146"/>
      <c r="AN1316" s="146"/>
      <c r="AO1316" s="146"/>
      <c r="AP1316" s="146"/>
      <c r="AQ1316" s="146"/>
      <c r="AR1316" s="146"/>
      <c r="AS1316" s="146"/>
      <c r="AT1316" s="146"/>
      <c r="AU1316" s="146"/>
      <c r="AV1316" s="146"/>
      <c r="AW1316" s="146"/>
      <c r="AX1316" s="146"/>
      <c r="AY1316" s="146"/>
      <c r="AZ1316" s="146"/>
      <c r="BA1316" s="146"/>
      <c r="BB1316" s="146"/>
      <c r="BC1316" s="146"/>
      <c r="BD1316" s="146"/>
      <c r="BE1316" s="146"/>
      <c r="BF1316" s="146"/>
      <c r="BG1316" s="146"/>
      <c r="BH1316" s="146"/>
    </row>
    <row r="1317" spans="1:60" ht="22.5" outlineLevel="1" x14ac:dyDescent="0.2">
      <c r="A1317" s="167">
        <v>192</v>
      </c>
      <c r="B1317" s="168" t="s">
        <v>1179</v>
      </c>
      <c r="C1317" s="177" t="s">
        <v>1180</v>
      </c>
      <c r="D1317" s="169" t="s">
        <v>332</v>
      </c>
      <c r="E1317" s="170">
        <v>90.695419999999999</v>
      </c>
      <c r="F1317" s="171"/>
      <c r="G1317" s="172">
        <f>ROUND(E1317*F1317,2)</f>
        <v>0</v>
      </c>
      <c r="H1317" s="171"/>
      <c r="I1317" s="172">
        <f>ROUND(E1317*H1317,2)</f>
        <v>0</v>
      </c>
      <c r="J1317" s="171"/>
      <c r="K1317" s="172">
        <f>ROUND(E1317*J1317,2)</f>
        <v>0</v>
      </c>
      <c r="L1317" s="172">
        <v>21</v>
      </c>
      <c r="M1317" s="172">
        <f>G1317*(1+L1317/100)</f>
        <v>0</v>
      </c>
      <c r="N1317" s="170">
        <v>1.9E-2</v>
      </c>
      <c r="O1317" s="170">
        <f>ROUND(E1317*N1317,2)</f>
        <v>1.72</v>
      </c>
      <c r="P1317" s="170">
        <v>0</v>
      </c>
      <c r="Q1317" s="170">
        <f>ROUND(E1317*P1317,2)</f>
        <v>0</v>
      </c>
      <c r="R1317" s="172" t="s">
        <v>381</v>
      </c>
      <c r="S1317" s="172" t="s">
        <v>218</v>
      </c>
      <c r="T1317" s="173" t="s">
        <v>218</v>
      </c>
      <c r="U1317" s="157">
        <v>0</v>
      </c>
      <c r="V1317" s="157">
        <f>ROUND(E1317*U1317,2)</f>
        <v>0</v>
      </c>
      <c r="W1317" s="157"/>
      <c r="X1317" s="157" t="s">
        <v>382</v>
      </c>
      <c r="Y1317" s="157" t="s">
        <v>221</v>
      </c>
      <c r="Z1317" s="146"/>
      <c r="AA1317" s="146"/>
      <c r="AB1317" s="146"/>
      <c r="AC1317" s="146"/>
      <c r="AD1317" s="146"/>
      <c r="AE1317" s="146"/>
      <c r="AF1317" s="146"/>
      <c r="AG1317" s="146" t="s">
        <v>383</v>
      </c>
      <c r="AH1317" s="146"/>
      <c r="AI1317" s="146"/>
      <c r="AJ1317" s="146"/>
      <c r="AK1317" s="146"/>
      <c r="AL1317" s="146"/>
      <c r="AM1317" s="146"/>
      <c r="AN1317" s="146"/>
      <c r="AO1317" s="146"/>
      <c r="AP1317" s="146"/>
      <c r="AQ1317" s="146"/>
      <c r="AR1317" s="146"/>
      <c r="AS1317" s="146"/>
      <c r="AT1317" s="146"/>
      <c r="AU1317" s="146"/>
      <c r="AV1317" s="146"/>
      <c r="AW1317" s="146"/>
      <c r="AX1317" s="146"/>
      <c r="AY1317" s="146"/>
      <c r="AZ1317" s="146"/>
      <c r="BA1317" s="146"/>
      <c r="BB1317" s="146"/>
      <c r="BC1317" s="146"/>
      <c r="BD1317" s="146"/>
      <c r="BE1317" s="146"/>
      <c r="BF1317" s="146"/>
      <c r="BG1317" s="146"/>
      <c r="BH1317" s="146"/>
    </row>
    <row r="1318" spans="1:60" outlineLevel="2" x14ac:dyDescent="0.2">
      <c r="A1318" s="153"/>
      <c r="B1318" s="154"/>
      <c r="C1318" s="192" t="s">
        <v>1181</v>
      </c>
      <c r="D1318" s="185"/>
      <c r="E1318" s="186">
        <v>90.695419999999999</v>
      </c>
      <c r="F1318" s="157"/>
      <c r="G1318" s="157"/>
      <c r="H1318" s="157"/>
      <c r="I1318" s="157"/>
      <c r="J1318" s="157"/>
      <c r="K1318" s="157"/>
      <c r="L1318" s="157"/>
      <c r="M1318" s="157"/>
      <c r="N1318" s="156"/>
      <c r="O1318" s="156"/>
      <c r="P1318" s="156"/>
      <c r="Q1318" s="156"/>
      <c r="R1318" s="157"/>
      <c r="S1318" s="157"/>
      <c r="T1318" s="157"/>
      <c r="U1318" s="157"/>
      <c r="V1318" s="157"/>
      <c r="W1318" s="157"/>
      <c r="X1318" s="157"/>
      <c r="Y1318" s="157"/>
      <c r="Z1318" s="146"/>
      <c r="AA1318" s="146"/>
      <c r="AB1318" s="146"/>
      <c r="AC1318" s="146"/>
      <c r="AD1318" s="146"/>
      <c r="AE1318" s="146"/>
      <c r="AF1318" s="146"/>
      <c r="AG1318" s="146" t="s">
        <v>278</v>
      </c>
      <c r="AH1318" s="146">
        <v>0</v>
      </c>
      <c r="AI1318" s="146"/>
      <c r="AJ1318" s="146"/>
      <c r="AK1318" s="146"/>
      <c r="AL1318" s="146"/>
      <c r="AM1318" s="146"/>
      <c r="AN1318" s="146"/>
      <c r="AO1318" s="146"/>
      <c r="AP1318" s="146"/>
      <c r="AQ1318" s="146"/>
      <c r="AR1318" s="146"/>
      <c r="AS1318" s="146"/>
      <c r="AT1318" s="146"/>
      <c r="AU1318" s="146"/>
      <c r="AV1318" s="146"/>
      <c r="AW1318" s="146"/>
      <c r="AX1318" s="146"/>
      <c r="AY1318" s="146"/>
      <c r="AZ1318" s="146"/>
      <c r="BA1318" s="146"/>
      <c r="BB1318" s="146"/>
      <c r="BC1318" s="146"/>
      <c r="BD1318" s="146"/>
      <c r="BE1318" s="146"/>
      <c r="BF1318" s="146"/>
      <c r="BG1318" s="146"/>
      <c r="BH1318" s="146"/>
    </row>
    <row r="1319" spans="1:60" outlineLevel="2" x14ac:dyDescent="0.2">
      <c r="A1319" s="153"/>
      <c r="B1319" s="154"/>
      <c r="C1319" s="251"/>
      <c r="D1319" s="252"/>
      <c r="E1319" s="252"/>
      <c r="F1319" s="252"/>
      <c r="G1319" s="252"/>
      <c r="H1319" s="157"/>
      <c r="I1319" s="157"/>
      <c r="J1319" s="157"/>
      <c r="K1319" s="157"/>
      <c r="L1319" s="157"/>
      <c r="M1319" s="157"/>
      <c r="N1319" s="156"/>
      <c r="O1319" s="156"/>
      <c r="P1319" s="156"/>
      <c r="Q1319" s="156"/>
      <c r="R1319" s="157"/>
      <c r="S1319" s="157"/>
      <c r="T1319" s="157"/>
      <c r="U1319" s="157"/>
      <c r="V1319" s="157"/>
      <c r="W1319" s="157"/>
      <c r="X1319" s="157"/>
      <c r="Y1319" s="157"/>
      <c r="Z1319" s="146"/>
      <c r="AA1319" s="146"/>
      <c r="AB1319" s="146"/>
      <c r="AC1319" s="146"/>
      <c r="AD1319" s="146"/>
      <c r="AE1319" s="146"/>
      <c r="AF1319" s="146"/>
      <c r="AG1319" s="146" t="s">
        <v>223</v>
      </c>
      <c r="AH1319" s="146"/>
      <c r="AI1319" s="146"/>
      <c r="AJ1319" s="146"/>
      <c r="AK1319" s="146"/>
      <c r="AL1319" s="146"/>
      <c r="AM1319" s="146"/>
      <c r="AN1319" s="146"/>
      <c r="AO1319" s="146"/>
      <c r="AP1319" s="146"/>
      <c r="AQ1319" s="146"/>
      <c r="AR1319" s="146"/>
      <c r="AS1319" s="146"/>
      <c r="AT1319" s="146"/>
      <c r="AU1319" s="146"/>
      <c r="AV1319" s="146"/>
      <c r="AW1319" s="146"/>
      <c r="AX1319" s="146"/>
      <c r="AY1319" s="146"/>
      <c r="AZ1319" s="146"/>
      <c r="BA1319" s="146"/>
      <c r="BB1319" s="146"/>
      <c r="BC1319" s="146"/>
      <c r="BD1319" s="146"/>
      <c r="BE1319" s="146"/>
      <c r="BF1319" s="146"/>
      <c r="BG1319" s="146"/>
      <c r="BH1319" s="146"/>
    </row>
    <row r="1320" spans="1:60" outlineLevel="1" x14ac:dyDescent="0.2">
      <c r="A1320" s="153">
        <v>193</v>
      </c>
      <c r="B1320" s="154" t="s">
        <v>1182</v>
      </c>
      <c r="C1320" s="194" t="s">
        <v>1183</v>
      </c>
      <c r="D1320" s="155" t="s">
        <v>0</v>
      </c>
      <c r="E1320" s="174"/>
      <c r="F1320" s="158"/>
      <c r="G1320" s="157">
        <f>ROUND(E1320*F1320,2)</f>
        <v>0</v>
      </c>
      <c r="H1320" s="158"/>
      <c r="I1320" s="157">
        <f>ROUND(E1320*H1320,2)</f>
        <v>0</v>
      </c>
      <c r="J1320" s="158"/>
      <c r="K1320" s="157">
        <f>ROUND(E1320*J1320,2)</f>
        <v>0</v>
      </c>
      <c r="L1320" s="157">
        <v>21</v>
      </c>
      <c r="M1320" s="157">
        <f>G1320*(1+L1320/100)</f>
        <v>0</v>
      </c>
      <c r="N1320" s="156">
        <v>0</v>
      </c>
      <c r="O1320" s="156">
        <f>ROUND(E1320*N1320,2)</f>
        <v>0</v>
      </c>
      <c r="P1320" s="156">
        <v>0</v>
      </c>
      <c r="Q1320" s="156">
        <f>ROUND(E1320*P1320,2)</f>
        <v>0</v>
      </c>
      <c r="R1320" s="157" t="s">
        <v>1091</v>
      </c>
      <c r="S1320" s="157" t="s">
        <v>218</v>
      </c>
      <c r="T1320" s="157" t="s">
        <v>218</v>
      </c>
      <c r="U1320" s="157">
        <v>0</v>
      </c>
      <c r="V1320" s="157">
        <f>ROUND(E1320*U1320,2)</f>
        <v>0</v>
      </c>
      <c r="W1320" s="157"/>
      <c r="X1320" s="157" t="s">
        <v>843</v>
      </c>
      <c r="Y1320" s="157" t="s">
        <v>221</v>
      </c>
      <c r="Z1320" s="146"/>
      <c r="AA1320" s="146"/>
      <c r="AB1320" s="146"/>
      <c r="AC1320" s="146"/>
      <c r="AD1320" s="146"/>
      <c r="AE1320" s="146"/>
      <c r="AF1320" s="146"/>
      <c r="AG1320" s="146" t="s">
        <v>844</v>
      </c>
      <c r="AH1320" s="146"/>
      <c r="AI1320" s="146"/>
      <c r="AJ1320" s="146"/>
      <c r="AK1320" s="146"/>
      <c r="AL1320" s="146"/>
      <c r="AM1320" s="146"/>
      <c r="AN1320" s="146"/>
      <c r="AO1320" s="146"/>
      <c r="AP1320" s="146"/>
      <c r="AQ1320" s="146"/>
      <c r="AR1320" s="146"/>
      <c r="AS1320" s="146"/>
      <c r="AT1320" s="146"/>
      <c r="AU1320" s="146"/>
      <c r="AV1320" s="146"/>
      <c r="AW1320" s="146"/>
      <c r="AX1320" s="146"/>
      <c r="AY1320" s="146"/>
      <c r="AZ1320" s="146"/>
      <c r="BA1320" s="146"/>
      <c r="BB1320" s="146"/>
      <c r="BC1320" s="146"/>
      <c r="BD1320" s="146"/>
      <c r="BE1320" s="146"/>
      <c r="BF1320" s="146"/>
      <c r="BG1320" s="146"/>
      <c r="BH1320" s="146"/>
    </row>
    <row r="1321" spans="1:60" outlineLevel="2" x14ac:dyDescent="0.2">
      <c r="A1321" s="153"/>
      <c r="B1321" s="154"/>
      <c r="C1321" s="251"/>
      <c r="D1321" s="252"/>
      <c r="E1321" s="252"/>
      <c r="F1321" s="252"/>
      <c r="G1321" s="252"/>
      <c r="H1321" s="157"/>
      <c r="I1321" s="157"/>
      <c r="J1321" s="157"/>
      <c r="K1321" s="157"/>
      <c r="L1321" s="157"/>
      <c r="M1321" s="157"/>
      <c r="N1321" s="156"/>
      <c r="O1321" s="156"/>
      <c r="P1321" s="156"/>
      <c r="Q1321" s="156"/>
      <c r="R1321" s="157"/>
      <c r="S1321" s="157"/>
      <c r="T1321" s="157"/>
      <c r="U1321" s="157"/>
      <c r="V1321" s="157"/>
      <c r="W1321" s="157"/>
      <c r="X1321" s="157"/>
      <c r="Y1321" s="157"/>
      <c r="Z1321" s="146"/>
      <c r="AA1321" s="146"/>
      <c r="AB1321" s="146"/>
      <c r="AC1321" s="146"/>
      <c r="AD1321" s="146"/>
      <c r="AE1321" s="146"/>
      <c r="AF1321" s="146"/>
      <c r="AG1321" s="146" t="s">
        <v>223</v>
      </c>
      <c r="AH1321" s="146"/>
      <c r="AI1321" s="146"/>
      <c r="AJ1321" s="146"/>
      <c r="AK1321" s="146"/>
      <c r="AL1321" s="146"/>
      <c r="AM1321" s="146"/>
      <c r="AN1321" s="146"/>
      <c r="AO1321" s="146"/>
      <c r="AP1321" s="146"/>
      <c r="AQ1321" s="146"/>
      <c r="AR1321" s="146"/>
      <c r="AS1321" s="146"/>
      <c r="AT1321" s="146"/>
      <c r="AU1321" s="146"/>
      <c r="AV1321" s="146"/>
      <c r="AW1321" s="146"/>
      <c r="AX1321" s="146"/>
      <c r="AY1321" s="146"/>
      <c r="AZ1321" s="146"/>
      <c r="BA1321" s="146"/>
      <c r="BB1321" s="146"/>
      <c r="BC1321" s="146"/>
      <c r="BD1321" s="146"/>
      <c r="BE1321" s="146"/>
      <c r="BF1321" s="146"/>
      <c r="BG1321" s="146"/>
      <c r="BH1321" s="146"/>
    </row>
    <row r="1322" spans="1:60" x14ac:dyDescent="0.2">
      <c r="A1322" s="160" t="s">
        <v>213</v>
      </c>
      <c r="B1322" s="161" t="s">
        <v>167</v>
      </c>
      <c r="C1322" s="176" t="s">
        <v>168</v>
      </c>
      <c r="D1322" s="162"/>
      <c r="E1322" s="163"/>
      <c r="F1322" s="164"/>
      <c r="G1322" s="164">
        <f>SUMIF(AG1323:AG1335,"&lt;&gt;NOR",G1323:G1335)</f>
        <v>0</v>
      </c>
      <c r="H1322" s="164"/>
      <c r="I1322" s="164">
        <f>SUM(I1323:I1335)</f>
        <v>0</v>
      </c>
      <c r="J1322" s="164"/>
      <c r="K1322" s="164">
        <f>SUM(K1323:K1335)</f>
        <v>0</v>
      </c>
      <c r="L1322" s="164"/>
      <c r="M1322" s="164">
        <f>SUM(M1323:M1335)</f>
        <v>0</v>
      </c>
      <c r="N1322" s="163"/>
      <c r="O1322" s="163">
        <f>SUM(O1323:O1335)</f>
        <v>0</v>
      </c>
      <c r="P1322" s="163"/>
      <c r="Q1322" s="163">
        <f>SUM(Q1323:Q1335)</f>
        <v>0</v>
      </c>
      <c r="R1322" s="164"/>
      <c r="S1322" s="164"/>
      <c r="T1322" s="165"/>
      <c r="U1322" s="159"/>
      <c r="V1322" s="159">
        <f>SUM(V1323:V1335)</f>
        <v>4.1400000000000006</v>
      </c>
      <c r="W1322" s="159"/>
      <c r="X1322" s="159"/>
      <c r="Y1322" s="159"/>
      <c r="AG1322" t="s">
        <v>214</v>
      </c>
    </row>
    <row r="1323" spans="1:60" outlineLevel="1" x14ac:dyDescent="0.2">
      <c r="A1323" s="167">
        <v>194</v>
      </c>
      <c r="B1323" s="168" t="s">
        <v>1184</v>
      </c>
      <c r="C1323" s="177" t="s">
        <v>1185</v>
      </c>
      <c r="D1323" s="169" t="s">
        <v>332</v>
      </c>
      <c r="E1323" s="170">
        <v>8.8856000000000002</v>
      </c>
      <c r="F1323" s="171"/>
      <c r="G1323" s="172">
        <f>ROUND(E1323*F1323,2)</f>
        <v>0</v>
      </c>
      <c r="H1323" s="171"/>
      <c r="I1323" s="172">
        <f>ROUND(E1323*H1323,2)</f>
        <v>0</v>
      </c>
      <c r="J1323" s="171"/>
      <c r="K1323" s="172">
        <f>ROUND(E1323*J1323,2)</f>
        <v>0</v>
      </c>
      <c r="L1323" s="172">
        <v>21</v>
      </c>
      <c r="M1323" s="172">
        <f>G1323*(1+L1323/100)</f>
        <v>0</v>
      </c>
      <c r="N1323" s="170">
        <v>3.1E-4</v>
      </c>
      <c r="O1323" s="170">
        <f>ROUND(E1323*N1323,2)</f>
        <v>0</v>
      </c>
      <c r="P1323" s="170">
        <v>0</v>
      </c>
      <c r="Q1323" s="170">
        <f>ROUND(E1323*P1323,2)</f>
        <v>0</v>
      </c>
      <c r="R1323" s="172" t="s">
        <v>1186</v>
      </c>
      <c r="S1323" s="172" t="s">
        <v>218</v>
      </c>
      <c r="T1323" s="173" t="s">
        <v>218</v>
      </c>
      <c r="U1323" s="157">
        <v>0.40300000000000002</v>
      </c>
      <c r="V1323" s="157">
        <f>ROUND(E1323*U1323,2)</f>
        <v>3.58</v>
      </c>
      <c r="W1323" s="157"/>
      <c r="X1323" s="157" t="s">
        <v>263</v>
      </c>
      <c r="Y1323" s="157" t="s">
        <v>221</v>
      </c>
      <c r="Z1323" s="146"/>
      <c r="AA1323" s="146"/>
      <c r="AB1323" s="146"/>
      <c r="AC1323" s="146"/>
      <c r="AD1323" s="146"/>
      <c r="AE1323" s="146"/>
      <c r="AF1323" s="146"/>
      <c r="AG1323" s="146" t="s">
        <v>264</v>
      </c>
      <c r="AH1323" s="146"/>
      <c r="AI1323" s="146"/>
      <c r="AJ1323" s="146"/>
      <c r="AK1323" s="146"/>
      <c r="AL1323" s="146"/>
      <c r="AM1323" s="146"/>
      <c r="AN1323" s="146"/>
      <c r="AO1323" s="146"/>
      <c r="AP1323" s="146"/>
      <c r="AQ1323" s="146"/>
      <c r="AR1323" s="146"/>
      <c r="AS1323" s="146"/>
      <c r="AT1323" s="146"/>
      <c r="AU1323" s="146"/>
      <c r="AV1323" s="146"/>
      <c r="AW1323" s="146"/>
      <c r="AX1323" s="146"/>
      <c r="AY1323" s="146"/>
      <c r="AZ1323" s="146"/>
      <c r="BA1323" s="146"/>
      <c r="BB1323" s="146"/>
      <c r="BC1323" s="146"/>
      <c r="BD1323" s="146"/>
      <c r="BE1323" s="146"/>
      <c r="BF1323" s="146"/>
      <c r="BG1323" s="146"/>
      <c r="BH1323" s="146"/>
    </row>
    <row r="1324" spans="1:60" outlineLevel="2" x14ac:dyDescent="0.2">
      <c r="A1324" s="153"/>
      <c r="B1324" s="154"/>
      <c r="C1324" s="253" t="s">
        <v>1187</v>
      </c>
      <c r="D1324" s="254"/>
      <c r="E1324" s="254"/>
      <c r="F1324" s="254"/>
      <c r="G1324" s="254"/>
      <c r="H1324" s="157"/>
      <c r="I1324" s="157"/>
      <c r="J1324" s="157"/>
      <c r="K1324" s="157"/>
      <c r="L1324" s="157"/>
      <c r="M1324" s="157"/>
      <c r="N1324" s="156"/>
      <c r="O1324" s="156"/>
      <c r="P1324" s="156"/>
      <c r="Q1324" s="156"/>
      <c r="R1324" s="157"/>
      <c r="S1324" s="157"/>
      <c r="T1324" s="157"/>
      <c r="U1324" s="157"/>
      <c r="V1324" s="157"/>
      <c r="W1324" s="157"/>
      <c r="X1324" s="157"/>
      <c r="Y1324" s="157"/>
      <c r="Z1324" s="146"/>
      <c r="AA1324" s="146"/>
      <c r="AB1324" s="146"/>
      <c r="AC1324" s="146"/>
      <c r="AD1324" s="146"/>
      <c r="AE1324" s="146"/>
      <c r="AF1324" s="146"/>
      <c r="AG1324" s="146" t="s">
        <v>227</v>
      </c>
      <c r="AH1324" s="146"/>
      <c r="AI1324" s="146"/>
      <c r="AJ1324" s="146"/>
      <c r="AK1324" s="146"/>
      <c r="AL1324" s="146"/>
      <c r="AM1324" s="146"/>
      <c r="AN1324" s="146"/>
      <c r="AO1324" s="146"/>
      <c r="AP1324" s="146"/>
      <c r="AQ1324" s="146"/>
      <c r="AR1324" s="146"/>
      <c r="AS1324" s="146"/>
      <c r="AT1324" s="146"/>
      <c r="AU1324" s="146"/>
      <c r="AV1324" s="146"/>
      <c r="AW1324" s="146"/>
      <c r="AX1324" s="146"/>
      <c r="AY1324" s="146"/>
      <c r="AZ1324" s="146"/>
      <c r="BA1324" s="146"/>
      <c r="BB1324" s="146"/>
      <c r="BC1324" s="146"/>
      <c r="BD1324" s="146"/>
      <c r="BE1324" s="146"/>
      <c r="BF1324" s="146"/>
      <c r="BG1324" s="146"/>
      <c r="BH1324" s="146"/>
    </row>
    <row r="1325" spans="1:60" outlineLevel="2" x14ac:dyDescent="0.2">
      <c r="A1325" s="153"/>
      <c r="B1325" s="154"/>
      <c r="C1325" s="192" t="s">
        <v>767</v>
      </c>
      <c r="D1325" s="185"/>
      <c r="E1325" s="186"/>
      <c r="F1325" s="157"/>
      <c r="G1325" s="157"/>
      <c r="H1325" s="157"/>
      <c r="I1325" s="157"/>
      <c r="J1325" s="157"/>
      <c r="K1325" s="157"/>
      <c r="L1325" s="157"/>
      <c r="M1325" s="157"/>
      <c r="N1325" s="156"/>
      <c r="O1325" s="156"/>
      <c r="P1325" s="156"/>
      <c r="Q1325" s="156"/>
      <c r="R1325" s="157"/>
      <c r="S1325" s="157"/>
      <c r="T1325" s="157"/>
      <c r="U1325" s="157"/>
      <c r="V1325" s="157"/>
      <c r="W1325" s="157"/>
      <c r="X1325" s="157"/>
      <c r="Y1325" s="157"/>
      <c r="Z1325" s="146"/>
      <c r="AA1325" s="146"/>
      <c r="AB1325" s="146"/>
      <c r="AC1325" s="146"/>
      <c r="AD1325" s="146"/>
      <c r="AE1325" s="146"/>
      <c r="AF1325" s="146"/>
      <c r="AG1325" s="146" t="s">
        <v>278</v>
      </c>
      <c r="AH1325" s="146">
        <v>0</v>
      </c>
      <c r="AI1325" s="146"/>
      <c r="AJ1325" s="146"/>
      <c r="AK1325" s="146"/>
      <c r="AL1325" s="146"/>
      <c r="AM1325" s="146"/>
      <c r="AN1325" s="146"/>
      <c r="AO1325" s="146"/>
      <c r="AP1325" s="146"/>
      <c r="AQ1325" s="146"/>
      <c r="AR1325" s="146"/>
      <c r="AS1325" s="146"/>
      <c r="AT1325" s="146"/>
      <c r="AU1325" s="146"/>
      <c r="AV1325" s="146"/>
      <c r="AW1325" s="146"/>
      <c r="AX1325" s="146"/>
      <c r="AY1325" s="146"/>
      <c r="AZ1325" s="146"/>
      <c r="BA1325" s="146"/>
      <c r="BB1325" s="146"/>
      <c r="BC1325" s="146"/>
      <c r="BD1325" s="146"/>
      <c r="BE1325" s="146"/>
      <c r="BF1325" s="146"/>
      <c r="BG1325" s="146"/>
      <c r="BH1325" s="146"/>
    </row>
    <row r="1326" spans="1:60" outlineLevel="3" x14ac:dyDescent="0.2">
      <c r="A1326" s="153"/>
      <c r="B1326" s="154"/>
      <c r="C1326" s="192" t="s">
        <v>1188</v>
      </c>
      <c r="D1326" s="185"/>
      <c r="E1326" s="186">
        <v>2.2751999999999999</v>
      </c>
      <c r="F1326" s="157"/>
      <c r="G1326" s="157"/>
      <c r="H1326" s="157"/>
      <c r="I1326" s="157"/>
      <c r="J1326" s="157"/>
      <c r="K1326" s="157"/>
      <c r="L1326" s="157"/>
      <c r="M1326" s="157"/>
      <c r="N1326" s="156"/>
      <c r="O1326" s="156"/>
      <c r="P1326" s="156"/>
      <c r="Q1326" s="156"/>
      <c r="R1326" s="157"/>
      <c r="S1326" s="157"/>
      <c r="T1326" s="157"/>
      <c r="U1326" s="157"/>
      <c r="V1326" s="157"/>
      <c r="W1326" s="157"/>
      <c r="X1326" s="157"/>
      <c r="Y1326" s="157"/>
      <c r="Z1326" s="146"/>
      <c r="AA1326" s="146"/>
      <c r="AB1326" s="146"/>
      <c r="AC1326" s="146"/>
      <c r="AD1326" s="146"/>
      <c r="AE1326" s="146"/>
      <c r="AF1326" s="146"/>
      <c r="AG1326" s="146" t="s">
        <v>278</v>
      </c>
      <c r="AH1326" s="146">
        <v>0</v>
      </c>
      <c r="AI1326" s="146"/>
      <c r="AJ1326" s="146"/>
      <c r="AK1326" s="146"/>
      <c r="AL1326" s="146"/>
      <c r="AM1326" s="146"/>
      <c r="AN1326" s="146"/>
      <c r="AO1326" s="146"/>
      <c r="AP1326" s="146"/>
      <c r="AQ1326" s="146"/>
      <c r="AR1326" s="146"/>
      <c r="AS1326" s="146"/>
      <c r="AT1326" s="146"/>
      <c r="AU1326" s="146"/>
      <c r="AV1326" s="146"/>
      <c r="AW1326" s="146"/>
      <c r="AX1326" s="146"/>
      <c r="AY1326" s="146"/>
      <c r="AZ1326" s="146"/>
      <c r="BA1326" s="146"/>
      <c r="BB1326" s="146"/>
      <c r="BC1326" s="146"/>
      <c r="BD1326" s="146"/>
      <c r="BE1326" s="146"/>
      <c r="BF1326" s="146"/>
      <c r="BG1326" s="146"/>
      <c r="BH1326" s="146"/>
    </row>
    <row r="1327" spans="1:60" outlineLevel="3" x14ac:dyDescent="0.2">
      <c r="A1327" s="153"/>
      <c r="B1327" s="154"/>
      <c r="C1327" s="192" t="s">
        <v>771</v>
      </c>
      <c r="D1327" s="185"/>
      <c r="E1327" s="186"/>
      <c r="F1327" s="157"/>
      <c r="G1327" s="157"/>
      <c r="H1327" s="157"/>
      <c r="I1327" s="157"/>
      <c r="J1327" s="157"/>
      <c r="K1327" s="157"/>
      <c r="L1327" s="157"/>
      <c r="M1327" s="157"/>
      <c r="N1327" s="156"/>
      <c r="O1327" s="156"/>
      <c r="P1327" s="156"/>
      <c r="Q1327" s="156"/>
      <c r="R1327" s="157"/>
      <c r="S1327" s="157"/>
      <c r="T1327" s="157"/>
      <c r="U1327" s="157"/>
      <c r="V1327" s="157"/>
      <c r="W1327" s="157"/>
      <c r="X1327" s="157"/>
      <c r="Y1327" s="157"/>
      <c r="Z1327" s="146"/>
      <c r="AA1327" s="146"/>
      <c r="AB1327" s="146"/>
      <c r="AC1327" s="146"/>
      <c r="AD1327" s="146"/>
      <c r="AE1327" s="146"/>
      <c r="AF1327" s="146"/>
      <c r="AG1327" s="146" t="s">
        <v>278</v>
      </c>
      <c r="AH1327" s="146">
        <v>0</v>
      </c>
      <c r="AI1327" s="146"/>
      <c r="AJ1327" s="146"/>
      <c r="AK1327" s="146"/>
      <c r="AL1327" s="146"/>
      <c r="AM1327" s="146"/>
      <c r="AN1327" s="146"/>
      <c r="AO1327" s="146"/>
      <c r="AP1327" s="146"/>
      <c r="AQ1327" s="146"/>
      <c r="AR1327" s="146"/>
      <c r="AS1327" s="146"/>
      <c r="AT1327" s="146"/>
      <c r="AU1327" s="146"/>
      <c r="AV1327" s="146"/>
      <c r="AW1327" s="146"/>
      <c r="AX1327" s="146"/>
      <c r="AY1327" s="146"/>
      <c r="AZ1327" s="146"/>
      <c r="BA1327" s="146"/>
      <c r="BB1327" s="146"/>
      <c r="BC1327" s="146"/>
      <c r="BD1327" s="146"/>
      <c r="BE1327" s="146"/>
      <c r="BF1327" s="146"/>
      <c r="BG1327" s="146"/>
      <c r="BH1327" s="146"/>
    </row>
    <row r="1328" spans="1:60" outlineLevel="3" x14ac:dyDescent="0.2">
      <c r="A1328" s="153"/>
      <c r="B1328" s="154"/>
      <c r="C1328" s="192" t="s">
        <v>1189</v>
      </c>
      <c r="D1328" s="185"/>
      <c r="E1328" s="186">
        <v>1.1616</v>
      </c>
      <c r="F1328" s="157"/>
      <c r="G1328" s="157"/>
      <c r="H1328" s="157"/>
      <c r="I1328" s="157"/>
      <c r="J1328" s="157"/>
      <c r="K1328" s="157"/>
      <c r="L1328" s="157"/>
      <c r="M1328" s="157"/>
      <c r="N1328" s="156"/>
      <c r="O1328" s="156"/>
      <c r="P1328" s="156"/>
      <c r="Q1328" s="156"/>
      <c r="R1328" s="157"/>
      <c r="S1328" s="157"/>
      <c r="T1328" s="157"/>
      <c r="U1328" s="157"/>
      <c r="V1328" s="157"/>
      <c r="W1328" s="157"/>
      <c r="X1328" s="157"/>
      <c r="Y1328" s="157"/>
      <c r="Z1328" s="146"/>
      <c r="AA1328" s="146"/>
      <c r="AB1328" s="146"/>
      <c r="AC1328" s="146"/>
      <c r="AD1328" s="146"/>
      <c r="AE1328" s="146"/>
      <c r="AF1328" s="146"/>
      <c r="AG1328" s="146" t="s">
        <v>278</v>
      </c>
      <c r="AH1328" s="146">
        <v>0</v>
      </c>
      <c r="AI1328" s="146"/>
      <c r="AJ1328" s="146"/>
      <c r="AK1328" s="146"/>
      <c r="AL1328" s="146"/>
      <c r="AM1328" s="146"/>
      <c r="AN1328" s="146"/>
      <c r="AO1328" s="146"/>
      <c r="AP1328" s="146"/>
      <c r="AQ1328" s="146"/>
      <c r="AR1328" s="146"/>
      <c r="AS1328" s="146"/>
      <c r="AT1328" s="146"/>
      <c r="AU1328" s="146"/>
      <c r="AV1328" s="146"/>
      <c r="AW1328" s="146"/>
      <c r="AX1328" s="146"/>
      <c r="AY1328" s="146"/>
      <c r="AZ1328" s="146"/>
      <c r="BA1328" s="146"/>
      <c r="BB1328" s="146"/>
      <c r="BC1328" s="146"/>
      <c r="BD1328" s="146"/>
      <c r="BE1328" s="146"/>
      <c r="BF1328" s="146"/>
      <c r="BG1328" s="146"/>
      <c r="BH1328" s="146"/>
    </row>
    <row r="1329" spans="1:60" outlineLevel="3" x14ac:dyDescent="0.2">
      <c r="A1329" s="153"/>
      <c r="B1329" s="154"/>
      <c r="C1329" s="192" t="s">
        <v>775</v>
      </c>
      <c r="D1329" s="185"/>
      <c r="E1329" s="186"/>
      <c r="F1329" s="157"/>
      <c r="G1329" s="157"/>
      <c r="H1329" s="157"/>
      <c r="I1329" s="157"/>
      <c r="J1329" s="157"/>
      <c r="K1329" s="157"/>
      <c r="L1329" s="157"/>
      <c r="M1329" s="157"/>
      <c r="N1329" s="156"/>
      <c r="O1329" s="156"/>
      <c r="P1329" s="156"/>
      <c r="Q1329" s="156"/>
      <c r="R1329" s="157"/>
      <c r="S1329" s="157"/>
      <c r="T1329" s="157"/>
      <c r="U1329" s="157"/>
      <c r="V1329" s="157"/>
      <c r="W1329" s="157"/>
      <c r="X1329" s="157"/>
      <c r="Y1329" s="157"/>
      <c r="Z1329" s="146"/>
      <c r="AA1329" s="146"/>
      <c r="AB1329" s="146"/>
      <c r="AC1329" s="146"/>
      <c r="AD1329" s="146"/>
      <c r="AE1329" s="146"/>
      <c r="AF1329" s="146"/>
      <c r="AG1329" s="146" t="s">
        <v>278</v>
      </c>
      <c r="AH1329" s="146">
        <v>0</v>
      </c>
      <c r="AI1329" s="146"/>
      <c r="AJ1329" s="146"/>
      <c r="AK1329" s="146"/>
      <c r="AL1329" s="146"/>
      <c r="AM1329" s="146"/>
      <c r="AN1329" s="146"/>
      <c r="AO1329" s="146"/>
      <c r="AP1329" s="146"/>
      <c r="AQ1329" s="146"/>
      <c r="AR1329" s="146"/>
      <c r="AS1329" s="146"/>
      <c r="AT1329" s="146"/>
      <c r="AU1329" s="146"/>
      <c r="AV1329" s="146"/>
      <c r="AW1329" s="146"/>
      <c r="AX1329" s="146"/>
      <c r="AY1329" s="146"/>
      <c r="AZ1329" s="146"/>
      <c r="BA1329" s="146"/>
      <c r="BB1329" s="146"/>
      <c r="BC1329" s="146"/>
      <c r="BD1329" s="146"/>
      <c r="BE1329" s="146"/>
      <c r="BF1329" s="146"/>
      <c r="BG1329" s="146"/>
      <c r="BH1329" s="146"/>
    </row>
    <row r="1330" spans="1:60" outlineLevel="3" x14ac:dyDescent="0.2">
      <c r="A1330" s="153"/>
      <c r="B1330" s="154"/>
      <c r="C1330" s="192" t="s">
        <v>1190</v>
      </c>
      <c r="D1330" s="185"/>
      <c r="E1330" s="186">
        <v>4.0655999999999999</v>
      </c>
      <c r="F1330" s="157"/>
      <c r="G1330" s="157"/>
      <c r="H1330" s="157"/>
      <c r="I1330" s="157"/>
      <c r="J1330" s="157"/>
      <c r="K1330" s="157"/>
      <c r="L1330" s="157"/>
      <c r="M1330" s="157"/>
      <c r="N1330" s="156"/>
      <c r="O1330" s="156"/>
      <c r="P1330" s="156"/>
      <c r="Q1330" s="156"/>
      <c r="R1330" s="157"/>
      <c r="S1330" s="157"/>
      <c r="T1330" s="157"/>
      <c r="U1330" s="157"/>
      <c r="V1330" s="157"/>
      <c r="W1330" s="157"/>
      <c r="X1330" s="157"/>
      <c r="Y1330" s="157"/>
      <c r="Z1330" s="146"/>
      <c r="AA1330" s="146"/>
      <c r="AB1330" s="146"/>
      <c r="AC1330" s="146"/>
      <c r="AD1330" s="146"/>
      <c r="AE1330" s="146"/>
      <c r="AF1330" s="146"/>
      <c r="AG1330" s="146" t="s">
        <v>278</v>
      </c>
      <c r="AH1330" s="146">
        <v>0</v>
      </c>
      <c r="AI1330" s="146"/>
      <c r="AJ1330" s="146"/>
      <c r="AK1330" s="146"/>
      <c r="AL1330" s="146"/>
      <c r="AM1330" s="146"/>
      <c r="AN1330" s="146"/>
      <c r="AO1330" s="146"/>
      <c r="AP1330" s="146"/>
      <c r="AQ1330" s="146"/>
      <c r="AR1330" s="146"/>
      <c r="AS1330" s="146"/>
      <c r="AT1330" s="146"/>
      <c r="AU1330" s="146"/>
      <c r="AV1330" s="146"/>
      <c r="AW1330" s="146"/>
      <c r="AX1330" s="146"/>
      <c r="AY1330" s="146"/>
      <c r="AZ1330" s="146"/>
      <c r="BA1330" s="146"/>
      <c r="BB1330" s="146"/>
      <c r="BC1330" s="146"/>
      <c r="BD1330" s="146"/>
      <c r="BE1330" s="146"/>
      <c r="BF1330" s="146"/>
      <c r="BG1330" s="146"/>
      <c r="BH1330" s="146"/>
    </row>
    <row r="1331" spans="1:60" outlineLevel="3" x14ac:dyDescent="0.2">
      <c r="A1331" s="153"/>
      <c r="B1331" s="154"/>
      <c r="C1331" s="192" t="s">
        <v>1191</v>
      </c>
      <c r="D1331" s="185"/>
      <c r="E1331" s="186"/>
      <c r="F1331" s="157"/>
      <c r="G1331" s="157"/>
      <c r="H1331" s="157"/>
      <c r="I1331" s="157"/>
      <c r="J1331" s="157"/>
      <c r="K1331" s="157"/>
      <c r="L1331" s="157"/>
      <c r="M1331" s="157"/>
      <c r="N1331" s="156"/>
      <c r="O1331" s="156"/>
      <c r="P1331" s="156"/>
      <c r="Q1331" s="156"/>
      <c r="R1331" s="157"/>
      <c r="S1331" s="157"/>
      <c r="T1331" s="157"/>
      <c r="U1331" s="157"/>
      <c r="V1331" s="157"/>
      <c r="W1331" s="157"/>
      <c r="X1331" s="157"/>
      <c r="Y1331" s="157"/>
      <c r="Z1331" s="146"/>
      <c r="AA1331" s="146"/>
      <c r="AB1331" s="146"/>
      <c r="AC1331" s="146"/>
      <c r="AD1331" s="146"/>
      <c r="AE1331" s="146"/>
      <c r="AF1331" s="146"/>
      <c r="AG1331" s="146" t="s">
        <v>278</v>
      </c>
      <c r="AH1331" s="146">
        <v>0</v>
      </c>
      <c r="AI1331" s="146"/>
      <c r="AJ1331" s="146"/>
      <c r="AK1331" s="146"/>
      <c r="AL1331" s="146"/>
      <c r="AM1331" s="146"/>
      <c r="AN1331" s="146"/>
      <c r="AO1331" s="146"/>
      <c r="AP1331" s="146"/>
      <c r="AQ1331" s="146"/>
      <c r="AR1331" s="146"/>
      <c r="AS1331" s="146"/>
      <c r="AT1331" s="146"/>
      <c r="AU1331" s="146"/>
      <c r="AV1331" s="146"/>
      <c r="AW1331" s="146"/>
      <c r="AX1331" s="146"/>
      <c r="AY1331" s="146"/>
      <c r="AZ1331" s="146"/>
      <c r="BA1331" s="146"/>
      <c r="BB1331" s="146"/>
      <c r="BC1331" s="146"/>
      <c r="BD1331" s="146"/>
      <c r="BE1331" s="146"/>
      <c r="BF1331" s="146"/>
      <c r="BG1331" s="146"/>
      <c r="BH1331" s="146"/>
    </row>
    <row r="1332" spans="1:60" outlineLevel="3" x14ac:dyDescent="0.2">
      <c r="A1332" s="153"/>
      <c r="B1332" s="154"/>
      <c r="C1332" s="192" t="s">
        <v>1192</v>
      </c>
      <c r="D1332" s="185"/>
      <c r="E1332" s="186">
        <v>1.3832</v>
      </c>
      <c r="F1332" s="157"/>
      <c r="G1332" s="157"/>
      <c r="H1332" s="157"/>
      <c r="I1332" s="157"/>
      <c r="J1332" s="157"/>
      <c r="K1332" s="157"/>
      <c r="L1332" s="157"/>
      <c r="M1332" s="157"/>
      <c r="N1332" s="156"/>
      <c r="O1332" s="156"/>
      <c r="P1332" s="156"/>
      <c r="Q1332" s="156"/>
      <c r="R1332" s="157"/>
      <c r="S1332" s="157"/>
      <c r="T1332" s="157"/>
      <c r="U1332" s="157"/>
      <c r="V1332" s="157"/>
      <c r="W1332" s="157"/>
      <c r="X1332" s="157"/>
      <c r="Y1332" s="157"/>
      <c r="Z1332" s="146"/>
      <c r="AA1332" s="146"/>
      <c r="AB1332" s="146"/>
      <c r="AC1332" s="146"/>
      <c r="AD1332" s="146"/>
      <c r="AE1332" s="146"/>
      <c r="AF1332" s="146"/>
      <c r="AG1332" s="146" t="s">
        <v>278</v>
      </c>
      <c r="AH1332" s="146">
        <v>0</v>
      </c>
      <c r="AI1332" s="146"/>
      <c r="AJ1332" s="146"/>
      <c r="AK1332" s="146"/>
      <c r="AL1332" s="146"/>
      <c r="AM1332" s="146"/>
      <c r="AN1332" s="146"/>
      <c r="AO1332" s="146"/>
      <c r="AP1332" s="146"/>
      <c r="AQ1332" s="146"/>
      <c r="AR1332" s="146"/>
      <c r="AS1332" s="146"/>
      <c r="AT1332" s="146"/>
      <c r="AU1332" s="146"/>
      <c r="AV1332" s="146"/>
      <c r="AW1332" s="146"/>
      <c r="AX1332" s="146"/>
      <c r="AY1332" s="146"/>
      <c r="AZ1332" s="146"/>
      <c r="BA1332" s="146"/>
      <c r="BB1332" s="146"/>
      <c r="BC1332" s="146"/>
      <c r="BD1332" s="146"/>
      <c r="BE1332" s="146"/>
      <c r="BF1332" s="146"/>
      <c r="BG1332" s="146"/>
      <c r="BH1332" s="146"/>
    </row>
    <row r="1333" spans="1:60" outlineLevel="2" x14ac:dyDescent="0.2">
      <c r="A1333" s="153"/>
      <c r="B1333" s="154"/>
      <c r="C1333" s="251"/>
      <c r="D1333" s="252"/>
      <c r="E1333" s="252"/>
      <c r="F1333" s="252"/>
      <c r="G1333" s="252"/>
      <c r="H1333" s="157"/>
      <c r="I1333" s="157"/>
      <c r="J1333" s="157"/>
      <c r="K1333" s="157"/>
      <c r="L1333" s="157"/>
      <c r="M1333" s="157"/>
      <c r="N1333" s="156"/>
      <c r="O1333" s="156"/>
      <c r="P1333" s="156"/>
      <c r="Q1333" s="156"/>
      <c r="R1333" s="157"/>
      <c r="S1333" s="157"/>
      <c r="T1333" s="157"/>
      <c r="U1333" s="157"/>
      <c r="V1333" s="157"/>
      <c r="W1333" s="157"/>
      <c r="X1333" s="157"/>
      <c r="Y1333" s="157"/>
      <c r="Z1333" s="146"/>
      <c r="AA1333" s="146"/>
      <c r="AB1333" s="146"/>
      <c r="AC1333" s="146"/>
      <c r="AD1333" s="146"/>
      <c r="AE1333" s="146"/>
      <c r="AF1333" s="146"/>
      <c r="AG1333" s="146" t="s">
        <v>223</v>
      </c>
      <c r="AH1333" s="146"/>
      <c r="AI1333" s="146"/>
      <c r="AJ1333" s="146"/>
      <c r="AK1333" s="146"/>
      <c r="AL1333" s="146"/>
      <c r="AM1333" s="146"/>
      <c r="AN1333" s="146"/>
      <c r="AO1333" s="146"/>
      <c r="AP1333" s="146"/>
      <c r="AQ1333" s="146"/>
      <c r="AR1333" s="146"/>
      <c r="AS1333" s="146"/>
      <c r="AT1333" s="146"/>
      <c r="AU1333" s="146"/>
      <c r="AV1333" s="146"/>
      <c r="AW1333" s="146"/>
      <c r="AX1333" s="146"/>
      <c r="AY1333" s="146"/>
      <c r="AZ1333" s="146"/>
      <c r="BA1333" s="146"/>
      <c r="BB1333" s="146"/>
      <c r="BC1333" s="146"/>
      <c r="BD1333" s="146"/>
      <c r="BE1333" s="146"/>
      <c r="BF1333" s="146"/>
      <c r="BG1333" s="146"/>
      <c r="BH1333" s="146"/>
    </row>
    <row r="1334" spans="1:60" outlineLevel="1" x14ac:dyDescent="0.2">
      <c r="A1334" s="167">
        <v>195</v>
      </c>
      <c r="B1334" s="168" t="s">
        <v>1193</v>
      </c>
      <c r="C1334" s="177" t="s">
        <v>1194</v>
      </c>
      <c r="D1334" s="169" t="s">
        <v>332</v>
      </c>
      <c r="E1334" s="170">
        <v>8.8856000000000002</v>
      </c>
      <c r="F1334" s="171"/>
      <c r="G1334" s="172">
        <f>ROUND(E1334*F1334,2)</f>
        <v>0</v>
      </c>
      <c r="H1334" s="171"/>
      <c r="I1334" s="172">
        <f>ROUND(E1334*H1334,2)</f>
        <v>0</v>
      </c>
      <c r="J1334" s="171"/>
      <c r="K1334" s="172">
        <f>ROUND(E1334*J1334,2)</f>
        <v>0</v>
      </c>
      <c r="L1334" s="172">
        <v>21</v>
      </c>
      <c r="M1334" s="172">
        <f>G1334*(1+L1334/100)</f>
        <v>0</v>
      </c>
      <c r="N1334" s="170">
        <v>5.0000000000000002E-5</v>
      </c>
      <c r="O1334" s="170">
        <f>ROUND(E1334*N1334,2)</f>
        <v>0</v>
      </c>
      <c r="P1334" s="170">
        <v>0</v>
      </c>
      <c r="Q1334" s="170">
        <f>ROUND(E1334*P1334,2)</f>
        <v>0</v>
      </c>
      <c r="R1334" s="172" t="s">
        <v>1186</v>
      </c>
      <c r="S1334" s="172" t="s">
        <v>218</v>
      </c>
      <c r="T1334" s="173" t="s">
        <v>218</v>
      </c>
      <c r="U1334" s="157">
        <v>6.3E-2</v>
      </c>
      <c r="V1334" s="157">
        <f>ROUND(E1334*U1334,2)</f>
        <v>0.56000000000000005</v>
      </c>
      <c r="W1334" s="157"/>
      <c r="X1334" s="157" t="s">
        <v>263</v>
      </c>
      <c r="Y1334" s="157" t="s">
        <v>221</v>
      </c>
      <c r="Z1334" s="146"/>
      <c r="AA1334" s="146"/>
      <c r="AB1334" s="146"/>
      <c r="AC1334" s="146"/>
      <c r="AD1334" s="146"/>
      <c r="AE1334" s="146"/>
      <c r="AF1334" s="146"/>
      <c r="AG1334" s="146" t="s">
        <v>264</v>
      </c>
      <c r="AH1334" s="146"/>
      <c r="AI1334" s="146"/>
      <c r="AJ1334" s="146"/>
      <c r="AK1334" s="146"/>
      <c r="AL1334" s="146"/>
      <c r="AM1334" s="146"/>
      <c r="AN1334" s="146"/>
      <c r="AO1334" s="146"/>
      <c r="AP1334" s="146"/>
      <c r="AQ1334" s="146"/>
      <c r="AR1334" s="146"/>
      <c r="AS1334" s="146"/>
      <c r="AT1334" s="146"/>
      <c r="AU1334" s="146"/>
      <c r="AV1334" s="146"/>
      <c r="AW1334" s="146"/>
      <c r="AX1334" s="146"/>
      <c r="AY1334" s="146"/>
      <c r="AZ1334" s="146"/>
      <c r="BA1334" s="146"/>
      <c r="BB1334" s="146"/>
      <c r="BC1334" s="146"/>
      <c r="BD1334" s="146"/>
      <c r="BE1334" s="146"/>
      <c r="BF1334" s="146"/>
      <c r="BG1334" s="146"/>
      <c r="BH1334" s="146"/>
    </row>
    <row r="1335" spans="1:60" outlineLevel="2" x14ac:dyDescent="0.2">
      <c r="A1335" s="153"/>
      <c r="B1335" s="154"/>
      <c r="C1335" s="262"/>
      <c r="D1335" s="263"/>
      <c r="E1335" s="263"/>
      <c r="F1335" s="263"/>
      <c r="G1335" s="263"/>
      <c r="H1335" s="157"/>
      <c r="I1335" s="157"/>
      <c r="J1335" s="157"/>
      <c r="K1335" s="157"/>
      <c r="L1335" s="157"/>
      <c r="M1335" s="157"/>
      <c r="N1335" s="156"/>
      <c r="O1335" s="156"/>
      <c r="P1335" s="156"/>
      <c r="Q1335" s="156"/>
      <c r="R1335" s="157"/>
      <c r="S1335" s="157"/>
      <c r="T1335" s="157"/>
      <c r="U1335" s="157"/>
      <c r="V1335" s="157"/>
      <c r="W1335" s="157"/>
      <c r="X1335" s="157"/>
      <c r="Y1335" s="157"/>
      <c r="Z1335" s="146"/>
      <c r="AA1335" s="146"/>
      <c r="AB1335" s="146"/>
      <c r="AC1335" s="146"/>
      <c r="AD1335" s="146"/>
      <c r="AE1335" s="146"/>
      <c r="AF1335" s="146"/>
      <c r="AG1335" s="146" t="s">
        <v>223</v>
      </c>
      <c r="AH1335" s="146"/>
      <c r="AI1335" s="146"/>
      <c r="AJ1335" s="146"/>
      <c r="AK1335" s="146"/>
      <c r="AL1335" s="146"/>
      <c r="AM1335" s="146"/>
      <c r="AN1335" s="146"/>
      <c r="AO1335" s="146"/>
      <c r="AP1335" s="146"/>
      <c r="AQ1335" s="146"/>
      <c r="AR1335" s="146"/>
      <c r="AS1335" s="146"/>
      <c r="AT1335" s="146"/>
      <c r="AU1335" s="146"/>
      <c r="AV1335" s="146"/>
      <c r="AW1335" s="146"/>
      <c r="AX1335" s="146"/>
      <c r="AY1335" s="146"/>
      <c r="AZ1335" s="146"/>
      <c r="BA1335" s="146"/>
      <c r="BB1335" s="146"/>
      <c r="BC1335" s="146"/>
      <c r="BD1335" s="146"/>
      <c r="BE1335" s="146"/>
      <c r="BF1335" s="146"/>
      <c r="BG1335" s="146"/>
      <c r="BH1335" s="146"/>
    </row>
    <row r="1336" spans="1:60" x14ac:dyDescent="0.2">
      <c r="A1336" s="160" t="s">
        <v>213</v>
      </c>
      <c r="B1336" s="161" t="s">
        <v>169</v>
      </c>
      <c r="C1336" s="176" t="s">
        <v>170</v>
      </c>
      <c r="D1336" s="162"/>
      <c r="E1336" s="163"/>
      <c r="F1336" s="164"/>
      <c r="G1336" s="164">
        <f>SUMIF(AG1337:AG1426,"&lt;&gt;NOR",G1337:G1426)</f>
        <v>0</v>
      </c>
      <c r="H1336" s="164"/>
      <c r="I1336" s="164">
        <f>SUM(I1337:I1426)</f>
        <v>0</v>
      </c>
      <c r="J1336" s="164"/>
      <c r="K1336" s="164">
        <f>SUM(K1337:K1426)</f>
        <v>0</v>
      </c>
      <c r="L1336" s="164"/>
      <c r="M1336" s="164">
        <f>SUM(M1337:M1426)</f>
        <v>0</v>
      </c>
      <c r="N1336" s="163"/>
      <c r="O1336" s="163">
        <f>SUM(O1337:O1426)</f>
        <v>0.24000000000000002</v>
      </c>
      <c r="P1336" s="163"/>
      <c r="Q1336" s="163">
        <f>SUM(Q1337:Q1426)</f>
        <v>0</v>
      </c>
      <c r="R1336" s="164"/>
      <c r="S1336" s="164"/>
      <c r="T1336" s="165"/>
      <c r="U1336" s="159"/>
      <c r="V1336" s="159">
        <f>SUM(V1337:V1426)</f>
        <v>76.569999999999993</v>
      </c>
      <c r="W1336" s="159"/>
      <c r="X1336" s="159"/>
      <c r="Y1336" s="159"/>
      <c r="AG1336" t="s">
        <v>214</v>
      </c>
    </row>
    <row r="1337" spans="1:60" outlineLevel="1" x14ac:dyDescent="0.2">
      <c r="A1337" s="167">
        <v>196</v>
      </c>
      <c r="B1337" s="168" t="s">
        <v>1195</v>
      </c>
      <c r="C1337" s="177" t="s">
        <v>1196</v>
      </c>
      <c r="D1337" s="169" t="s">
        <v>332</v>
      </c>
      <c r="E1337" s="170">
        <v>430.50940000000003</v>
      </c>
      <c r="F1337" s="171"/>
      <c r="G1337" s="172">
        <f>ROUND(E1337*F1337,2)</f>
        <v>0</v>
      </c>
      <c r="H1337" s="171"/>
      <c r="I1337" s="172">
        <f>ROUND(E1337*H1337,2)</f>
        <v>0</v>
      </c>
      <c r="J1337" s="171"/>
      <c r="K1337" s="172">
        <f>ROUND(E1337*J1337,2)</f>
        <v>0</v>
      </c>
      <c r="L1337" s="172">
        <v>21</v>
      </c>
      <c r="M1337" s="172">
        <f>G1337*(1+L1337/100)</f>
        <v>0</v>
      </c>
      <c r="N1337" s="170">
        <v>2.0000000000000001E-4</v>
      </c>
      <c r="O1337" s="170">
        <f>ROUND(E1337*N1337,2)</f>
        <v>0.09</v>
      </c>
      <c r="P1337" s="170">
        <v>0</v>
      </c>
      <c r="Q1337" s="170">
        <f>ROUND(E1337*P1337,2)</f>
        <v>0</v>
      </c>
      <c r="R1337" s="172" t="s">
        <v>1197</v>
      </c>
      <c r="S1337" s="172" t="s">
        <v>218</v>
      </c>
      <c r="T1337" s="173" t="s">
        <v>218</v>
      </c>
      <c r="U1337" s="157">
        <v>0.03</v>
      </c>
      <c r="V1337" s="157">
        <f>ROUND(E1337*U1337,2)</f>
        <v>12.92</v>
      </c>
      <c r="W1337" s="157"/>
      <c r="X1337" s="157" t="s">
        <v>263</v>
      </c>
      <c r="Y1337" s="157" t="s">
        <v>221</v>
      </c>
      <c r="Z1337" s="146"/>
      <c r="AA1337" s="146"/>
      <c r="AB1337" s="146"/>
      <c r="AC1337" s="146"/>
      <c r="AD1337" s="146"/>
      <c r="AE1337" s="146"/>
      <c r="AF1337" s="146"/>
      <c r="AG1337" s="146" t="s">
        <v>264</v>
      </c>
      <c r="AH1337" s="146"/>
      <c r="AI1337" s="146"/>
      <c r="AJ1337" s="146"/>
      <c r="AK1337" s="146"/>
      <c r="AL1337" s="146"/>
      <c r="AM1337" s="146"/>
      <c r="AN1337" s="146"/>
      <c r="AO1337" s="146"/>
      <c r="AP1337" s="146"/>
      <c r="AQ1337" s="146"/>
      <c r="AR1337" s="146"/>
      <c r="AS1337" s="146"/>
      <c r="AT1337" s="146"/>
      <c r="AU1337" s="146"/>
      <c r="AV1337" s="146"/>
      <c r="AW1337" s="146"/>
      <c r="AX1337" s="146"/>
      <c r="AY1337" s="146"/>
      <c r="AZ1337" s="146"/>
      <c r="BA1337" s="146"/>
      <c r="BB1337" s="146"/>
      <c r="BC1337" s="146"/>
      <c r="BD1337" s="146"/>
      <c r="BE1337" s="146"/>
      <c r="BF1337" s="146"/>
      <c r="BG1337" s="146"/>
      <c r="BH1337" s="146"/>
    </row>
    <row r="1338" spans="1:60" outlineLevel="2" x14ac:dyDescent="0.2">
      <c r="A1338" s="153"/>
      <c r="B1338" s="154"/>
      <c r="C1338" s="192" t="s">
        <v>526</v>
      </c>
      <c r="D1338" s="185"/>
      <c r="E1338" s="186"/>
      <c r="F1338" s="157"/>
      <c r="G1338" s="157"/>
      <c r="H1338" s="157"/>
      <c r="I1338" s="157"/>
      <c r="J1338" s="157"/>
      <c r="K1338" s="157"/>
      <c r="L1338" s="157"/>
      <c r="M1338" s="157"/>
      <c r="N1338" s="156"/>
      <c r="O1338" s="156"/>
      <c r="P1338" s="156"/>
      <c r="Q1338" s="156"/>
      <c r="R1338" s="157"/>
      <c r="S1338" s="157"/>
      <c r="T1338" s="157"/>
      <c r="U1338" s="157"/>
      <c r="V1338" s="157"/>
      <c r="W1338" s="157"/>
      <c r="X1338" s="157"/>
      <c r="Y1338" s="157"/>
      <c r="Z1338" s="146"/>
      <c r="AA1338" s="146"/>
      <c r="AB1338" s="146"/>
      <c r="AC1338" s="146"/>
      <c r="AD1338" s="146"/>
      <c r="AE1338" s="146"/>
      <c r="AF1338" s="146"/>
      <c r="AG1338" s="146" t="s">
        <v>278</v>
      </c>
      <c r="AH1338" s="146">
        <v>0</v>
      </c>
      <c r="AI1338" s="146"/>
      <c r="AJ1338" s="146"/>
      <c r="AK1338" s="146"/>
      <c r="AL1338" s="146"/>
      <c r="AM1338" s="146"/>
      <c r="AN1338" s="146"/>
      <c r="AO1338" s="146"/>
      <c r="AP1338" s="146"/>
      <c r="AQ1338" s="146"/>
      <c r="AR1338" s="146"/>
      <c r="AS1338" s="146"/>
      <c r="AT1338" s="146"/>
      <c r="AU1338" s="146"/>
      <c r="AV1338" s="146"/>
      <c r="AW1338" s="146"/>
      <c r="AX1338" s="146"/>
      <c r="AY1338" s="146"/>
      <c r="AZ1338" s="146"/>
      <c r="BA1338" s="146"/>
      <c r="BB1338" s="146"/>
      <c r="BC1338" s="146"/>
      <c r="BD1338" s="146"/>
      <c r="BE1338" s="146"/>
      <c r="BF1338" s="146"/>
      <c r="BG1338" s="146"/>
      <c r="BH1338" s="146"/>
    </row>
    <row r="1339" spans="1:60" outlineLevel="3" x14ac:dyDescent="0.2">
      <c r="A1339" s="153"/>
      <c r="B1339" s="154"/>
      <c r="C1339" s="192" t="s">
        <v>618</v>
      </c>
      <c r="D1339" s="185"/>
      <c r="E1339" s="186">
        <v>18.044</v>
      </c>
      <c r="F1339" s="157"/>
      <c r="G1339" s="157"/>
      <c r="H1339" s="157"/>
      <c r="I1339" s="157"/>
      <c r="J1339" s="157"/>
      <c r="K1339" s="157"/>
      <c r="L1339" s="157"/>
      <c r="M1339" s="157"/>
      <c r="N1339" s="156"/>
      <c r="O1339" s="156"/>
      <c r="P1339" s="156"/>
      <c r="Q1339" s="156"/>
      <c r="R1339" s="157"/>
      <c r="S1339" s="157"/>
      <c r="T1339" s="157"/>
      <c r="U1339" s="157"/>
      <c r="V1339" s="157"/>
      <c r="W1339" s="157"/>
      <c r="X1339" s="157"/>
      <c r="Y1339" s="157"/>
      <c r="Z1339" s="146"/>
      <c r="AA1339" s="146"/>
      <c r="AB1339" s="146"/>
      <c r="AC1339" s="146"/>
      <c r="AD1339" s="146"/>
      <c r="AE1339" s="146"/>
      <c r="AF1339" s="146"/>
      <c r="AG1339" s="146" t="s">
        <v>278</v>
      </c>
      <c r="AH1339" s="146">
        <v>0</v>
      </c>
      <c r="AI1339" s="146"/>
      <c r="AJ1339" s="146"/>
      <c r="AK1339" s="146"/>
      <c r="AL1339" s="146"/>
      <c r="AM1339" s="146"/>
      <c r="AN1339" s="146"/>
      <c r="AO1339" s="146"/>
      <c r="AP1339" s="146"/>
      <c r="AQ1339" s="146"/>
      <c r="AR1339" s="146"/>
      <c r="AS1339" s="146"/>
      <c r="AT1339" s="146"/>
      <c r="AU1339" s="146"/>
      <c r="AV1339" s="146"/>
      <c r="AW1339" s="146"/>
      <c r="AX1339" s="146"/>
      <c r="AY1339" s="146"/>
      <c r="AZ1339" s="146"/>
      <c r="BA1339" s="146"/>
      <c r="BB1339" s="146"/>
      <c r="BC1339" s="146"/>
      <c r="BD1339" s="146"/>
      <c r="BE1339" s="146"/>
      <c r="BF1339" s="146"/>
      <c r="BG1339" s="146"/>
      <c r="BH1339" s="146"/>
    </row>
    <row r="1340" spans="1:60" outlineLevel="3" x14ac:dyDescent="0.2">
      <c r="A1340" s="153"/>
      <c r="B1340" s="154"/>
      <c r="C1340" s="192" t="s">
        <v>528</v>
      </c>
      <c r="D1340" s="185"/>
      <c r="E1340" s="186"/>
      <c r="F1340" s="157"/>
      <c r="G1340" s="157"/>
      <c r="H1340" s="157"/>
      <c r="I1340" s="157"/>
      <c r="J1340" s="157"/>
      <c r="K1340" s="157"/>
      <c r="L1340" s="157"/>
      <c r="M1340" s="157"/>
      <c r="N1340" s="156"/>
      <c r="O1340" s="156"/>
      <c r="P1340" s="156"/>
      <c r="Q1340" s="156"/>
      <c r="R1340" s="157"/>
      <c r="S1340" s="157"/>
      <c r="T1340" s="157"/>
      <c r="U1340" s="157"/>
      <c r="V1340" s="157"/>
      <c r="W1340" s="157"/>
      <c r="X1340" s="157"/>
      <c r="Y1340" s="157"/>
      <c r="Z1340" s="146"/>
      <c r="AA1340" s="146"/>
      <c r="AB1340" s="146"/>
      <c r="AC1340" s="146"/>
      <c r="AD1340" s="146"/>
      <c r="AE1340" s="146"/>
      <c r="AF1340" s="146"/>
      <c r="AG1340" s="146" t="s">
        <v>278</v>
      </c>
      <c r="AH1340" s="146">
        <v>0</v>
      </c>
      <c r="AI1340" s="146"/>
      <c r="AJ1340" s="146"/>
      <c r="AK1340" s="146"/>
      <c r="AL1340" s="146"/>
      <c r="AM1340" s="146"/>
      <c r="AN1340" s="146"/>
      <c r="AO1340" s="146"/>
      <c r="AP1340" s="146"/>
      <c r="AQ1340" s="146"/>
      <c r="AR1340" s="146"/>
      <c r="AS1340" s="146"/>
      <c r="AT1340" s="146"/>
      <c r="AU1340" s="146"/>
      <c r="AV1340" s="146"/>
      <c r="AW1340" s="146"/>
      <c r="AX1340" s="146"/>
      <c r="AY1340" s="146"/>
      <c r="AZ1340" s="146"/>
      <c r="BA1340" s="146"/>
      <c r="BB1340" s="146"/>
      <c r="BC1340" s="146"/>
      <c r="BD1340" s="146"/>
      <c r="BE1340" s="146"/>
      <c r="BF1340" s="146"/>
      <c r="BG1340" s="146"/>
      <c r="BH1340" s="146"/>
    </row>
    <row r="1341" spans="1:60" outlineLevel="3" x14ac:dyDescent="0.2">
      <c r="A1341" s="153"/>
      <c r="B1341" s="154"/>
      <c r="C1341" s="192" t="s">
        <v>1198</v>
      </c>
      <c r="D1341" s="185"/>
      <c r="E1341" s="186">
        <v>29.224</v>
      </c>
      <c r="F1341" s="157"/>
      <c r="G1341" s="157"/>
      <c r="H1341" s="157"/>
      <c r="I1341" s="157"/>
      <c r="J1341" s="157"/>
      <c r="K1341" s="157"/>
      <c r="L1341" s="157"/>
      <c r="M1341" s="157"/>
      <c r="N1341" s="156"/>
      <c r="O1341" s="156"/>
      <c r="P1341" s="156"/>
      <c r="Q1341" s="156"/>
      <c r="R1341" s="157"/>
      <c r="S1341" s="157"/>
      <c r="T1341" s="157"/>
      <c r="U1341" s="157"/>
      <c r="V1341" s="157"/>
      <c r="W1341" s="157"/>
      <c r="X1341" s="157"/>
      <c r="Y1341" s="157"/>
      <c r="Z1341" s="146"/>
      <c r="AA1341" s="146"/>
      <c r="AB1341" s="146"/>
      <c r="AC1341" s="146"/>
      <c r="AD1341" s="146"/>
      <c r="AE1341" s="146"/>
      <c r="AF1341" s="146"/>
      <c r="AG1341" s="146" t="s">
        <v>278</v>
      </c>
      <c r="AH1341" s="146">
        <v>0</v>
      </c>
      <c r="AI1341" s="146"/>
      <c r="AJ1341" s="146"/>
      <c r="AK1341" s="146"/>
      <c r="AL1341" s="146"/>
      <c r="AM1341" s="146"/>
      <c r="AN1341" s="146"/>
      <c r="AO1341" s="146"/>
      <c r="AP1341" s="146"/>
      <c r="AQ1341" s="146"/>
      <c r="AR1341" s="146"/>
      <c r="AS1341" s="146"/>
      <c r="AT1341" s="146"/>
      <c r="AU1341" s="146"/>
      <c r="AV1341" s="146"/>
      <c r="AW1341" s="146"/>
      <c r="AX1341" s="146"/>
      <c r="AY1341" s="146"/>
      <c r="AZ1341" s="146"/>
      <c r="BA1341" s="146"/>
      <c r="BB1341" s="146"/>
      <c r="BC1341" s="146"/>
      <c r="BD1341" s="146"/>
      <c r="BE1341" s="146"/>
      <c r="BF1341" s="146"/>
      <c r="BG1341" s="146"/>
      <c r="BH1341" s="146"/>
    </row>
    <row r="1342" spans="1:60" outlineLevel="3" x14ac:dyDescent="0.2">
      <c r="A1342" s="153"/>
      <c r="B1342" s="154"/>
      <c r="C1342" s="192" t="s">
        <v>530</v>
      </c>
      <c r="D1342" s="185"/>
      <c r="E1342" s="186"/>
      <c r="F1342" s="157"/>
      <c r="G1342" s="157"/>
      <c r="H1342" s="157"/>
      <c r="I1342" s="157"/>
      <c r="J1342" s="157"/>
      <c r="K1342" s="157"/>
      <c r="L1342" s="157"/>
      <c r="M1342" s="157"/>
      <c r="N1342" s="156"/>
      <c r="O1342" s="156"/>
      <c r="P1342" s="156"/>
      <c r="Q1342" s="156"/>
      <c r="R1342" s="157"/>
      <c r="S1342" s="157"/>
      <c r="T1342" s="157"/>
      <c r="U1342" s="157"/>
      <c r="V1342" s="157"/>
      <c r="W1342" s="157"/>
      <c r="X1342" s="157"/>
      <c r="Y1342" s="157"/>
      <c r="Z1342" s="146"/>
      <c r="AA1342" s="146"/>
      <c r="AB1342" s="146"/>
      <c r="AC1342" s="146"/>
      <c r="AD1342" s="146"/>
      <c r="AE1342" s="146"/>
      <c r="AF1342" s="146"/>
      <c r="AG1342" s="146" t="s">
        <v>278</v>
      </c>
      <c r="AH1342" s="146">
        <v>0</v>
      </c>
      <c r="AI1342" s="146"/>
      <c r="AJ1342" s="146"/>
      <c r="AK1342" s="146"/>
      <c r="AL1342" s="146"/>
      <c r="AM1342" s="146"/>
      <c r="AN1342" s="146"/>
      <c r="AO1342" s="146"/>
      <c r="AP1342" s="146"/>
      <c r="AQ1342" s="146"/>
      <c r="AR1342" s="146"/>
      <c r="AS1342" s="146"/>
      <c r="AT1342" s="146"/>
      <c r="AU1342" s="146"/>
      <c r="AV1342" s="146"/>
      <c r="AW1342" s="146"/>
      <c r="AX1342" s="146"/>
      <c r="AY1342" s="146"/>
      <c r="AZ1342" s="146"/>
      <c r="BA1342" s="146"/>
      <c r="BB1342" s="146"/>
      <c r="BC1342" s="146"/>
      <c r="BD1342" s="146"/>
      <c r="BE1342" s="146"/>
      <c r="BF1342" s="146"/>
      <c r="BG1342" s="146"/>
      <c r="BH1342" s="146"/>
    </row>
    <row r="1343" spans="1:60" outlineLevel="3" x14ac:dyDescent="0.2">
      <c r="A1343" s="153"/>
      <c r="B1343" s="154"/>
      <c r="C1343" s="192" t="s">
        <v>1199</v>
      </c>
      <c r="D1343" s="185"/>
      <c r="E1343" s="186">
        <v>45.942</v>
      </c>
      <c r="F1343" s="157"/>
      <c r="G1343" s="157"/>
      <c r="H1343" s="157"/>
      <c r="I1343" s="157"/>
      <c r="J1343" s="157"/>
      <c r="K1343" s="157"/>
      <c r="L1343" s="157"/>
      <c r="M1343" s="157"/>
      <c r="N1343" s="156"/>
      <c r="O1343" s="156"/>
      <c r="P1343" s="156"/>
      <c r="Q1343" s="156"/>
      <c r="R1343" s="157"/>
      <c r="S1343" s="157"/>
      <c r="T1343" s="157"/>
      <c r="U1343" s="157"/>
      <c r="V1343" s="157"/>
      <c r="W1343" s="157"/>
      <c r="X1343" s="157"/>
      <c r="Y1343" s="157"/>
      <c r="Z1343" s="146"/>
      <c r="AA1343" s="146"/>
      <c r="AB1343" s="146"/>
      <c r="AC1343" s="146"/>
      <c r="AD1343" s="146"/>
      <c r="AE1343" s="146"/>
      <c r="AF1343" s="146"/>
      <c r="AG1343" s="146" t="s">
        <v>278</v>
      </c>
      <c r="AH1343" s="146">
        <v>0</v>
      </c>
      <c r="AI1343" s="146"/>
      <c r="AJ1343" s="146"/>
      <c r="AK1343" s="146"/>
      <c r="AL1343" s="146"/>
      <c r="AM1343" s="146"/>
      <c r="AN1343" s="146"/>
      <c r="AO1343" s="146"/>
      <c r="AP1343" s="146"/>
      <c r="AQ1343" s="146"/>
      <c r="AR1343" s="146"/>
      <c r="AS1343" s="146"/>
      <c r="AT1343" s="146"/>
      <c r="AU1343" s="146"/>
      <c r="AV1343" s="146"/>
      <c r="AW1343" s="146"/>
      <c r="AX1343" s="146"/>
      <c r="AY1343" s="146"/>
      <c r="AZ1343" s="146"/>
      <c r="BA1343" s="146"/>
      <c r="BB1343" s="146"/>
      <c r="BC1343" s="146"/>
      <c r="BD1343" s="146"/>
      <c r="BE1343" s="146"/>
      <c r="BF1343" s="146"/>
      <c r="BG1343" s="146"/>
      <c r="BH1343" s="146"/>
    </row>
    <row r="1344" spans="1:60" outlineLevel="3" x14ac:dyDescent="0.2">
      <c r="A1344" s="153"/>
      <c r="B1344" s="154"/>
      <c r="C1344" s="192" t="s">
        <v>556</v>
      </c>
      <c r="D1344" s="185"/>
      <c r="E1344" s="186"/>
      <c r="F1344" s="157"/>
      <c r="G1344" s="157"/>
      <c r="H1344" s="157"/>
      <c r="I1344" s="157"/>
      <c r="J1344" s="157"/>
      <c r="K1344" s="157"/>
      <c r="L1344" s="157"/>
      <c r="M1344" s="157"/>
      <c r="N1344" s="156"/>
      <c r="O1344" s="156"/>
      <c r="P1344" s="156"/>
      <c r="Q1344" s="156"/>
      <c r="R1344" s="157"/>
      <c r="S1344" s="157"/>
      <c r="T1344" s="157"/>
      <c r="U1344" s="157"/>
      <c r="V1344" s="157"/>
      <c r="W1344" s="157"/>
      <c r="X1344" s="157"/>
      <c r="Y1344" s="157"/>
      <c r="Z1344" s="146"/>
      <c r="AA1344" s="146"/>
      <c r="AB1344" s="146"/>
      <c r="AC1344" s="146"/>
      <c r="AD1344" s="146"/>
      <c r="AE1344" s="146"/>
      <c r="AF1344" s="146"/>
      <c r="AG1344" s="146" t="s">
        <v>278</v>
      </c>
      <c r="AH1344" s="146">
        <v>0</v>
      </c>
      <c r="AI1344" s="146"/>
      <c r="AJ1344" s="146"/>
      <c r="AK1344" s="146"/>
      <c r="AL1344" s="146"/>
      <c r="AM1344" s="146"/>
      <c r="AN1344" s="146"/>
      <c r="AO1344" s="146"/>
      <c r="AP1344" s="146"/>
      <c r="AQ1344" s="146"/>
      <c r="AR1344" s="146"/>
      <c r="AS1344" s="146"/>
      <c r="AT1344" s="146"/>
      <c r="AU1344" s="146"/>
      <c r="AV1344" s="146"/>
      <c r="AW1344" s="146"/>
      <c r="AX1344" s="146"/>
      <c r="AY1344" s="146"/>
      <c r="AZ1344" s="146"/>
      <c r="BA1344" s="146"/>
      <c r="BB1344" s="146"/>
      <c r="BC1344" s="146"/>
      <c r="BD1344" s="146"/>
      <c r="BE1344" s="146"/>
      <c r="BF1344" s="146"/>
      <c r="BG1344" s="146"/>
      <c r="BH1344" s="146"/>
    </row>
    <row r="1345" spans="1:60" outlineLevel="3" x14ac:dyDescent="0.2">
      <c r="A1345" s="153"/>
      <c r="B1345" s="154"/>
      <c r="C1345" s="192" t="s">
        <v>626</v>
      </c>
      <c r="D1345" s="185"/>
      <c r="E1345" s="186">
        <v>3.48</v>
      </c>
      <c r="F1345" s="157"/>
      <c r="G1345" s="157"/>
      <c r="H1345" s="157"/>
      <c r="I1345" s="157"/>
      <c r="J1345" s="157"/>
      <c r="K1345" s="157"/>
      <c r="L1345" s="157"/>
      <c r="M1345" s="157"/>
      <c r="N1345" s="156"/>
      <c r="O1345" s="156"/>
      <c r="P1345" s="156"/>
      <c r="Q1345" s="156"/>
      <c r="R1345" s="157"/>
      <c r="S1345" s="157"/>
      <c r="T1345" s="157"/>
      <c r="U1345" s="157"/>
      <c r="V1345" s="157"/>
      <c r="W1345" s="157"/>
      <c r="X1345" s="157"/>
      <c r="Y1345" s="157"/>
      <c r="Z1345" s="146"/>
      <c r="AA1345" s="146"/>
      <c r="AB1345" s="146"/>
      <c r="AC1345" s="146"/>
      <c r="AD1345" s="146"/>
      <c r="AE1345" s="146"/>
      <c r="AF1345" s="146"/>
      <c r="AG1345" s="146" t="s">
        <v>278</v>
      </c>
      <c r="AH1345" s="146">
        <v>0</v>
      </c>
      <c r="AI1345" s="146"/>
      <c r="AJ1345" s="146"/>
      <c r="AK1345" s="146"/>
      <c r="AL1345" s="146"/>
      <c r="AM1345" s="146"/>
      <c r="AN1345" s="146"/>
      <c r="AO1345" s="146"/>
      <c r="AP1345" s="146"/>
      <c r="AQ1345" s="146"/>
      <c r="AR1345" s="146"/>
      <c r="AS1345" s="146"/>
      <c r="AT1345" s="146"/>
      <c r="AU1345" s="146"/>
      <c r="AV1345" s="146"/>
      <c r="AW1345" s="146"/>
      <c r="AX1345" s="146"/>
      <c r="AY1345" s="146"/>
      <c r="AZ1345" s="146"/>
      <c r="BA1345" s="146"/>
      <c r="BB1345" s="146"/>
      <c r="BC1345" s="146"/>
      <c r="BD1345" s="146"/>
      <c r="BE1345" s="146"/>
      <c r="BF1345" s="146"/>
      <c r="BG1345" s="146"/>
      <c r="BH1345" s="146"/>
    </row>
    <row r="1346" spans="1:60" outlineLevel="3" x14ac:dyDescent="0.2">
      <c r="A1346" s="153"/>
      <c r="B1346" s="154"/>
      <c r="C1346" s="192" t="s">
        <v>532</v>
      </c>
      <c r="D1346" s="185"/>
      <c r="E1346" s="186"/>
      <c r="F1346" s="157"/>
      <c r="G1346" s="157"/>
      <c r="H1346" s="157"/>
      <c r="I1346" s="157"/>
      <c r="J1346" s="157"/>
      <c r="K1346" s="157"/>
      <c r="L1346" s="157"/>
      <c r="M1346" s="157"/>
      <c r="N1346" s="156"/>
      <c r="O1346" s="156"/>
      <c r="P1346" s="156"/>
      <c r="Q1346" s="156"/>
      <c r="R1346" s="157"/>
      <c r="S1346" s="157"/>
      <c r="T1346" s="157"/>
      <c r="U1346" s="157"/>
      <c r="V1346" s="157"/>
      <c r="W1346" s="157"/>
      <c r="X1346" s="157"/>
      <c r="Y1346" s="157"/>
      <c r="Z1346" s="146"/>
      <c r="AA1346" s="146"/>
      <c r="AB1346" s="146"/>
      <c r="AC1346" s="146"/>
      <c r="AD1346" s="146"/>
      <c r="AE1346" s="146"/>
      <c r="AF1346" s="146"/>
      <c r="AG1346" s="146" t="s">
        <v>278</v>
      </c>
      <c r="AH1346" s="146">
        <v>0</v>
      </c>
      <c r="AI1346" s="146"/>
      <c r="AJ1346" s="146"/>
      <c r="AK1346" s="146"/>
      <c r="AL1346" s="146"/>
      <c r="AM1346" s="146"/>
      <c r="AN1346" s="146"/>
      <c r="AO1346" s="146"/>
      <c r="AP1346" s="146"/>
      <c r="AQ1346" s="146"/>
      <c r="AR1346" s="146"/>
      <c r="AS1346" s="146"/>
      <c r="AT1346" s="146"/>
      <c r="AU1346" s="146"/>
      <c r="AV1346" s="146"/>
      <c r="AW1346" s="146"/>
      <c r="AX1346" s="146"/>
      <c r="AY1346" s="146"/>
      <c r="AZ1346" s="146"/>
      <c r="BA1346" s="146"/>
      <c r="BB1346" s="146"/>
      <c r="BC1346" s="146"/>
      <c r="BD1346" s="146"/>
      <c r="BE1346" s="146"/>
      <c r="BF1346" s="146"/>
      <c r="BG1346" s="146"/>
      <c r="BH1346" s="146"/>
    </row>
    <row r="1347" spans="1:60" outlineLevel="3" x14ac:dyDescent="0.2">
      <c r="A1347" s="153"/>
      <c r="B1347" s="154"/>
      <c r="C1347" s="192" t="s">
        <v>627</v>
      </c>
      <c r="D1347" s="185"/>
      <c r="E1347" s="186">
        <v>3.468</v>
      </c>
      <c r="F1347" s="157"/>
      <c r="G1347" s="157"/>
      <c r="H1347" s="157"/>
      <c r="I1347" s="157"/>
      <c r="J1347" s="157"/>
      <c r="K1347" s="157"/>
      <c r="L1347" s="157"/>
      <c r="M1347" s="157"/>
      <c r="N1347" s="156"/>
      <c r="O1347" s="156"/>
      <c r="P1347" s="156"/>
      <c r="Q1347" s="156"/>
      <c r="R1347" s="157"/>
      <c r="S1347" s="157"/>
      <c r="T1347" s="157"/>
      <c r="U1347" s="157"/>
      <c r="V1347" s="157"/>
      <c r="W1347" s="157"/>
      <c r="X1347" s="157"/>
      <c r="Y1347" s="157"/>
      <c r="Z1347" s="146"/>
      <c r="AA1347" s="146"/>
      <c r="AB1347" s="146"/>
      <c r="AC1347" s="146"/>
      <c r="AD1347" s="146"/>
      <c r="AE1347" s="146"/>
      <c r="AF1347" s="146"/>
      <c r="AG1347" s="146" t="s">
        <v>278</v>
      </c>
      <c r="AH1347" s="146">
        <v>0</v>
      </c>
      <c r="AI1347" s="146"/>
      <c r="AJ1347" s="146"/>
      <c r="AK1347" s="146"/>
      <c r="AL1347" s="146"/>
      <c r="AM1347" s="146"/>
      <c r="AN1347" s="146"/>
      <c r="AO1347" s="146"/>
      <c r="AP1347" s="146"/>
      <c r="AQ1347" s="146"/>
      <c r="AR1347" s="146"/>
      <c r="AS1347" s="146"/>
      <c r="AT1347" s="146"/>
      <c r="AU1347" s="146"/>
      <c r="AV1347" s="146"/>
      <c r="AW1347" s="146"/>
      <c r="AX1347" s="146"/>
      <c r="AY1347" s="146"/>
      <c r="AZ1347" s="146"/>
      <c r="BA1347" s="146"/>
      <c r="BB1347" s="146"/>
      <c r="BC1347" s="146"/>
      <c r="BD1347" s="146"/>
      <c r="BE1347" s="146"/>
      <c r="BF1347" s="146"/>
      <c r="BG1347" s="146"/>
      <c r="BH1347" s="146"/>
    </row>
    <row r="1348" spans="1:60" outlineLevel="3" x14ac:dyDescent="0.2">
      <c r="A1348" s="153"/>
      <c r="B1348" s="154"/>
      <c r="C1348" s="192" t="s">
        <v>629</v>
      </c>
      <c r="D1348" s="185"/>
      <c r="E1348" s="186"/>
      <c r="F1348" s="157"/>
      <c r="G1348" s="157"/>
      <c r="H1348" s="157"/>
      <c r="I1348" s="157"/>
      <c r="J1348" s="157"/>
      <c r="K1348" s="157"/>
      <c r="L1348" s="157"/>
      <c r="M1348" s="157"/>
      <c r="N1348" s="156"/>
      <c r="O1348" s="156"/>
      <c r="P1348" s="156"/>
      <c r="Q1348" s="156"/>
      <c r="R1348" s="157"/>
      <c r="S1348" s="157"/>
      <c r="T1348" s="157"/>
      <c r="U1348" s="157"/>
      <c r="V1348" s="157"/>
      <c r="W1348" s="157"/>
      <c r="X1348" s="157"/>
      <c r="Y1348" s="157"/>
      <c r="Z1348" s="146"/>
      <c r="AA1348" s="146"/>
      <c r="AB1348" s="146"/>
      <c r="AC1348" s="146"/>
      <c r="AD1348" s="146"/>
      <c r="AE1348" s="146"/>
      <c r="AF1348" s="146"/>
      <c r="AG1348" s="146" t="s">
        <v>278</v>
      </c>
      <c r="AH1348" s="146">
        <v>0</v>
      </c>
      <c r="AI1348" s="146"/>
      <c r="AJ1348" s="146"/>
      <c r="AK1348" s="146"/>
      <c r="AL1348" s="146"/>
      <c r="AM1348" s="146"/>
      <c r="AN1348" s="146"/>
      <c r="AO1348" s="146"/>
      <c r="AP1348" s="146"/>
      <c r="AQ1348" s="146"/>
      <c r="AR1348" s="146"/>
      <c r="AS1348" s="146"/>
      <c r="AT1348" s="146"/>
      <c r="AU1348" s="146"/>
      <c r="AV1348" s="146"/>
      <c r="AW1348" s="146"/>
      <c r="AX1348" s="146"/>
      <c r="AY1348" s="146"/>
      <c r="AZ1348" s="146"/>
      <c r="BA1348" s="146"/>
      <c r="BB1348" s="146"/>
      <c r="BC1348" s="146"/>
      <c r="BD1348" s="146"/>
      <c r="BE1348" s="146"/>
      <c r="BF1348" s="146"/>
      <c r="BG1348" s="146"/>
      <c r="BH1348" s="146"/>
    </row>
    <row r="1349" spans="1:60" outlineLevel="3" x14ac:dyDescent="0.2">
      <c r="A1349" s="153"/>
      <c r="B1349" s="154"/>
      <c r="C1349" s="192" t="s">
        <v>630</v>
      </c>
      <c r="D1349" s="185"/>
      <c r="E1349" s="186">
        <v>19.812000000000001</v>
      </c>
      <c r="F1349" s="157"/>
      <c r="G1349" s="157"/>
      <c r="H1349" s="157"/>
      <c r="I1349" s="157"/>
      <c r="J1349" s="157"/>
      <c r="K1349" s="157"/>
      <c r="L1349" s="157"/>
      <c r="M1349" s="157"/>
      <c r="N1349" s="156"/>
      <c r="O1349" s="156"/>
      <c r="P1349" s="156"/>
      <c r="Q1349" s="156"/>
      <c r="R1349" s="157"/>
      <c r="S1349" s="157"/>
      <c r="T1349" s="157"/>
      <c r="U1349" s="157"/>
      <c r="V1349" s="157"/>
      <c r="W1349" s="157"/>
      <c r="X1349" s="157"/>
      <c r="Y1349" s="157"/>
      <c r="Z1349" s="146"/>
      <c r="AA1349" s="146"/>
      <c r="AB1349" s="146"/>
      <c r="AC1349" s="146"/>
      <c r="AD1349" s="146"/>
      <c r="AE1349" s="146"/>
      <c r="AF1349" s="146"/>
      <c r="AG1349" s="146" t="s">
        <v>278</v>
      </c>
      <c r="AH1349" s="146">
        <v>0</v>
      </c>
      <c r="AI1349" s="146"/>
      <c r="AJ1349" s="146"/>
      <c r="AK1349" s="146"/>
      <c r="AL1349" s="146"/>
      <c r="AM1349" s="146"/>
      <c r="AN1349" s="146"/>
      <c r="AO1349" s="146"/>
      <c r="AP1349" s="146"/>
      <c r="AQ1349" s="146"/>
      <c r="AR1349" s="146"/>
      <c r="AS1349" s="146"/>
      <c r="AT1349" s="146"/>
      <c r="AU1349" s="146"/>
      <c r="AV1349" s="146"/>
      <c r="AW1349" s="146"/>
      <c r="AX1349" s="146"/>
      <c r="AY1349" s="146"/>
      <c r="AZ1349" s="146"/>
      <c r="BA1349" s="146"/>
      <c r="BB1349" s="146"/>
      <c r="BC1349" s="146"/>
      <c r="BD1349" s="146"/>
      <c r="BE1349" s="146"/>
      <c r="BF1349" s="146"/>
      <c r="BG1349" s="146"/>
      <c r="BH1349" s="146"/>
    </row>
    <row r="1350" spans="1:60" outlineLevel="3" x14ac:dyDescent="0.2">
      <c r="A1350" s="153"/>
      <c r="B1350" s="154"/>
      <c r="C1350" s="192" t="s">
        <v>536</v>
      </c>
      <c r="D1350" s="185"/>
      <c r="E1350" s="186"/>
      <c r="F1350" s="157"/>
      <c r="G1350" s="157"/>
      <c r="H1350" s="157"/>
      <c r="I1350" s="157"/>
      <c r="J1350" s="157"/>
      <c r="K1350" s="157"/>
      <c r="L1350" s="157"/>
      <c r="M1350" s="157"/>
      <c r="N1350" s="156"/>
      <c r="O1350" s="156"/>
      <c r="P1350" s="156"/>
      <c r="Q1350" s="156"/>
      <c r="R1350" s="157"/>
      <c r="S1350" s="157"/>
      <c r="T1350" s="157"/>
      <c r="U1350" s="157"/>
      <c r="V1350" s="157"/>
      <c r="W1350" s="157"/>
      <c r="X1350" s="157"/>
      <c r="Y1350" s="157"/>
      <c r="Z1350" s="146"/>
      <c r="AA1350" s="146"/>
      <c r="AB1350" s="146"/>
      <c r="AC1350" s="146"/>
      <c r="AD1350" s="146"/>
      <c r="AE1350" s="146"/>
      <c r="AF1350" s="146"/>
      <c r="AG1350" s="146" t="s">
        <v>278</v>
      </c>
      <c r="AH1350" s="146">
        <v>0</v>
      </c>
      <c r="AI1350" s="146"/>
      <c r="AJ1350" s="146"/>
      <c r="AK1350" s="146"/>
      <c r="AL1350" s="146"/>
      <c r="AM1350" s="146"/>
      <c r="AN1350" s="146"/>
      <c r="AO1350" s="146"/>
      <c r="AP1350" s="146"/>
      <c r="AQ1350" s="146"/>
      <c r="AR1350" s="146"/>
      <c r="AS1350" s="146"/>
      <c r="AT1350" s="146"/>
      <c r="AU1350" s="146"/>
      <c r="AV1350" s="146"/>
      <c r="AW1350" s="146"/>
      <c r="AX1350" s="146"/>
      <c r="AY1350" s="146"/>
      <c r="AZ1350" s="146"/>
      <c r="BA1350" s="146"/>
      <c r="BB1350" s="146"/>
      <c r="BC1350" s="146"/>
      <c r="BD1350" s="146"/>
      <c r="BE1350" s="146"/>
      <c r="BF1350" s="146"/>
      <c r="BG1350" s="146"/>
      <c r="BH1350" s="146"/>
    </row>
    <row r="1351" spans="1:60" outlineLevel="3" x14ac:dyDescent="0.2">
      <c r="A1351" s="153"/>
      <c r="B1351" s="154"/>
      <c r="C1351" s="192" t="s">
        <v>633</v>
      </c>
      <c r="D1351" s="185"/>
      <c r="E1351" s="186">
        <v>47.257599999999996</v>
      </c>
      <c r="F1351" s="157"/>
      <c r="G1351" s="157"/>
      <c r="H1351" s="157"/>
      <c r="I1351" s="157"/>
      <c r="J1351" s="157"/>
      <c r="K1351" s="157"/>
      <c r="L1351" s="157"/>
      <c r="M1351" s="157"/>
      <c r="N1351" s="156"/>
      <c r="O1351" s="156"/>
      <c r="P1351" s="156"/>
      <c r="Q1351" s="156"/>
      <c r="R1351" s="157"/>
      <c r="S1351" s="157"/>
      <c r="T1351" s="157"/>
      <c r="U1351" s="157"/>
      <c r="V1351" s="157"/>
      <c r="W1351" s="157"/>
      <c r="X1351" s="157"/>
      <c r="Y1351" s="157"/>
      <c r="Z1351" s="146"/>
      <c r="AA1351" s="146"/>
      <c r="AB1351" s="146"/>
      <c r="AC1351" s="146"/>
      <c r="AD1351" s="146"/>
      <c r="AE1351" s="146"/>
      <c r="AF1351" s="146"/>
      <c r="AG1351" s="146" t="s">
        <v>278</v>
      </c>
      <c r="AH1351" s="146">
        <v>0</v>
      </c>
      <c r="AI1351" s="146"/>
      <c r="AJ1351" s="146"/>
      <c r="AK1351" s="146"/>
      <c r="AL1351" s="146"/>
      <c r="AM1351" s="146"/>
      <c r="AN1351" s="146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46"/>
      <c r="BB1351" s="146"/>
      <c r="BC1351" s="146"/>
      <c r="BD1351" s="146"/>
      <c r="BE1351" s="146"/>
      <c r="BF1351" s="146"/>
      <c r="BG1351" s="146"/>
      <c r="BH1351" s="146"/>
    </row>
    <row r="1352" spans="1:60" outlineLevel="3" x14ac:dyDescent="0.2">
      <c r="A1352" s="153"/>
      <c r="B1352" s="154"/>
      <c r="C1352" s="192" t="s">
        <v>637</v>
      </c>
      <c r="D1352" s="185"/>
      <c r="E1352" s="186"/>
      <c r="F1352" s="157"/>
      <c r="G1352" s="157"/>
      <c r="H1352" s="157"/>
      <c r="I1352" s="157"/>
      <c r="J1352" s="157"/>
      <c r="K1352" s="157"/>
      <c r="L1352" s="157"/>
      <c r="M1352" s="157"/>
      <c r="N1352" s="156"/>
      <c r="O1352" s="156"/>
      <c r="P1352" s="156"/>
      <c r="Q1352" s="156"/>
      <c r="R1352" s="157"/>
      <c r="S1352" s="157"/>
      <c r="T1352" s="157"/>
      <c r="U1352" s="157"/>
      <c r="V1352" s="157"/>
      <c r="W1352" s="157"/>
      <c r="X1352" s="157"/>
      <c r="Y1352" s="157"/>
      <c r="Z1352" s="146"/>
      <c r="AA1352" s="146"/>
      <c r="AB1352" s="146"/>
      <c r="AC1352" s="146"/>
      <c r="AD1352" s="146"/>
      <c r="AE1352" s="146"/>
      <c r="AF1352" s="146"/>
      <c r="AG1352" s="146" t="s">
        <v>278</v>
      </c>
      <c r="AH1352" s="146">
        <v>0</v>
      </c>
      <c r="AI1352" s="146"/>
      <c r="AJ1352" s="146"/>
      <c r="AK1352" s="146"/>
      <c r="AL1352" s="146"/>
      <c r="AM1352" s="146"/>
      <c r="AN1352" s="146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</row>
    <row r="1353" spans="1:60" outlineLevel="3" x14ac:dyDescent="0.2">
      <c r="A1353" s="153"/>
      <c r="B1353" s="154"/>
      <c r="C1353" s="192" t="s">
        <v>1200</v>
      </c>
      <c r="D1353" s="185"/>
      <c r="E1353" s="186">
        <v>28.546399999999998</v>
      </c>
      <c r="F1353" s="157"/>
      <c r="G1353" s="157"/>
      <c r="H1353" s="157"/>
      <c r="I1353" s="157"/>
      <c r="J1353" s="157"/>
      <c r="K1353" s="157"/>
      <c r="L1353" s="157"/>
      <c r="M1353" s="157"/>
      <c r="N1353" s="156"/>
      <c r="O1353" s="156"/>
      <c r="P1353" s="156"/>
      <c r="Q1353" s="156"/>
      <c r="R1353" s="157"/>
      <c r="S1353" s="157"/>
      <c r="T1353" s="157"/>
      <c r="U1353" s="157"/>
      <c r="V1353" s="157"/>
      <c r="W1353" s="157"/>
      <c r="X1353" s="157"/>
      <c r="Y1353" s="157"/>
      <c r="Z1353" s="146"/>
      <c r="AA1353" s="146"/>
      <c r="AB1353" s="146"/>
      <c r="AC1353" s="146"/>
      <c r="AD1353" s="146"/>
      <c r="AE1353" s="146"/>
      <c r="AF1353" s="146"/>
      <c r="AG1353" s="146" t="s">
        <v>278</v>
      </c>
      <c r="AH1353" s="146">
        <v>0</v>
      </c>
      <c r="AI1353" s="146"/>
      <c r="AJ1353" s="146"/>
      <c r="AK1353" s="146"/>
      <c r="AL1353" s="146"/>
      <c r="AM1353" s="146"/>
      <c r="AN1353" s="146"/>
      <c r="AO1353" s="146"/>
      <c r="AP1353" s="146"/>
      <c r="AQ1353" s="146"/>
      <c r="AR1353" s="146"/>
      <c r="AS1353" s="146"/>
      <c r="AT1353" s="146"/>
      <c r="AU1353" s="146"/>
      <c r="AV1353" s="146"/>
      <c r="AW1353" s="146"/>
      <c r="AX1353" s="146"/>
      <c r="AY1353" s="146"/>
      <c r="AZ1353" s="146"/>
      <c r="BA1353" s="146"/>
      <c r="BB1353" s="146"/>
      <c r="BC1353" s="146"/>
      <c r="BD1353" s="146"/>
      <c r="BE1353" s="146"/>
      <c r="BF1353" s="146"/>
      <c r="BG1353" s="146"/>
      <c r="BH1353" s="146"/>
    </row>
    <row r="1354" spans="1:60" outlineLevel="3" x14ac:dyDescent="0.2">
      <c r="A1354" s="153"/>
      <c r="B1354" s="154"/>
      <c r="C1354" s="192" t="s">
        <v>538</v>
      </c>
      <c r="D1354" s="185"/>
      <c r="E1354" s="186"/>
      <c r="F1354" s="157"/>
      <c r="G1354" s="157"/>
      <c r="H1354" s="157"/>
      <c r="I1354" s="157"/>
      <c r="J1354" s="157"/>
      <c r="K1354" s="157"/>
      <c r="L1354" s="157"/>
      <c r="M1354" s="157"/>
      <c r="N1354" s="156"/>
      <c r="O1354" s="156"/>
      <c r="P1354" s="156"/>
      <c r="Q1354" s="156"/>
      <c r="R1354" s="157"/>
      <c r="S1354" s="157"/>
      <c r="T1354" s="157"/>
      <c r="U1354" s="157"/>
      <c r="V1354" s="157"/>
      <c r="W1354" s="157"/>
      <c r="X1354" s="157"/>
      <c r="Y1354" s="157"/>
      <c r="Z1354" s="146"/>
      <c r="AA1354" s="146"/>
      <c r="AB1354" s="146"/>
      <c r="AC1354" s="146"/>
      <c r="AD1354" s="146"/>
      <c r="AE1354" s="146"/>
      <c r="AF1354" s="146"/>
      <c r="AG1354" s="146" t="s">
        <v>278</v>
      </c>
      <c r="AH1354" s="146">
        <v>0</v>
      </c>
      <c r="AI1354" s="146"/>
      <c r="AJ1354" s="146"/>
      <c r="AK1354" s="146"/>
      <c r="AL1354" s="146"/>
      <c r="AM1354" s="146"/>
      <c r="AN1354" s="146"/>
      <c r="AO1354" s="146"/>
      <c r="AP1354" s="146"/>
      <c r="AQ1354" s="146"/>
      <c r="AR1354" s="146"/>
      <c r="AS1354" s="146"/>
      <c r="AT1354" s="146"/>
      <c r="AU1354" s="146"/>
      <c r="AV1354" s="146"/>
      <c r="AW1354" s="146"/>
      <c r="AX1354" s="146"/>
      <c r="AY1354" s="146"/>
      <c r="AZ1354" s="146"/>
      <c r="BA1354" s="146"/>
      <c r="BB1354" s="146"/>
      <c r="BC1354" s="146"/>
      <c r="BD1354" s="146"/>
      <c r="BE1354" s="146"/>
      <c r="BF1354" s="146"/>
      <c r="BG1354" s="146"/>
      <c r="BH1354" s="146"/>
    </row>
    <row r="1355" spans="1:60" outlineLevel="3" x14ac:dyDescent="0.2">
      <c r="A1355" s="153"/>
      <c r="B1355" s="154"/>
      <c r="C1355" s="192" t="s">
        <v>1201</v>
      </c>
      <c r="D1355" s="185"/>
      <c r="E1355" s="186">
        <v>15.21</v>
      </c>
      <c r="F1355" s="157"/>
      <c r="G1355" s="157"/>
      <c r="H1355" s="157"/>
      <c r="I1355" s="157"/>
      <c r="J1355" s="157"/>
      <c r="K1355" s="157"/>
      <c r="L1355" s="157"/>
      <c r="M1355" s="157"/>
      <c r="N1355" s="156"/>
      <c r="O1355" s="156"/>
      <c r="P1355" s="156"/>
      <c r="Q1355" s="156"/>
      <c r="R1355" s="157"/>
      <c r="S1355" s="157"/>
      <c r="T1355" s="157"/>
      <c r="U1355" s="157"/>
      <c r="V1355" s="157"/>
      <c r="W1355" s="157"/>
      <c r="X1355" s="157"/>
      <c r="Y1355" s="157"/>
      <c r="Z1355" s="146"/>
      <c r="AA1355" s="146"/>
      <c r="AB1355" s="146"/>
      <c r="AC1355" s="146"/>
      <c r="AD1355" s="146"/>
      <c r="AE1355" s="146"/>
      <c r="AF1355" s="146"/>
      <c r="AG1355" s="146" t="s">
        <v>278</v>
      </c>
      <c r="AH1355" s="146">
        <v>0</v>
      </c>
      <c r="AI1355" s="146"/>
      <c r="AJ1355" s="146"/>
      <c r="AK1355" s="146"/>
      <c r="AL1355" s="146"/>
      <c r="AM1355" s="146"/>
      <c r="AN1355" s="146"/>
      <c r="AO1355" s="146"/>
      <c r="AP1355" s="146"/>
      <c r="AQ1355" s="146"/>
      <c r="AR1355" s="146"/>
      <c r="AS1355" s="146"/>
      <c r="AT1355" s="146"/>
      <c r="AU1355" s="146"/>
      <c r="AV1355" s="146"/>
      <c r="AW1355" s="146"/>
      <c r="AX1355" s="146"/>
      <c r="AY1355" s="146"/>
      <c r="AZ1355" s="146"/>
      <c r="BA1355" s="146"/>
      <c r="BB1355" s="146"/>
      <c r="BC1355" s="146"/>
      <c r="BD1355" s="146"/>
      <c r="BE1355" s="146"/>
      <c r="BF1355" s="146"/>
      <c r="BG1355" s="146"/>
      <c r="BH1355" s="146"/>
    </row>
    <row r="1356" spans="1:60" outlineLevel="3" x14ac:dyDescent="0.2">
      <c r="A1356" s="153"/>
      <c r="B1356" s="154"/>
      <c r="C1356" s="192" t="s">
        <v>610</v>
      </c>
      <c r="D1356" s="185"/>
      <c r="E1356" s="186"/>
      <c r="F1356" s="157"/>
      <c r="G1356" s="157"/>
      <c r="H1356" s="157"/>
      <c r="I1356" s="157"/>
      <c r="J1356" s="157"/>
      <c r="K1356" s="157"/>
      <c r="L1356" s="157"/>
      <c r="M1356" s="157"/>
      <c r="N1356" s="156"/>
      <c r="O1356" s="156"/>
      <c r="P1356" s="156"/>
      <c r="Q1356" s="156"/>
      <c r="R1356" s="157"/>
      <c r="S1356" s="157"/>
      <c r="T1356" s="157"/>
      <c r="U1356" s="157"/>
      <c r="V1356" s="157"/>
      <c r="W1356" s="157"/>
      <c r="X1356" s="157"/>
      <c r="Y1356" s="157"/>
      <c r="Z1356" s="146"/>
      <c r="AA1356" s="146"/>
      <c r="AB1356" s="146"/>
      <c r="AC1356" s="146"/>
      <c r="AD1356" s="146"/>
      <c r="AE1356" s="146"/>
      <c r="AF1356" s="146"/>
      <c r="AG1356" s="146" t="s">
        <v>278</v>
      </c>
      <c r="AH1356" s="146">
        <v>0</v>
      </c>
      <c r="AI1356" s="146"/>
      <c r="AJ1356" s="146"/>
      <c r="AK1356" s="146"/>
      <c r="AL1356" s="146"/>
      <c r="AM1356" s="146"/>
      <c r="AN1356" s="146"/>
      <c r="AO1356" s="146"/>
      <c r="AP1356" s="146"/>
      <c r="AQ1356" s="146"/>
      <c r="AR1356" s="146"/>
      <c r="AS1356" s="146"/>
      <c r="AT1356" s="146"/>
      <c r="AU1356" s="146"/>
      <c r="AV1356" s="146"/>
      <c r="AW1356" s="146"/>
      <c r="AX1356" s="146"/>
      <c r="AY1356" s="146"/>
      <c r="AZ1356" s="146"/>
      <c r="BA1356" s="146"/>
      <c r="BB1356" s="146"/>
      <c r="BC1356" s="146"/>
      <c r="BD1356" s="146"/>
      <c r="BE1356" s="146"/>
      <c r="BF1356" s="146"/>
      <c r="BG1356" s="146"/>
      <c r="BH1356" s="146"/>
    </row>
    <row r="1357" spans="1:60" outlineLevel="3" x14ac:dyDescent="0.2">
      <c r="A1357" s="153"/>
      <c r="B1357" s="154"/>
      <c r="C1357" s="192" t="s">
        <v>642</v>
      </c>
      <c r="D1357" s="185"/>
      <c r="E1357" s="186">
        <v>3.875</v>
      </c>
      <c r="F1357" s="157"/>
      <c r="G1357" s="157"/>
      <c r="H1357" s="157"/>
      <c r="I1357" s="157"/>
      <c r="J1357" s="157"/>
      <c r="K1357" s="157"/>
      <c r="L1357" s="157"/>
      <c r="M1357" s="157"/>
      <c r="N1357" s="156"/>
      <c r="O1357" s="156"/>
      <c r="P1357" s="156"/>
      <c r="Q1357" s="156"/>
      <c r="R1357" s="157"/>
      <c r="S1357" s="157"/>
      <c r="T1357" s="157"/>
      <c r="U1357" s="157"/>
      <c r="V1357" s="157"/>
      <c r="W1357" s="157"/>
      <c r="X1357" s="157"/>
      <c r="Y1357" s="157"/>
      <c r="Z1357" s="146"/>
      <c r="AA1357" s="146"/>
      <c r="AB1357" s="146"/>
      <c r="AC1357" s="146"/>
      <c r="AD1357" s="146"/>
      <c r="AE1357" s="146"/>
      <c r="AF1357" s="146"/>
      <c r="AG1357" s="146" t="s">
        <v>278</v>
      </c>
      <c r="AH1357" s="146">
        <v>0</v>
      </c>
      <c r="AI1357" s="146"/>
      <c r="AJ1357" s="146"/>
      <c r="AK1357" s="146"/>
      <c r="AL1357" s="146"/>
      <c r="AM1357" s="146"/>
      <c r="AN1357" s="146"/>
      <c r="AO1357" s="146"/>
      <c r="AP1357" s="146"/>
      <c r="AQ1357" s="146"/>
      <c r="AR1357" s="146"/>
      <c r="AS1357" s="146"/>
      <c r="AT1357" s="146"/>
      <c r="AU1357" s="146"/>
      <c r="AV1357" s="146"/>
      <c r="AW1357" s="146"/>
      <c r="AX1357" s="146"/>
      <c r="AY1357" s="146"/>
      <c r="AZ1357" s="146"/>
      <c r="BA1357" s="146"/>
      <c r="BB1357" s="146"/>
      <c r="BC1357" s="146"/>
      <c r="BD1357" s="146"/>
      <c r="BE1357" s="146"/>
      <c r="BF1357" s="146"/>
      <c r="BG1357" s="146"/>
      <c r="BH1357" s="146"/>
    </row>
    <row r="1358" spans="1:60" outlineLevel="3" x14ac:dyDescent="0.2">
      <c r="A1358" s="153"/>
      <c r="B1358" s="154"/>
      <c r="C1358" s="192" t="s">
        <v>540</v>
      </c>
      <c r="D1358" s="185"/>
      <c r="E1358" s="186"/>
      <c r="F1358" s="157"/>
      <c r="G1358" s="157"/>
      <c r="H1358" s="157"/>
      <c r="I1358" s="157"/>
      <c r="J1358" s="157"/>
      <c r="K1358" s="157"/>
      <c r="L1358" s="157"/>
      <c r="M1358" s="157"/>
      <c r="N1358" s="156"/>
      <c r="O1358" s="156"/>
      <c r="P1358" s="156"/>
      <c r="Q1358" s="156"/>
      <c r="R1358" s="157"/>
      <c r="S1358" s="157"/>
      <c r="T1358" s="157"/>
      <c r="U1358" s="157"/>
      <c r="V1358" s="157"/>
      <c r="W1358" s="157"/>
      <c r="X1358" s="157"/>
      <c r="Y1358" s="157"/>
      <c r="Z1358" s="146"/>
      <c r="AA1358" s="146"/>
      <c r="AB1358" s="146"/>
      <c r="AC1358" s="146"/>
      <c r="AD1358" s="146"/>
      <c r="AE1358" s="146"/>
      <c r="AF1358" s="146"/>
      <c r="AG1358" s="146" t="s">
        <v>278</v>
      </c>
      <c r="AH1358" s="146">
        <v>0</v>
      </c>
      <c r="AI1358" s="146"/>
      <c r="AJ1358" s="146"/>
      <c r="AK1358" s="146"/>
      <c r="AL1358" s="146"/>
      <c r="AM1358" s="146"/>
      <c r="AN1358" s="146"/>
      <c r="AO1358" s="146"/>
      <c r="AP1358" s="146"/>
      <c r="AQ1358" s="146"/>
      <c r="AR1358" s="146"/>
      <c r="AS1358" s="146"/>
      <c r="AT1358" s="146"/>
      <c r="AU1358" s="146"/>
      <c r="AV1358" s="146"/>
      <c r="AW1358" s="146"/>
      <c r="AX1358" s="146"/>
      <c r="AY1358" s="146"/>
      <c r="AZ1358" s="146"/>
      <c r="BA1358" s="146"/>
      <c r="BB1358" s="146"/>
      <c r="BC1358" s="146"/>
      <c r="BD1358" s="146"/>
      <c r="BE1358" s="146"/>
      <c r="BF1358" s="146"/>
      <c r="BG1358" s="146"/>
      <c r="BH1358" s="146"/>
    </row>
    <row r="1359" spans="1:60" outlineLevel="3" x14ac:dyDescent="0.2">
      <c r="A1359" s="153"/>
      <c r="B1359" s="154"/>
      <c r="C1359" s="192" t="s">
        <v>1202</v>
      </c>
      <c r="D1359" s="185"/>
      <c r="E1359" s="186">
        <v>49.686</v>
      </c>
      <c r="F1359" s="157"/>
      <c r="G1359" s="157"/>
      <c r="H1359" s="157"/>
      <c r="I1359" s="157"/>
      <c r="J1359" s="157"/>
      <c r="K1359" s="157"/>
      <c r="L1359" s="157"/>
      <c r="M1359" s="157"/>
      <c r="N1359" s="156"/>
      <c r="O1359" s="156"/>
      <c r="P1359" s="156"/>
      <c r="Q1359" s="156"/>
      <c r="R1359" s="157"/>
      <c r="S1359" s="157"/>
      <c r="T1359" s="157"/>
      <c r="U1359" s="157"/>
      <c r="V1359" s="157"/>
      <c r="W1359" s="157"/>
      <c r="X1359" s="157"/>
      <c r="Y1359" s="157"/>
      <c r="Z1359" s="146"/>
      <c r="AA1359" s="146"/>
      <c r="AB1359" s="146"/>
      <c r="AC1359" s="146"/>
      <c r="AD1359" s="146"/>
      <c r="AE1359" s="146"/>
      <c r="AF1359" s="146"/>
      <c r="AG1359" s="146" t="s">
        <v>278</v>
      </c>
      <c r="AH1359" s="146">
        <v>0</v>
      </c>
      <c r="AI1359" s="146"/>
      <c r="AJ1359" s="146"/>
      <c r="AK1359" s="146"/>
      <c r="AL1359" s="146"/>
      <c r="AM1359" s="146"/>
      <c r="AN1359" s="146"/>
      <c r="AO1359" s="146"/>
      <c r="AP1359" s="146"/>
      <c r="AQ1359" s="146"/>
      <c r="AR1359" s="146"/>
      <c r="AS1359" s="146"/>
      <c r="AT1359" s="146"/>
      <c r="AU1359" s="146"/>
      <c r="AV1359" s="146"/>
      <c r="AW1359" s="146"/>
      <c r="AX1359" s="146"/>
      <c r="AY1359" s="146"/>
      <c r="AZ1359" s="146"/>
      <c r="BA1359" s="146"/>
      <c r="BB1359" s="146"/>
      <c r="BC1359" s="146"/>
      <c r="BD1359" s="146"/>
      <c r="BE1359" s="146"/>
      <c r="BF1359" s="146"/>
      <c r="BG1359" s="146"/>
      <c r="BH1359" s="146"/>
    </row>
    <row r="1360" spans="1:60" outlineLevel="3" x14ac:dyDescent="0.2">
      <c r="A1360" s="153"/>
      <c r="B1360" s="154"/>
      <c r="C1360" s="192" t="s">
        <v>542</v>
      </c>
      <c r="D1360" s="185"/>
      <c r="E1360" s="186"/>
      <c r="F1360" s="157"/>
      <c r="G1360" s="157"/>
      <c r="H1360" s="157"/>
      <c r="I1360" s="157"/>
      <c r="J1360" s="157"/>
      <c r="K1360" s="157"/>
      <c r="L1360" s="157"/>
      <c r="M1360" s="157"/>
      <c r="N1360" s="156"/>
      <c r="O1360" s="156"/>
      <c r="P1360" s="156"/>
      <c r="Q1360" s="156"/>
      <c r="R1360" s="157"/>
      <c r="S1360" s="157"/>
      <c r="T1360" s="157"/>
      <c r="U1360" s="157"/>
      <c r="V1360" s="157"/>
      <c r="W1360" s="157"/>
      <c r="X1360" s="157"/>
      <c r="Y1360" s="157"/>
      <c r="Z1360" s="146"/>
      <c r="AA1360" s="146"/>
      <c r="AB1360" s="146"/>
      <c r="AC1360" s="146"/>
      <c r="AD1360" s="146"/>
      <c r="AE1360" s="146"/>
      <c r="AF1360" s="146"/>
      <c r="AG1360" s="146" t="s">
        <v>278</v>
      </c>
      <c r="AH1360" s="146">
        <v>0</v>
      </c>
      <c r="AI1360" s="146"/>
      <c r="AJ1360" s="146"/>
      <c r="AK1360" s="146"/>
      <c r="AL1360" s="146"/>
      <c r="AM1360" s="146"/>
      <c r="AN1360" s="146"/>
      <c r="AO1360" s="146"/>
      <c r="AP1360" s="146"/>
      <c r="AQ1360" s="146"/>
      <c r="AR1360" s="146"/>
      <c r="AS1360" s="146"/>
      <c r="AT1360" s="146"/>
      <c r="AU1360" s="146"/>
      <c r="AV1360" s="146"/>
      <c r="AW1360" s="146"/>
      <c r="AX1360" s="146"/>
      <c r="AY1360" s="146"/>
      <c r="AZ1360" s="146"/>
      <c r="BA1360" s="146"/>
      <c r="BB1360" s="146"/>
      <c r="BC1360" s="146"/>
      <c r="BD1360" s="146"/>
      <c r="BE1360" s="146"/>
      <c r="BF1360" s="146"/>
      <c r="BG1360" s="146"/>
      <c r="BH1360" s="146"/>
    </row>
    <row r="1361" spans="1:60" outlineLevel="3" x14ac:dyDescent="0.2">
      <c r="A1361" s="153"/>
      <c r="B1361" s="154"/>
      <c r="C1361" s="192" t="s">
        <v>1203</v>
      </c>
      <c r="D1361" s="185"/>
      <c r="E1361" s="186">
        <v>14.742000000000001</v>
      </c>
      <c r="F1361" s="157"/>
      <c r="G1361" s="157"/>
      <c r="H1361" s="157"/>
      <c r="I1361" s="157"/>
      <c r="J1361" s="157"/>
      <c r="K1361" s="157"/>
      <c r="L1361" s="157"/>
      <c r="M1361" s="157"/>
      <c r="N1361" s="156"/>
      <c r="O1361" s="156"/>
      <c r="P1361" s="156"/>
      <c r="Q1361" s="156"/>
      <c r="R1361" s="157"/>
      <c r="S1361" s="157"/>
      <c r="T1361" s="157"/>
      <c r="U1361" s="157"/>
      <c r="V1361" s="157"/>
      <c r="W1361" s="157"/>
      <c r="X1361" s="157"/>
      <c r="Y1361" s="157"/>
      <c r="Z1361" s="146"/>
      <c r="AA1361" s="146"/>
      <c r="AB1361" s="146"/>
      <c r="AC1361" s="146"/>
      <c r="AD1361" s="146"/>
      <c r="AE1361" s="146"/>
      <c r="AF1361" s="146"/>
      <c r="AG1361" s="146" t="s">
        <v>278</v>
      </c>
      <c r="AH1361" s="146">
        <v>0</v>
      </c>
      <c r="AI1361" s="146"/>
      <c r="AJ1361" s="146"/>
      <c r="AK1361" s="146"/>
      <c r="AL1361" s="146"/>
      <c r="AM1361" s="146"/>
      <c r="AN1361" s="146"/>
      <c r="AO1361" s="146"/>
      <c r="AP1361" s="146"/>
      <c r="AQ1361" s="146"/>
      <c r="AR1361" s="146"/>
      <c r="AS1361" s="146"/>
      <c r="AT1361" s="146"/>
      <c r="AU1361" s="146"/>
      <c r="AV1361" s="146"/>
      <c r="AW1361" s="146"/>
      <c r="AX1361" s="146"/>
      <c r="AY1361" s="146"/>
      <c r="AZ1361" s="146"/>
      <c r="BA1361" s="146"/>
      <c r="BB1361" s="146"/>
      <c r="BC1361" s="146"/>
      <c r="BD1361" s="146"/>
      <c r="BE1361" s="146"/>
      <c r="BF1361" s="146"/>
      <c r="BG1361" s="146"/>
      <c r="BH1361" s="146"/>
    </row>
    <row r="1362" spans="1:60" outlineLevel="3" x14ac:dyDescent="0.2">
      <c r="A1362" s="153"/>
      <c r="B1362" s="154"/>
      <c r="C1362" s="192" t="s">
        <v>647</v>
      </c>
      <c r="D1362" s="185"/>
      <c r="E1362" s="186"/>
      <c r="F1362" s="157"/>
      <c r="G1362" s="157"/>
      <c r="H1362" s="157"/>
      <c r="I1362" s="157"/>
      <c r="J1362" s="157"/>
      <c r="K1362" s="157"/>
      <c r="L1362" s="157"/>
      <c r="M1362" s="157"/>
      <c r="N1362" s="156"/>
      <c r="O1362" s="156"/>
      <c r="P1362" s="156"/>
      <c r="Q1362" s="156"/>
      <c r="R1362" s="157"/>
      <c r="S1362" s="157"/>
      <c r="T1362" s="157"/>
      <c r="U1362" s="157"/>
      <c r="V1362" s="157"/>
      <c r="W1362" s="157"/>
      <c r="X1362" s="157"/>
      <c r="Y1362" s="157"/>
      <c r="Z1362" s="146"/>
      <c r="AA1362" s="146"/>
      <c r="AB1362" s="146"/>
      <c r="AC1362" s="146"/>
      <c r="AD1362" s="146"/>
      <c r="AE1362" s="146"/>
      <c r="AF1362" s="146"/>
      <c r="AG1362" s="146" t="s">
        <v>278</v>
      </c>
      <c r="AH1362" s="146">
        <v>0</v>
      </c>
      <c r="AI1362" s="146"/>
      <c r="AJ1362" s="146"/>
      <c r="AK1362" s="146"/>
      <c r="AL1362" s="146"/>
      <c r="AM1362" s="146"/>
      <c r="AN1362" s="146"/>
      <c r="AO1362" s="146"/>
      <c r="AP1362" s="146"/>
      <c r="AQ1362" s="146"/>
      <c r="AR1362" s="146"/>
      <c r="AS1362" s="146"/>
      <c r="AT1362" s="146"/>
      <c r="AU1362" s="146"/>
      <c r="AV1362" s="146"/>
      <c r="AW1362" s="146"/>
      <c r="AX1362" s="146"/>
      <c r="AY1362" s="146"/>
      <c r="AZ1362" s="146"/>
      <c r="BA1362" s="146"/>
      <c r="BB1362" s="146"/>
      <c r="BC1362" s="146"/>
      <c r="BD1362" s="146"/>
      <c r="BE1362" s="146"/>
      <c r="BF1362" s="146"/>
      <c r="BG1362" s="146"/>
      <c r="BH1362" s="146"/>
    </row>
    <row r="1363" spans="1:60" outlineLevel="3" x14ac:dyDescent="0.2">
      <c r="A1363" s="153"/>
      <c r="B1363" s="154"/>
      <c r="C1363" s="192" t="s">
        <v>648</v>
      </c>
      <c r="D1363" s="185"/>
      <c r="E1363" s="186">
        <v>3.64</v>
      </c>
      <c r="F1363" s="157"/>
      <c r="G1363" s="157"/>
      <c r="H1363" s="157"/>
      <c r="I1363" s="157"/>
      <c r="J1363" s="157"/>
      <c r="K1363" s="157"/>
      <c r="L1363" s="157"/>
      <c r="M1363" s="157"/>
      <c r="N1363" s="156"/>
      <c r="O1363" s="156"/>
      <c r="P1363" s="156"/>
      <c r="Q1363" s="156"/>
      <c r="R1363" s="157"/>
      <c r="S1363" s="157"/>
      <c r="T1363" s="157"/>
      <c r="U1363" s="157"/>
      <c r="V1363" s="157"/>
      <c r="W1363" s="157"/>
      <c r="X1363" s="157"/>
      <c r="Y1363" s="157"/>
      <c r="Z1363" s="146"/>
      <c r="AA1363" s="146"/>
      <c r="AB1363" s="146"/>
      <c r="AC1363" s="146"/>
      <c r="AD1363" s="146"/>
      <c r="AE1363" s="146"/>
      <c r="AF1363" s="146"/>
      <c r="AG1363" s="146" t="s">
        <v>278</v>
      </c>
      <c r="AH1363" s="146">
        <v>0</v>
      </c>
      <c r="AI1363" s="146"/>
      <c r="AJ1363" s="146"/>
      <c r="AK1363" s="146"/>
      <c r="AL1363" s="146"/>
      <c r="AM1363" s="146"/>
      <c r="AN1363" s="146"/>
      <c r="AO1363" s="146"/>
      <c r="AP1363" s="146"/>
      <c r="AQ1363" s="146"/>
      <c r="AR1363" s="146"/>
      <c r="AS1363" s="146"/>
      <c r="AT1363" s="146"/>
      <c r="AU1363" s="146"/>
      <c r="AV1363" s="146"/>
      <c r="AW1363" s="146"/>
      <c r="AX1363" s="146"/>
      <c r="AY1363" s="146"/>
      <c r="AZ1363" s="146"/>
      <c r="BA1363" s="146"/>
      <c r="BB1363" s="146"/>
      <c r="BC1363" s="146"/>
      <c r="BD1363" s="146"/>
      <c r="BE1363" s="146"/>
      <c r="BF1363" s="146"/>
      <c r="BG1363" s="146"/>
      <c r="BH1363" s="146"/>
    </row>
    <row r="1364" spans="1:60" outlineLevel="3" x14ac:dyDescent="0.2">
      <c r="A1364" s="153"/>
      <c r="B1364" s="154"/>
      <c r="C1364" s="192" t="s">
        <v>544</v>
      </c>
      <c r="D1364" s="185"/>
      <c r="E1364" s="186"/>
      <c r="F1364" s="157"/>
      <c r="G1364" s="157"/>
      <c r="H1364" s="157"/>
      <c r="I1364" s="157"/>
      <c r="J1364" s="157"/>
      <c r="K1364" s="157"/>
      <c r="L1364" s="157"/>
      <c r="M1364" s="157"/>
      <c r="N1364" s="156"/>
      <c r="O1364" s="156"/>
      <c r="P1364" s="156"/>
      <c r="Q1364" s="156"/>
      <c r="R1364" s="157"/>
      <c r="S1364" s="157"/>
      <c r="T1364" s="157"/>
      <c r="U1364" s="157"/>
      <c r="V1364" s="157"/>
      <c r="W1364" s="157"/>
      <c r="X1364" s="157"/>
      <c r="Y1364" s="157"/>
      <c r="Z1364" s="146"/>
      <c r="AA1364" s="146"/>
      <c r="AB1364" s="146"/>
      <c r="AC1364" s="146"/>
      <c r="AD1364" s="146"/>
      <c r="AE1364" s="146"/>
      <c r="AF1364" s="146"/>
      <c r="AG1364" s="146" t="s">
        <v>278</v>
      </c>
      <c r="AH1364" s="146">
        <v>0</v>
      </c>
      <c r="AI1364" s="146"/>
      <c r="AJ1364" s="146"/>
      <c r="AK1364" s="146"/>
      <c r="AL1364" s="146"/>
      <c r="AM1364" s="146"/>
      <c r="AN1364" s="146"/>
      <c r="AO1364" s="146"/>
      <c r="AP1364" s="146"/>
      <c r="AQ1364" s="146"/>
      <c r="AR1364" s="146"/>
      <c r="AS1364" s="146"/>
      <c r="AT1364" s="146"/>
      <c r="AU1364" s="146"/>
      <c r="AV1364" s="146"/>
      <c r="AW1364" s="146"/>
      <c r="AX1364" s="146"/>
      <c r="AY1364" s="146"/>
      <c r="AZ1364" s="146"/>
      <c r="BA1364" s="146"/>
      <c r="BB1364" s="146"/>
      <c r="BC1364" s="146"/>
      <c r="BD1364" s="146"/>
      <c r="BE1364" s="146"/>
      <c r="BF1364" s="146"/>
      <c r="BG1364" s="146"/>
      <c r="BH1364" s="146"/>
    </row>
    <row r="1365" spans="1:60" outlineLevel="3" x14ac:dyDescent="0.2">
      <c r="A1365" s="153"/>
      <c r="B1365" s="154"/>
      <c r="C1365" s="192" t="s">
        <v>1204</v>
      </c>
      <c r="D1365" s="185"/>
      <c r="E1365" s="186">
        <v>36.686</v>
      </c>
      <c r="F1365" s="157"/>
      <c r="G1365" s="157"/>
      <c r="H1365" s="157"/>
      <c r="I1365" s="157"/>
      <c r="J1365" s="157"/>
      <c r="K1365" s="157"/>
      <c r="L1365" s="157"/>
      <c r="M1365" s="157"/>
      <c r="N1365" s="156"/>
      <c r="O1365" s="156"/>
      <c r="P1365" s="156"/>
      <c r="Q1365" s="156"/>
      <c r="R1365" s="157"/>
      <c r="S1365" s="157"/>
      <c r="T1365" s="157"/>
      <c r="U1365" s="157"/>
      <c r="V1365" s="157"/>
      <c r="W1365" s="157"/>
      <c r="X1365" s="157"/>
      <c r="Y1365" s="157"/>
      <c r="Z1365" s="146"/>
      <c r="AA1365" s="146"/>
      <c r="AB1365" s="146"/>
      <c r="AC1365" s="146"/>
      <c r="AD1365" s="146"/>
      <c r="AE1365" s="146"/>
      <c r="AF1365" s="146"/>
      <c r="AG1365" s="146" t="s">
        <v>278</v>
      </c>
      <c r="AH1365" s="146">
        <v>0</v>
      </c>
      <c r="AI1365" s="146"/>
      <c r="AJ1365" s="146"/>
      <c r="AK1365" s="146"/>
      <c r="AL1365" s="146"/>
      <c r="AM1365" s="146"/>
      <c r="AN1365" s="146"/>
      <c r="AO1365" s="146"/>
      <c r="AP1365" s="146"/>
      <c r="AQ1365" s="146"/>
      <c r="AR1365" s="146"/>
      <c r="AS1365" s="146"/>
      <c r="AT1365" s="146"/>
      <c r="AU1365" s="146"/>
      <c r="AV1365" s="146"/>
      <c r="AW1365" s="146"/>
      <c r="AX1365" s="146"/>
      <c r="AY1365" s="146"/>
      <c r="AZ1365" s="146"/>
      <c r="BA1365" s="146"/>
      <c r="BB1365" s="146"/>
      <c r="BC1365" s="146"/>
      <c r="BD1365" s="146"/>
      <c r="BE1365" s="146"/>
      <c r="BF1365" s="146"/>
      <c r="BG1365" s="146"/>
      <c r="BH1365" s="146"/>
    </row>
    <row r="1366" spans="1:60" outlineLevel="3" x14ac:dyDescent="0.2">
      <c r="A1366" s="153"/>
      <c r="B1366" s="154"/>
      <c r="C1366" s="192" t="s">
        <v>546</v>
      </c>
      <c r="D1366" s="185"/>
      <c r="E1366" s="186"/>
      <c r="F1366" s="157"/>
      <c r="G1366" s="157"/>
      <c r="H1366" s="157"/>
      <c r="I1366" s="157"/>
      <c r="J1366" s="157"/>
      <c r="K1366" s="157"/>
      <c r="L1366" s="157"/>
      <c r="M1366" s="157"/>
      <c r="N1366" s="156"/>
      <c r="O1366" s="156"/>
      <c r="P1366" s="156"/>
      <c r="Q1366" s="156"/>
      <c r="R1366" s="157"/>
      <c r="S1366" s="157"/>
      <c r="T1366" s="157"/>
      <c r="U1366" s="157"/>
      <c r="V1366" s="157"/>
      <c r="W1366" s="157"/>
      <c r="X1366" s="157"/>
      <c r="Y1366" s="157"/>
      <c r="Z1366" s="146"/>
      <c r="AA1366" s="146"/>
      <c r="AB1366" s="146"/>
      <c r="AC1366" s="146"/>
      <c r="AD1366" s="146"/>
      <c r="AE1366" s="146"/>
      <c r="AF1366" s="146"/>
      <c r="AG1366" s="146" t="s">
        <v>278</v>
      </c>
      <c r="AH1366" s="146">
        <v>0</v>
      </c>
      <c r="AI1366" s="146"/>
      <c r="AJ1366" s="146"/>
      <c r="AK1366" s="146"/>
      <c r="AL1366" s="146"/>
      <c r="AM1366" s="146"/>
      <c r="AN1366" s="146"/>
      <c r="AO1366" s="146"/>
      <c r="AP1366" s="146"/>
      <c r="AQ1366" s="146"/>
      <c r="AR1366" s="146"/>
      <c r="AS1366" s="146"/>
      <c r="AT1366" s="146"/>
      <c r="AU1366" s="146"/>
      <c r="AV1366" s="146"/>
      <c r="AW1366" s="146"/>
      <c r="AX1366" s="146"/>
      <c r="AY1366" s="146"/>
      <c r="AZ1366" s="146"/>
      <c r="BA1366" s="146"/>
      <c r="BB1366" s="146"/>
      <c r="BC1366" s="146"/>
      <c r="BD1366" s="146"/>
      <c r="BE1366" s="146"/>
      <c r="BF1366" s="146"/>
      <c r="BG1366" s="146"/>
      <c r="BH1366" s="146"/>
    </row>
    <row r="1367" spans="1:60" outlineLevel="3" x14ac:dyDescent="0.2">
      <c r="A1367" s="153"/>
      <c r="B1367" s="154"/>
      <c r="C1367" s="192" t="s">
        <v>1205</v>
      </c>
      <c r="D1367" s="185"/>
      <c r="E1367" s="186">
        <v>14.768000000000001</v>
      </c>
      <c r="F1367" s="157"/>
      <c r="G1367" s="157"/>
      <c r="H1367" s="157"/>
      <c r="I1367" s="157"/>
      <c r="J1367" s="157"/>
      <c r="K1367" s="157"/>
      <c r="L1367" s="157"/>
      <c r="M1367" s="157"/>
      <c r="N1367" s="156"/>
      <c r="O1367" s="156"/>
      <c r="P1367" s="156"/>
      <c r="Q1367" s="156"/>
      <c r="R1367" s="157"/>
      <c r="S1367" s="157"/>
      <c r="T1367" s="157"/>
      <c r="U1367" s="157"/>
      <c r="V1367" s="157"/>
      <c r="W1367" s="157"/>
      <c r="X1367" s="157"/>
      <c r="Y1367" s="157"/>
      <c r="Z1367" s="146"/>
      <c r="AA1367" s="146"/>
      <c r="AB1367" s="146"/>
      <c r="AC1367" s="146"/>
      <c r="AD1367" s="146"/>
      <c r="AE1367" s="146"/>
      <c r="AF1367" s="146"/>
      <c r="AG1367" s="146" t="s">
        <v>278</v>
      </c>
      <c r="AH1367" s="146">
        <v>0</v>
      </c>
      <c r="AI1367" s="146"/>
      <c r="AJ1367" s="146"/>
      <c r="AK1367" s="146"/>
      <c r="AL1367" s="146"/>
      <c r="AM1367" s="146"/>
      <c r="AN1367" s="146"/>
      <c r="AO1367" s="146"/>
      <c r="AP1367" s="146"/>
      <c r="AQ1367" s="146"/>
      <c r="AR1367" s="146"/>
      <c r="AS1367" s="146"/>
      <c r="AT1367" s="146"/>
      <c r="AU1367" s="146"/>
      <c r="AV1367" s="146"/>
      <c r="AW1367" s="146"/>
      <c r="AX1367" s="146"/>
      <c r="AY1367" s="146"/>
      <c r="AZ1367" s="146"/>
      <c r="BA1367" s="146"/>
      <c r="BB1367" s="146"/>
      <c r="BC1367" s="146"/>
      <c r="BD1367" s="146"/>
      <c r="BE1367" s="146"/>
      <c r="BF1367" s="146"/>
      <c r="BG1367" s="146"/>
      <c r="BH1367" s="146"/>
    </row>
    <row r="1368" spans="1:60" outlineLevel="3" x14ac:dyDescent="0.2">
      <c r="A1368" s="153"/>
      <c r="B1368" s="154"/>
      <c r="C1368" s="192" t="s">
        <v>562</v>
      </c>
      <c r="D1368" s="185"/>
      <c r="E1368" s="186"/>
      <c r="F1368" s="157"/>
      <c r="G1368" s="157"/>
      <c r="H1368" s="157"/>
      <c r="I1368" s="157"/>
      <c r="J1368" s="157"/>
      <c r="K1368" s="157"/>
      <c r="L1368" s="157"/>
      <c r="M1368" s="157"/>
      <c r="N1368" s="156"/>
      <c r="O1368" s="156"/>
      <c r="P1368" s="156"/>
      <c r="Q1368" s="156"/>
      <c r="R1368" s="157"/>
      <c r="S1368" s="157"/>
      <c r="T1368" s="157"/>
      <c r="U1368" s="157"/>
      <c r="V1368" s="157"/>
      <c r="W1368" s="157"/>
      <c r="X1368" s="157"/>
      <c r="Y1368" s="157"/>
      <c r="Z1368" s="146"/>
      <c r="AA1368" s="146"/>
      <c r="AB1368" s="146"/>
      <c r="AC1368" s="146"/>
      <c r="AD1368" s="146"/>
      <c r="AE1368" s="146"/>
      <c r="AF1368" s="146"/>
      <c r="AG1368" s="146" t="s">
        <v>278</v>
      </c>
      <c r="AH1368" s="146">
        <v>0</v>
      </c>
      <c r="AI1368" s="146"/>
      <c r="AJ1368" s="146"/>
      <c r="AK1368" s="146"/>
      <c r="AL1368" s="146"/>
      <c r="AM1368" s="146"/>
      <c r="AN1368" s="146"/>
      <c r="AO1368" s="146"/>
      <c r="AP1368" s="146"/>
      <c r="AQ1368" s="146"/>
      <c r="AR1368" s="146"/>
      <c r="AS1368" s="146"/>
      <c r="AT1368" s="146"/>
      <c r="AU1368" s="146"/>
      <c r="AV1368" s="146"/>
      <c r="AW1368" s="146"/>
      <c r="AX1368" s="146"/>
      <c r="AY1368" s="146"/>
      <c r="AZ1368" s="146"/>
      <c r="BA1368" s="146"/>
      <c r="BB1368" s="146"/>
      <c r="BC1368" s="146"/>
      <c r="BD1368" s="146"/>
      <c r="BE1368" s="146"/>
      <c r="BF1368" s="146"/>
      <c r="BG1368" s="146"/>
      <c r="BH1368" s="146"/>
    </row>
    <row r="1369" spans="1:60" outlineLevel="3" x14ac:dyDescent="0.2">
      <c r="A1369" s="153"/>
      <c r="B1369" s="154"/>
      <c r="C1369" s="192" t="s">
        <v>648</v>
      </c>
      <c r="D1369" s="185"/>
      <c r="E1369" s="186">
        <v>3.64</v>
      </c>
      <c r="F1369" s="157"/>
      <c r="G1369" s="157"/>
      <c r="H1369" s="157"/>
      <c r="I1369" s="157"/>
      <c r="J1369" s="157"/>
      <c r="K1369" s="157"/>
      <c r="L1369" s="157"/>
      <c r="M1369" s="157"/>
      <c r="N1369" s="156"/>
      <c r="O1369" s="156"/>
      <c r="P1369" s="156"/>
      <c r="Q1369" s="156"/>
      <c r="R1369" s="157"/>
      <c r="S1369" s="157"/>
      <c r="T1369" s="157"/>
      <c r="U1369" s="157"/>
      <c r="V1369" s="157"/>
      <c r="W1369" s="157"/>
      <c r="X1369" s="157"/>
      <c r="Y1369" s="157"/>
      <c r="Z1369" s="146"/>
      <c r="AA1369" s="146"/>
      <c r="AB1369" s="146"/>
      <c r="AC1369" s="146"/>
      <c r="AD1369" s="146"/>
      <c r="AE1369" s="146"/>
      <c r="AF1369" s="146"/>
      <c r="AG1369" s="146" t="s">
        <v>278</v>
      </c>
      <c r="AH1369" s="146">
        <v>0</v>
      </c>
      <c r="AI1369" s="146"/>
      <c r="AJ1369" s="146"/>
      <c r="AK1369" s="146"/>
      <c r="AL1369" s="146"/>
      <c r="AM1369" s="146"/>
      <c r="AN1369" s="146"/>
      <c r="AO1369" s="146"/>
      <c r="AP1369" s="146"/>
      <c r="AQ1369" s="146"/>
      <c r="AR1369" s="146"/>
      <c r="AS1369" s="146"/>
      <c r="AT1369" s="146"/>
      <c r="AU1369" s="146"/>
      <c r="AV1369" s="146"/>
      <c r="AW1369" s="146"/>
      <c r="AX1369" s="146"/>
      <c r="AY1369" s="146"/>
      <c r="AZ1369" s="146"/>
      <c r="BA1369" s="146"/>
      <c r="BB1369" s="146"/>
      <c r="BC1369" s="146"/>
      <c r="BD1369" s="146"/>
      <c r="BE1369" s="146"/>
      <c r="BF1369" s="146"/>
      <c r="BG1369" s="146"/>
      <c r="BH1369" s="146"/>
    </row>
    <row r="1370" spans="1:60" outlineLevel="3" x14ac:dyDescent="0.2">
      <c r="A1370" s="153"/>
      <c r="B1370" s="154"/>
      <c r="C1370" s="192" t="s">
        <v>548</v>
      </c>
      <c r="D1370" s="185"/>
      <c r="E1370" s="186"/>
      <c r="F1370" s="157"/>
      <c r="G1370" s="157"/>
      <c r="H1370" s="157"/>
      <c r="I1370" s="157"/>
      <c r="J1370" s="157"/>
      <c r="K1370" s="157"/>
      <c r="L1370" s="157"/>
      <c r="M1370" s="157"/>
      <c r="N1370" s="156"/>
      <c r="O1370" s="156"/>
      <c r="P1370" s="156"/>
      <c r="Q1370" s="156"/>
      <c r="R1370" s="157"/>
      <c r="S1370" s="157"/>
      <c r="T1370" s="157"/>
      <c r="U1370" s="157"/>
      <c r="V1370" s="157"/>
      <c r="W1370" s="157"/>
      <c r="X1370" s="157"/>
      <c r="Y1370" s="157"/>
      <c r="Z1370" s="146"/>
      <c r="AA1370" s="146"/>
      <c r="AB1370" s="146"/>
      <c r="AC1370" s="146"/>
      <c r="AD1370" s="146"/>
      <c r="AE1370" s="146"/>
      <c r="AF1370" s="146"/>
      <c r="AG1370" s="146" t="s">
        <v>278</v>
      </c>
      <c r="AH1370" s="146">
        <v>0</v>
      </c>
      <c r="AI1370" s="146"/>
      <c r="AJ1370" s="146"/>
      <c r="AK1370" s="146"/>
      <c r="AL1370" s="146"/>
      <c r="AM1370" s="146"/>
      <c r="AN1370" s="146"/>
      <c r="AO1370" s="146"/>
      <c r="AP1370" s="146"/>
      <c r="AQ1370" s="146"/>
      <c r="AR1370" s="146"/>
      <c r="AS1370" s="146"/>
      <c r="AT1370" s="146"/>
      <c r="AU1370" s="146"/>
      <c r="AV1370" s="146"/>
      <c r="AW1370" s="146"/>
      <c r="AX1370" s="146"/>
      <c r="AY1370" s="146"/>
      <c r="AZ1370" s="146"/>
      <c r="BA1370" s="146"/>
      <c r="BB1370" s="146"/>
      <c r="BC1370" s="146"/>
      <c r="BD1370" s="146"/>
      <c r="BE1370" s="146"/>
      <c r="BF1370" s="146"/>
      <c r="BG1370" s="146"/>
      <c r="BH1370" s="146"/>
    </row>
    <row r="1371" spans="1:60" outlineLevel="3" x14ac:dyDescent="0.2">
      <c r="A1371" s="153"/>
      <c r="B1371" s="154"/>
      <c r="C1371" s="192" t="s">
        <v>1206</v>
      </c>
      <c r="D1371" s="185"/>
      <c r="E1371" s="186">
        <v>36.712000000000003</v>
      </c>
      <c r="F1371" s="157"/>
      <c r="G1371" s="157"/>
      <c r="H1371" s="157"/>
      <c r="I1371" s="157"/>
      <c r="J1371" s="157"/>
      <c r="K1371" s="157"/>
      <c r="L1371" s="157"/>
      <c r="M1371" s="157"/>
      <c r="N1371" s="156"/>
      <c r="O1371" s="156"/>
      <c r="P1371" s="156"/>
      <c r="Q1371" s="156"/>
      <c r="R1371" s="157"/>
      <c r="S1371" s="157"/>
      <c r="T1371" s="157"/>
      <c r="U1371" s="157"/>
      <c r="V1371" s="157"/>
      <c r="W1371" s="157"/>
      <c r="X1371" s="157"/>
      <c r="Y1371" s="157"/>
      <c r="Z1371" s="146"/>
      <c r="AA1371" s="146"/>
      <c r="AB1371" s="146"/>
      <c r="AC1371" s="146"/>
      <c r="AD1371" s="146"/>
      <c r="AE1371" s="146"/>
      <c r="AF1371" s="146"/>
      <c r="AG1371" s="146" t="s">
        <v>278</v>
      </c>
      <c r="AH1371" s="146">
        <v>0</v>
      </c>
      <c r="AI1371" s="146"/>
      <c r="AJ1371" s="146"/>
      <c r="AK1371" s="146"/>
      <c r="AL1371" s="146"/>
      <c r="AM1371" s="146"/>
      <c r="AN1371" s="146"/>
      <c r="AO1371" s="146"/>
      <c r="AP1371" s="146"/>
      <c r="AQ1371" s="146"/>
      <c r="AR1371" s="146"/>
      <c r="AS1371" s="146"/>
      <c r="AT1371" s="146"/>
      <c r="AU1371" s="146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</row>
    <row r="1372" spans="1:60" outlineLevel="3" x14ac:dyDescent="0.2">
      <c r="A1372" s="153"/>
      <c r="B1372" s="154"/>
      <c r="C1372" s="192" t="s">
        <v>550</v>
      </c>
      <c r="D1372" s="185"/>
      <c r="E1372" s="186"/>
      <c r="F1372" s="157"/>
      <c r="G1372" s="157"/>
      <c r="H1372" s="157"/>
      <c r="I1372" s="157"/>
      <c r="J1372" s="157"/>
      <c r="K1372" s="157"/>
      <c r="L1372" s="157"/>
      <c r="M1372" s="157"/>
      <c r="N1372" s="156"/>
      <c r="O1372" s="156"/>
      <c r="P1372" s="156"/>
      <c r="Q1372" s="156"/>
      <c r="R1372" s="157"/>
      <c r="S1372" s="157"/>
      <c r="T1372" s="157"/>
      <c r="U1372" s="157"/>
      <c r="V1372" s="157"/>
      <c r="W1372" s="157"/>
      <c r="X1372" s="157"/>
      <c r="Y1372" s="157"/>
      <c r="Z1372" s="146"/>
      <c r="AA1372" s="146"/>
      <c r="AB1372" s="146"/>
      <c r="AC1372" s="146"/>
      <c r="AD1372" s="146"/>
      <c r="AE1372" s="146"/>
      <c r="AF1372" s="146"/>
      <c r="AG1372" s="146" t="s">
        <v>278</v>
      </c>
      <c r="AH1372" s="146">
        <v>0</v>
      </c>
      <c r="AI1372" s="146"/>
      <c r="AJ1372" s="146"/>
      <c r="AK1372" s="146"/>
      <c r="AL1372" s="146"/>
      <c r="AM1372" s="146"/>
      <c r="AN1372" s="146"/>
      <c r="AO1372" s="146"/>
      <c r="AP1372" s="146"/>
      <c r="AQ1372" s="146"/>
      <c r="AR1372" s="146"/>
      <c r="AS1372" s="146"/>
      <c r="AT1372" s="146"/>
      <c r="AU1372" s="146"/>
      <c r="AV1372" s="146"/>
      <c r="AW1372" s="146"/>
      <c r="AX1372" s="146"/>
      <c r="AY1372" s="146"/>
      <c r="AZ1372" s="146"/>
      <c r="BA1372" s="146"/>
      <c r="BB1372" s="146"/>
      <c r="BC1372" s="146"/>
      <c r="BD1372" s="146"/>
      <c r="BE1372" s="146"/>
      <c r="BF1372" s="146"/>
      <c r="BG1372" s="146"/>
      <c r="BH1372" s="146"/>
    </row>
    <row r="1373" spans="1:60" outlineLevel="3" x14ac:dyDescent="0.2">
      <c r="A1373" s="153"/>
      <c r="B1373" s="154"/>
      <c r="C1373" s="192" t="s">
        <v>1205</v>
      </c>
      <c r="D1373" s="185"/>
      <c r="E1373" s="186">
        <v>14.768000000000001</v>
      </c>
      <c r="F1373" s="157"/>
      <c r="G1373" s="157"/>
      <c r="H1373" s="157"/>
      <c r="I1373" s="157"/>
      <c r="J1373" s="157"/>
      <c r="K1373" s="157"/>
      <c r="L1373" s="157"/>
      <c r="M1373" s="157"/>
      <c r="N1373" s="156"/>
      <c r="O1373" s="156"/>
      <c r="P1373" s="156"/>
      <c r="Q1373" s="156"/>
      <c r="R1373" s="157"/>
      <c r="S1373" s="157"/>
      <c r="T1373" s="157"/>
      <c r="U1373" s="157"/>
      <c r="V1373" s="157"/>
      <c r="W1373" s="157"/>
      <c r="X1373" s="157"/>
      <c r="Y1373" s="157"/>
      <c r="Z1373" s="146"/>
      <c r="AA1373" s="146"/>
      <c r="AB1373" s="146"/>
      <c r="AC1373" s="146"/>
      <c r="AD1373" s="146"/>
      <c r="AE1373" s="146"/>
      <c r="AF1373" s="146"/>
      <c r="AG1373" s="146" t="s">
        <v>278</v>
      </c>
      <c r="AH1373" s="146">
        <v>0</v>
      </c>
      <c r="AI1373" s="146"/>
      <c r="AJ1373" s="146"/>
      <c r="AK1373" s="146"/>
      <c r="AL1373" s="146"/>
      <c r="AM1373" s="146"/>
      <c r="AN1373" s="146"/>
      <c r="AO1373" s="146"/>
      <c r="AP1373" s="146"/>
      <c r="AQ1373" s="146"/>
      <c r="AR1373" s="146"/>
      <c r="AS1373" s="146"/>
      <c r="AT1373" s="146"/>
      <c r="AU1373" s="146"/>
      <c r="AV1373" s="146"/>
      <c r="AW1373" s="146"/>
      <c r="AX1373" s="146"/>
      <c r="AY1373" s="146"/>
      <c r="AZ1373" s="146"/>
      <c r="BA1373" s="146"/>
      <c r="BB1373" s="146"/>
      <c r="BC1373" s="146"/>
      <c r="BD1373" s="146"/>
      <c r="BE1373" s="146"/>
      <c r="BF1373" s="146"/>
      <c r="BG1373" s="146"/>
      <c r="BH1373" s="146"/>
    </row>
    <row r="1374" spans="1:60" outlineLevel="3" x14ac:dyDescent="0.2">
      <c r="A1374" s="153"/>
      <c r="B1374" s="154"/>
      <c r="C1374" s="192" t="s">
        <v>563</v>
      </c>
      <c r="D1374" s="185"/>
      <c r="E1374" s="186"/>
      <c r="F1374" s="157"/>
      <c r="G1374" s="157"/>
      <c r="H1374" s="157"/>
      <c r="I1374" s="157"/>
      <c r="J1374" s="157"/>
      <c r="K1374" s="157"/>
      <c r="L1374" s="157"/>
      <c r="M1374" s="157"/>
      <c r="N1374" s="156"/>
      <c r="O1374" s="156"/>
      <c r="P1374" s="156"/>
      <c r="Q1374" s="156"/>
      <c r="R1374" s="157"/>
      <c r="S1374" s="157"/>
      <c r="T1374" s="157"/>
      <c r="U1374" s="157"/>
      <c r="V1374" s="157"/>
      <c r="W1374" s="157"/>
      <c r="X1374" s="157"/>
      <c r="Y1374" s="157"/>
      <c r="Z1374" s="146"/>
      <c r="AA1374" s="146"/>
      <c r="AB1374" s="146"/>
      <c r="AC1374" s="146"/>
      <c r="AD1374" s="146"/>
      <c r="AE1374" s="146"/>
      <c r="AF1374" s="146"/>
      <c r="AG1374" s="146" t="s">
        <v>278</v>
      </c>
      <c r="AH1374" s="146">
        <v>0</v>
      </c>
      <c r="AI1374" s="146"/>
      <c r="AJ1374" s="146"/>
      <c r="AK1374" s="146"/>
      <c r="AL1374" s="146"/>
      <c r="AM1374" s="146"/>
      <c r="AN1374" s="146"/>
      <c r="AO1374" s="146"/>
      <c r="AP1374" s="146"/>
      <c r="AQ1374" s="146"/>
      <c r="AR1374" s="146"/>
      <c r="AS1374" s="146"/>
      <c r="AT1374" s="146"/>
      <c r="AU1374" s="146"/>
      <c r="AV1374" s="146"/>
      <c r="AW1374" s="146"/>
      <c r="AX1374" s="146"/>
      <c r="AY1374" s="146"/>
      <c r="AZ1374" s="146"/>
      <c r="BA1374" s="146"/>
      <c r="BB1374" s="146"/>
      <c r="BC1374" s="146"/>
      <c r="BD1374" s="146"/>
      <c r="BE1374" s="146"/>
      <c r="BF1374" s="146"/>
      <c r="BG1374" s="146"/>
      <c r="BH1374" s="146"/>
    </row>
    <row r="1375" spans="1:60" outlineLevel="3" x14ac:dyDescent="0.2">
      <c r="A1375" s="153"/>
      <c r="B1375" s="154"/>
      <c r="C1375" s="192" t="s">
        <v>653</v>
      </c>
      <c r="D1375" s="185"/>
      <c r="E1375" s="186">
        <v>3.87</v>
      </c>
      <c r="F1375" s="157"/>
      <c r="G1375" s="157"/>
      <c r="H1375" s="157"/>
      <c r="I1375" s="157"/>
      <c r="J1375" s="157"/>
      <c r="K1375" s="157"/>
      <c r="L1375" s="157"/>
      <c r="M1375" s="157"/>
      <c r="N1375" s="156"/>
      <c r="O1375" s="156"/>
      <c r="P1375" s="156"/>
      <c r="Q1375" s="156"/>
      <c r="R1375" s="157"/>
      <c r="S1375" s="157"/>
      <c r="T1375" s="157"/>
      <c r="U1375" s="157"/>
      <c r="V1375" s="157"/>
      <c r="W1375" s="157"/>
      <c r="X1375" s="157"/>
      <c r="Y1375" s="157"/>
      <c r="Z1375" s="146"/>
      <c r="AA1375" s="146"/>
      <c r="AB1375" s="146"/>
      <c r="AC1375" s="146"/>
      <c r="AD1375" s="146"/>
      <c r="AE1375" s="146"/>
      <c r="AF1375" s="146"/>
      <c r="AG1375" s="146" t="s">
        <v>278</v>
      </c>
      <c r="AH1375" s="146">
        <v>0</v>
      </c>
      <c r="AI1375" s="146"/>
      <c r="AJ1375" s="146"/>
      <c r="AK1375" s="146"/>
      <c r="AL1375" s="146"/>
      <c r="AM1375" s="146"/>
      <c r="AN1375" s="146"/>
      <c r="AO1375" s="146"/>
      <c r="AP1375" s="146"/>
      <c r="AQ1375" s="146"/>
      <c r="AR1375" s="146"/>
      <c r="AS1375" s="146"/>
      <c r="AT1375" s="146"/>
      <c r="AU1375" s="146"/>
      <c r="AV1375" s="146"/>
      <c r="AW1375" s="146"/>
      <c r="AX1375" s="146"/>
      <c r="AY1375" s="146"/>
      <c r="AZ1375" s="146"/>
      <c r="BA1375" s="146"/>
      <c r="BB1375" s="146"/>
      <c r="BC1375" s="146"/>
      <c r="BD1375" s="146"/>
      <c r="BE1375" s="146"/>
      <c r="BF1375" s="146"/>
      <c r="BG1375" s="146"/>
      <c r="BH1375" s="146"/>
    </row>
    <row r="1376" spans="1:60" outlineLevel="3" x14ac:dyDescent="0.2">
      <c r="A1376" s="153"/>
      <c r="B1376" s="154"/>
      <c r="C1376" s="192" t="s">
        <v>551</v>
      </c>
      <c r="D1376" s="185"/>
      <c r="E1376" s="186"/>
      <c r="F1376" s="157"/>
      <c r="G1376" s="157"/>
      <c r="H1376" s="157"/>
      <c r="I1376" s="157"/>
      <c r="J1376" s="157"/>
      <c r="K1376" s="157"/>
      <c r="L1376" s="157"/>
      <c r="M1376" s="157"/>
      <c r="N1376" s="156"/>
      <c r="O1376" s="156"/>
      <c r="P1376" s="156"/>
      <c r="Q1376" s="156"/>
      <c r="R1376" s="157"/>
      <c r="S1376" s="157"/>
      <c r="T1376" s="157"/>
      <c r="U1376" s="157"/>
      <c r="V1376" s="157"/>
      <c r="W1376" s="157"/>
      <c r="X1376" s="157"/>
      <c r="Y1376" s="157"/>
      <c r="Z1376" s="146"/>
      <c r="AA1376" s="146"/>
      <c r="AB1376" s="146"/>
      <c r="AC1376" s="146"/>
      <c r="AD1376" s="146"/>
      <c r="AE1376" s="146"/>
      <c r="AF1376" s="146"/>
      <c r="AG1376" s="146" t="s">
        <v>278</v>
      </c>
      <c r="AH1376" s="146">
        <v>0</v>
      </c>
      <c r="AI1376" s="146"/>
      <c r="AJ1376" s="146"/>
      <c r="AK1376" s="146"/>
      <c r="AL1376" s="146"/>
      <c r="AM1376" s="146"/>
      <c r="AN1376" s="146"/>
      <c r="AO1376" s="146"/>
      <c r="AP1376" s="146"/>
      <c r="AQ1376" s="146"/>
      <c r="AR1376" s="146"/>
      <c r="AS1376" s="146"/>
      <c r="AT1376" s="146"/>
      <c r="AU1376" s="146"/>
      <c r="AV1376" s="146"/>
      <c r="AW1376" s="146"/>
      <c r="AX1376" s="146"/>
      <c r="AY1376" s="146"/>
      <c r="AZ1376" s="146"/>
      <c r="BA1376" s="146"/>
      <c r="BB1376" s="146"/>
      <c r="BC1376" s="146"/>
      <c r="BD1376" s="146"/>
      <c r="BE1376" s="146"/>
      <c r="BF1376" s="146"/>
      <c r="BG1376" s="146"/>
      <c r="BH1376" s="146"/>
    </row>
    <row r="1377" spans="1:60" outlineLevel="3" x14ac:dyDescent="0.2">
      <c r="A1377" s="153"/>
      <c r="B1377" s="154"/>
      <c r="C1377" s="192" t="s">
        <v>1207</v>
      </c>
      <c r="D1377" s="185"/>
      <c r="E1377" s="186">
        <v>37.138399999999997</v>
      </c>
      <c r="F1377" s="157"/>
      <c r="G1377" s="157"/>
      <c r="H1377" s="157"/>
      <c r="I1377" s="157"/>
      <c r="J1377" s="157"/>
      <c r="K1377" s="157"/>
      <c r="L1377" s="157"/>
      <c r="M1377" s="157"/>
      <c r="N1377" s="156"/>
      <c r="O1377" s="156"/>
      <c r="P1377" s="156"/>
      <c r="Q1377" s="156"/>
      <c r="R1377" s="157"/>
      <c r="S1377" s="157"/>
      <c r="T1377" s="157"/>
      <c r="U1377" s="157"/>
      <c r="V1377" s="157"/>
      <c r="W1377" s="157"/>
      <c r="X1377" s="157"/>
      <c r="Y1377" s="157"/>
      <c r="Z1377" s="146"/>
      <c r="AA1377" s="146"/>
      <c r="AB1377" s="146"/>
      <c r="AC1377" s="146"/>
      <c r="AD1377" s="146"/>
      <c r="AE1377" s="146"/>
      <c r="AF1377" s="146"/>
      <c r="AG1377" s="146" t="s">
        <v>278</v>
      </c>
      <c r="AH1377" s="146">
        <v>0</v>
      </c>
      <c r="AI1377" s="146"/>
      <c r="AJ1377" s="146"/>
      <c r="AK1377" s="146"/>
      <c r="AL1377" s="146"/>
      <c r="AM1377" s="146"/>
      <c r="AN1377" s="146"/>
      <c r="AO1377" s="146"/>
      <c r="AP1377" s="146"/>
      <c r="AQ1377" s="146"/>
      <c r="AR1377" s="146"/>
      <c r="AS1377" s="146"/>
      <c r="AT1377" s="146"/>
      <c r="AU1377" s="146"/>
      <c r="AV1377" s="146"/>
      <c r="AW1377" s="146"/>
      <c r="AX1377" s="146"/>
      <c r="AY1377" s="146"/>
      <c r="AZ1377" s="146"/>
      <c r="BA1377" s="146"/>
      <c r="BB1377" s="146"/>
      <c r="BC1377" s="146"/>
      <c r="BD1377" s="146"/>
      <c r="BE1377" s="146"/>
      <c r="BF1377" s="146"/>
      <c r="BG1377" s="146"/>
      <c r="BH1377" s="146"/>
    </row>
    <row r="1378" spans="1:60" outlineLevel="2" x14ac:dyDescent="0.2">
      <c r="A1378" s="153"/>
      <c r="B1378" s="154"/>
      <c r="C1378" s="251"/>
      <c r="D1378" s="252"/>
      <c r="E1378" s="252"/>
      <c r="F1378" s="252"/>
      <c r="G1378" s="252"/>
      <c r="H1378" s="157"/>
      <c r="I1378" s="157"/>
      <c r="J1378" s="157"/>
      <c r="K1378" s="157"/>
      <c r="L1378" s="157"/>
      <c r="M1378" s="157"/>
      <c r="N1378" s="156"/>
      <c r="O1378" s="156"/>
      <c r="P1378" s="156"/>
      <c r="Q1378" s="156"/>
      <c r="R1378" s="157"/>
      <c r="S1378" s="157"/>
      <c r="T1378" s="157"/>
      <c r="U1378" s="157"/>
      <c r="V1378" s="157"/>
      <c r="W1378" s="157"/>
      <c r="X1378" s="157"/>
      <c r="Y1378" s="157"/>
      <c r="Z1378" s="146"/>
      <c r="AA1378" s="146"/>
      <c r="AB1378" s="146"/>
      <c r="AC1378" s="146"/>
      <c r="AD1378" s="146"/>
      <c r="AE1378" s="146"/>
      <c r="AF1378" s="146"/>
      <c r="AG1378" s="146" t="s">
        <v>223</v>
      </c>
      <c r="AH1378" s="146"/>
      <c r="AI1378" s="146"/>
      <c r="AJ1378" s="146"/>
      <c r="AK1378" s="146"/>
      <c r="AL1378" s="146"/>
      <c r="AM1378" s="146"/>
      <c r="AN1378" s="146"/>
      <c r="AO1378" s="146"/>
      <c r="AP1378" s="146"/>
      <c r="AQ1378" s="146"/>
      <c r="AR1378" s="146"/>
      <c r="AS1378" s="146"/>
      <c r="AT1378" s="146"/>
      <c r="AU1378" s="146"/>
      <c r="AV1378" s="146"/>
      <c r="AW1378" s="146"/>
      <c r="AX1378" s="146"/>
      <c r="AY1378" s="146"/>
      <c r="AZ1378" s="146"/>
      <c r="BA1378" s="146"/>
      <c r="BB1378" s="146"/>
      <c r="BC1378" s="146"/>
      <c r="BD1378" s="146"/>
      <c r="BE1378" s="146"/>
      <c r="BF1378" s="146"/>
      <c r="BG1378" s="146"/>
      <c r="BH1378" s="146"/>
    </row>
    <row r="1379" spans="1:60" outlineLevel="1" x14ac:dyDescent="0.2">
      <c r="A1379" s="167">
        <v>197</v>
      </c>
      <c r="B1379" s="168" t="s">
        <v>1208</v>
      </c>
      <c r="C1379" s="177" t="s">
        <v>1196</v>
      </c>
      <c r="D1379" s="169" t="s">
        <v>332</v>
      </c>
      <c r="E1379" s="170">
        <v>126.80215</v>
      </c>
      <c r="F1379" s="171"/>
      <c r="G1379" s="172">
        <f>ROUND(E1379*F1379,2)</f>
        <v>0</v>
      </c>
      <c r="H1379" s="171"/>
      <c r="I1379" s="172">
        <f>ROUND(E1379*H1379,2)</f>
        <v>0</v>
      </c>
      <c r="J1379" s="171"/>
      <c r="K1379" s="172">
        <f>ROUND(E1379*J1379,2)</f>
        <v>0</v>
      </c>
      <c r="L1379" s="172">
        <v>21</v>
      </c>
      <c r="M1379" s="172">
        <f>G1379*(1+L1379/100)</f>
        <v>0</v>
      </c>
      <c r="N1379" s="170">
        <v>5.0000000000000002E-5</v>
      </c>
      <c r="O1379" s="170">
        <f>ROUND(E1379*N1379,2)</f>
        <v>0.01</v>
      </c>
      <c r="P1379" s="170">
        <v>0</v>
      </c>
      <c r="Q1379" s="170">
        <f>ROUND(E1379*P1379,2)</f>
        <v>0</v>
      </c>
      <c r="R1379" s="172" t="s">
        <v>1197</v>
      </c>
      <c r="S1379" s="172" t="s">
        <v>218</v>
      </c>
      <c r="T1379" s="173" t="s">
        <v>218</v>
      </c>
      <c r="U1379" s="157">
        <v>0.03</v>
      </c>
      <c r="V1379" s="157">
        <f>ROUND(E1379*U1379,2)</f>
        <v>3.8</v>
      </c>
      <c r="W1379" s="157"/>
      <c r="X1379" s="157" t="s">
        <v>263</v>
      </c>
      <c r="Y1379" s="157" t="s">
        <v>221</v>
      </c>
      <c r="Z1379" s="146"/>
      <c r="AA1379" s="146"/>
      <c r="AB1379" s="146"/>
      <c r="AC1379" s="146"/>
      <c r="AD1379" s="146"/>
      <c r="AE1379" s="146"/>
      <c r="AF1379" s="146"/>
      <c r="AG1379" s="146" t="s">
        <v>264</v>
      </c>
      <c r="AH1379" s="146"/>
      <c r="AI1379" s="146"/>
      <c r="AJ1379" s="146"/>
      <c r="AK1379" s="146"/>
      <c r="AL1379" s="146"/>
      <c r="AM1379" s="146"/>
      <c r="AN1379" s="146"/>
      <c r="AO1379" s="146"/>
      <c r="AP1379" s="146"/>
      <c r="AQ1379" s="146"/>
      <c r="AR1379" s="146"/>
      <c r="AS1379" s="146"/>
      <c r="AT1379" s="146"/>
      <c r="AU1379" s="146"/>
      <c r="AV1379" s="146"/>
      <c r="AW1379" s="146"/>
      <c r="AX1379" s="146"/>
      <c r="AY1379" s="146"/>
      <c r="AZ1379" s="146"/>
      <c r="BA1379" s="146"/>
      <c r="BB1379" s="146"/>
      <c r="BC1379" s="146"/>
      <c r="BD1379" s="146"/>
      <c r="BE1379" s="146"/>
      <c r="BF1379" s="146"/>
      <c r="BG1379" s="146"/>
      <c r="BH1379" s="146"/>
    </row>
    <row r="1380" spans="1:60" outlineLevel="2" x14ac:dyDescent="0.2">
      <c r="A1380" s="153"/>
      <c r="B1380" s="154"/>
      <c r="C1380" s="192" t="s">
        <v>525</v>
      </c>
      <c r="D1380" s="185"/>
      <c r="E1380" s="186"/>
      <c r="F1380" s="157"/>
      <c r="G1380" s="157"/>
      <c r="H1380" s="157"/>
      <c r="I1380" s="157"/>
      <c r="J1380" s="157"/>
      <c r="K1380" s="157"/>
      <c r="L1380" s="157"/>
      <c r="M1380" s="157"/>
      <c r="N1380" s="156"/>
      <c r="O1380" s="156"/>
      <c r="P1380" s="156"/>
      <c r="Q1380" s="156"/>
      <c r="R1380" s="157"/>
      <c r="S1380" s="157"/>
      <c r="T1380" s="157"/>
      <c r="U1380" s="157"/>
      <c r="V1380" s="157"/>
      <c r="W1380" s="157"/>
      <c r="X1380" s="157"/>
      <c r="Y1380" s="157"/>
      <c r="Z1380" s="146"/>
      <c r="AA1380" s="146"/>
      <c r="AB1380" s="146"/>
      <c r="AC1380" s="146"/>
      <c r="AD1380" s="146"/>
      <c r="AE1380" s="146"/>
      <c r="AF1380" s="146"/>
      <c r="AG1380" s="146" t="s">
        <v>278</v>
      </c>
      <c r="AH1380" s="146">
        <v>0</v>
      </c>
      <c r="AI1380" s="146"/>
      <c r="AJ1380" s="146"/>
      <c r="AK1380" s="146"/>
      <c r="AL1380" s="146"/>
      <c r="AM1380" s="146"/>
      <c r="AN1380" s="146"/>
      <c r="AO1380" s="146"/>
      <c r="AP1380" s="146"/>
      <c r="AQ1380" s="146"/>
      <c r="AR1380" s="146"/>
      <c r="AS1380" s="146"/>
      <c r="AT1380" s="146"/>
      <c r="AU1380" s="146"/>
      <c r="AV1380" s="146"/>
      <c r="AW1380" s="146"/>
      <c r="AX1380" s="146"/>
      <c r="AY1380" s="146"/>
      <c r="AZ1380" s="146"/>
      <c r="BA1380" s="146"/>
      <c r="BB1380" s="146"/>
      <c r="BC1380" s="146"/>
      <c r="BD1380" s="146"/>
      <c r="BE1380" s="146"/>
      <c r="BF1380" s="146"/>
      <c r="BG1380" s="146"/>
      <c r="BH1380" s="146"/>
    </row>
    <row r="1381" spans="1:60" outlineLevel="3" x14ac:dyDescent="0.2">
      <c r="A1381" s="153"/>
      <c r="B1381" s="154"/>
      <c r="C1381" s="192" t="s">
        <v>526</v>
      </c>
      <c r="D1381" s="185"/>
      <c r="E1381" s="186"/>
      <c r="F1381" s="157"/>
      <c r="G1381" s="157"/>
      <c r="H1381" s="157"/>
      <c r="I1381" s="157"/>
      <c r="J1381" s="157"/>
      <c r="K1381" s="157"/>
      <c r="L1381" s="157"/>
      <c r="M1381" s="157"/>
      <c r="N1381" s="156"/>
      <c r="O1381" s="156"/>
      <c r="P1381" s="156"/>
      <c r="Q1381" s="156"/>
      <c r="R1381" s="157"/>
      <c r="S1381" s="157"/>
      <c r="T1381" s="157"/>
      <c r="U1381" s="157"/>
      <c r="V1381" s="157"/>
      <c r="W1381" s="157"/>
      <c r="X1381" s="157"/>
      <c r="Y1381" s="157"/>
      <c r="Z1381" s="146"/>
      <c r="AA1381" s="146"/>
      <c r="AB1381" s="146"/>
      <c r="AC1381" s="146"/>
      <c r="AD1381" s="146"/>
      <c r="AE1381" s="146"/>
      <c r="AF1381" s="146"/>
      <c r="AG1381" s="146" t="s">
        <v>278</v>
      </c>
      <c r="AH1381" s="146">
        <v>0</v>
      </c>
      <c r="AI1381" s="146"/>
      <c r="AJ1381" s="146"/>
      <c r="AK1381" s="146"/>
      <c r="AL1381" s="146"/>
      <c r="AM1381" s="146"/>
      <c r="AN1381" s="146"/>
      <c r="AO1381" s="146"/>
      <c r="AP1381" s="146"/>
      <c r="AQ1381" s="146"/>
      <c r="AR1381" s="146"/>
      <c r="AS1381" s="146"/>
      <c r="AT1381" s="146"/>
      <c r="AU1381" s="146"/>
      <c r="AV1381" s="146"/>
      <c r="AW1381" s="146"/>
      <c r="AX1381" s="146"/>
      <c r="AY1381" s="146"/>
      <c r="AZ1381" s="146"/>
      <c r="BA1381" s="146"/>
      <c r="BB1381" s="146"/>
      <c r="BC1381" s="146"/>
      <c r="BD1381" s="146"/>
      <c r="BE1381" s="146"/>
      <c r="BF1381" s="146"/>
      <c r="BG1381" s="146"/>
      <c r="BH1381" s="146"/>
    </row>
    <row r="1382" spans="1:60" outlineLevel="3" x14ac:dyDescent="0.2">
      <c r="A1382" s="153"/>
      <c r="B1382" s="154"/>
      <c r="C1382" s="192" t="s">
        <v>527</v>
      </c>
      <c r="D1382" s="185"/>
      <c r="E1382" s="186">
        <v>2.9550000000000001</v>
      </c>
      <c r="F1382" s="157"/>
      <c r="G1382" s="157"/>
      <c r="H1382" s="157"/>
      <c r="I1382" s="157"/>
      <c r="J1382" s="157"/>
      <c r="K1382" s="157"/>
      <c r="L1382" s="157"/>
      <c r="M1382" s="157"/>
      <c r="N1382" s="156"/>
      <c r="O1382" s="156"/>
      <c r="P1382" s="156"/>
      <c r="Q1382" s="156"/>
      <c r="R1382" s="157"/>
      <c r="S1382" s="157"/>
      <c r="T1382" s="157"/>
      <c r="U1382" s="157"/>
      <c r="V1382" s="157"/>
      <c r="W1382" s="157"/>
      <c r="X1382" s="157"/>
      <c r="Y1382" s="157"/>
      <c r="Z1382" s="146"/>
      <c r="AA1382" s="146"/>
      <c r="AB1382" s="146"/>
      <c r="AC1382" s="146"/>
      <c r="AD1382" s="146"/>
      <c r="AE1382" s="146"/>
      <c r="AF1382" s="146"/>
      <c r="AG1382" s="146" t="s">
        <v>278</v>
      </c>
      <c r="AH1382" s="146">
        <v>0</v>
      </c>
      <c r="AI1382" s="146"/>
      <c r="AJ1382" s="146"/>
      <c r="AK1382" s="146"/>
      <c r="AL1382" s="146"/>
      <c r="AM1382" s="146"/>
      <c r="AN1382" s="146"/>
      <c r="AO1382" s="146"/>
      <c r="AP1382" s="146"/>
      <c r="AQ1382" s="146"/>
      <c r="AR1382" s="146"/>
      <c r="AS1382" s="146"/>
      <c r="AT1382" s="146"/>
      <c r="AU1382" s="146"/>
      <c r="AV1382" s="146"/>
      <c r="AW1382" s="146"/>
      <c r="AX1382" s="146"/>
      <c r="AY1382" s="146"/>
      <c r="AZ1382" s="146"/>
      <c r="BA1382" s="146"/>
      <c r="BB1382" s="146"/>
      <c r="BC1382" s="146"/>
      <c r="BD1382" s="146"/>
      <c r="BE1382" s="146"/>
      <c r="BF1382" s="146"/>
      <c r="BG1382" s="146"/>
      <c r="BH1382" s="146"/>
    </row>
    <row r="1383" spans="1:60" outlineLevel="3" x14ac:dyDescent="0.2">
      <c r="A1383" s="153"/>
      <c r="B1383" s="154"/>
      <c r="C1383" s="192" t="s">
        <v>528</v>
      </c>
      <c r="D1383" s="185"/>
      <c r="E1383" s="186"/>
      <c r="F1383" s="157"/>
      <c r="G1383" s="157"/>
      <c r="H1383" s="157"/>
      <c r="I1383" s="157"/>
      <c r="J1383" s="157"/>
      <c r="K1383" s="157"/>
      <c r="L1383" s="157"/>
      <c r="M1383" s="157"/>
      <c r="N1383" s="156"/>
      <c r="O1383" s="156"/>
      <c r="P1383" s="156"/>
      <c r="Q1383" s="156"/>
      <c r="R1383" s="157"/>
      <c r="S1383" s="157"/>
      <c r="T1383" s="157"/>
      <c r="U1383" s="157"/>
      <c r="V1383" s="157"/>
      <c r="W1383" s="157"/>
      <c r="X1383" s="157"/>
      <c r="Y1383" s="157"/>
      <c r="Z1383" s="146"/>
      <c r="AA1383" s="146"/>
      <c r="AB1383" s="146"/>
      <c r="AC1383" s="146"/>
      <c r="AD1383" s="146"/>
      <c r="AE1383" s="146"/>
      <c r="AF1383" s="146"/>
      <c r="AG1383" s="146" t="s">
        <v>278</v>
      </c>
      <c r="AH1383" s="146">
        <v>0</v>
      </c>
      <c r="AI1383" s="146"/>
      <c r="AJ1383" s="146"/>
      <c r="AK1383" s="146"/>
      <c r="AL1383" s="146"/>
      <c r="AM1383" s="146"/>
      <c r="AN1383" s="146"/>
      <c r="AO1383" s="146"/>
      <c r="AP1383" s="146"/>
      <c r="AQ1383" s="146"/>
      <c r="AR1383" s="146"/>
      <c r="AS1383" s="146"/>
      <c r="AT1383" s="146"/>
      <c r="AU1383" s="146"/>
      <c r="AV1383" s="146"/>
      <c r="AW1383" s="146"/>
      <c r="AX1383" s="146"/>
      <c r="AY1383" s="146"/>
      <c r="AZ1383" s="146"/>
      <c r="BA1383" s="146"/>
      <c r="BB1383" s="146"/>
      <c r="BC1383" s="146"/>
      <c r="BD1383" s="146"/>
      <c r="BE1383" s="146"/>
      <c r="BF1383" s="146"/>
      <c r="BG1383" s="146"/>
      <c r="BH1383" s="146"/>
    </row>
    <row r="1384" spans="1:60" outlineLevel="3" x14ac:dyDescent="0.2">
      <c r="A1384" s="153"/>
      <c r="B1384" s="154"/>
      <c r="C1384" s="192" t="s">
        <v>529</v>
      </c>
      <c r="D1384" s="185"/>
      <c r="E1384" s="186">
        <v>5.3040000000000003</v>
      </c>
      <c r="F1384" s="157"/>
      <c r="G1384" s="157"/>
      <c r="H1384" s="157"/>
      <c r="I1384" s="157"/>
      <c r="J1384" s="157"/>
      <c r="K1384" s="157"/>
      <c r="L1384" s="157"/>
      <c r="M1384" s="157"/>
      <c r="N1384" s="156"/>
      <c r="O1384" s="156"/>
      <c r="P1384" s="156"/>
      <c r="Q1384" s="156"/>
      <c r="R1384" s="157"/>
      <c r="S1384" s="157"/>
      <c r="T1384" s="157"/>
      <c r="U1384" s="157"/>
      <c r="V1384" s="157"/>
      <c r="W1384" s="157"/>
      <c r="X1384" s="157"/>
      <c r="Y1384" s="157"/>
      <c r="Z1384" s="146"/>
      <c r="AA1384" s="146"/>
      <c r="AB1384" s="146"/>
      <c r="AC1384" s="146"/>
      <c r="AD1384" s="146"/>
      <c r="AE1384" s="146"/>
      <c r="AF1384" s="146"/>
      <c r="AG1384" s="146" t="s">
        <v>278</v>
      </c>
      <c r="AH1384" s="146">
        <v>0</v>
      </c>
      <c r="AI1384" s="146"/>
      <c r="AJ1384" s="146"/>
      <c r="AK1384" s="146"/>
      <c r="AL1384" s="146"/>
      <c r="AM1384" s="146"/>
      <c r="AN1384" s="146"/>
      <c r="AO1384" s="146"/>
      <c r="AP1384" s="146"/>
      <c r="AQ1384" s="146"/>
      <c r="AR1384" s="146"/>
      <c r="AS1384" s="146"/>
      <c r="AT1384" s="146"/>
      <c r="AU1384" s="146"/>
      <c r="AV1384" s="146"/>
      <c r="AW1384" s="146"/>
      <c r="AX1384" s="146"/>
      <c r="AY1384" s="146"/>
      <c r="AZ1384" s="146"/>
      <c r="BA1384" s="146"/>
      <c r="BB1384" s="146"/>
      <c r="BC1384" s="146"/>
      <c r="BD1384" s="146"/>
      <c r="BE1384" s="146"/>
      <c r="BF1384" s="146"/>
      <c r="BG1384" s="146"/>
      <c r="BH1384" s="146"/>
    </row>
    <row r="1385" spans="1:60" outlineLevel="3" x14ac:dyDescent="0.2">
      <c r="A1385" s="153"/>
      <c r="B1385" s="154"/>
      <c r="C1385" s="192" t="s">
        <v>530</v>
      </c>
      <c r="D1385" s="185"/>
      <c r="E1385" s="186"/>
      <c r="F1385" s="157"/>
      <c r="G1385" s="157"/>
      <c r="H1385" s="157"/>
      <c r="I1385" s="157"/>
      <c r="J1385" s="157"/>
      <c r="K1385" s="157"/>
      <c r="L1385" s="157"/>
      <c r="M1385" s="157"/>
      <c r="N1385" s="156"/>
      <c r="O1385" s="156"/>
      <c r="P1385" s="156"/>
      <c r="Q1385" s="156"/>
      <c r="R1385" s="157"/>
      <c r="S1385" s="157"/>
      <c r="T1385" s="157"/>
      <c r="U1385" s="157"/>
      <c r="V1385" s="157"/>
      <c r="W1385" s="157"/>
      <c r="X1385" s="157"/>
      <c r="Y1385" s="157"/>
      <c r="Z1385" s="146"/>
      <c r="AA1385" s="146"/>
      <c r="AB1385" s="146"/>
      <c r="AC1385" s="146"/>
      <c r="AD1385" s="146"/>
      <c r="AE1385" s="146"/>
      <c r="AF1385" s="146"/>
      <c r="AG1385" s="146" t="s">
        <v>278</v>
      </c>
      <c r="AH1385" s="146">
        <v>0</v>
      </c>
      <c r="AI1385" s="146"/>
      <c r="AJ1385" s="146"/>
      <c r="AK1385" s="146"/>
      <c r="AL1385" s="146"/>
      <c r="AM1385" s="146"/>
      <c r="AN1385" s="146"/>
      <c r="AO1385" s="146"/>
      <c r="AP1385" s="146"/>
      <c r="AQ1385" s="146"/>
      <c r="AR1385" s="146"/>
      <c r="AS1385" s="146"/>
      <c r="AT1385" s="146"/>
      <c r="AU1385" s="146"/>
      <c r="AV1385" s="146"/>
      <c r="AW1385" s="146"/>
      <c r="AX1385" s="146"/>
      <c r="AY1385" s="146"/>
      <c r="AZ1385" s="146"/>
      <c r="BA1385" s="146"/>
      <c r="BB1385" s="146"/>
      <c r="BC1385" s="146"/>
      <c r="BD1385" s="146"/>
      <c r="BE1385" s="146"/>
      <c r="BF1385" s="146"/>
      <c r="BG1385" s="146"/>
      <c r="BH1385" s="146"/>
    </row>
    <row r="1386" spans="1:60" outlineLevel="3" x14ac:dyDescent="0.2">
      <c r="A1386" s="153"/>
      <c r="B1386" s="154"/>
      <c r="C1386" s="192" t="s">
        <v>531</v>
      </c>
      <c r="D1386" s="185"/>
      <c r="E1386" s="186">
        <v>12.3185</v>
      </c>
      <c r="F1386" s="157"/>
      <c r="G1386" s="157"/>
      <c r="H1386" s="157"/>
      <c r="I1386" s="157"/>
      <c r="J1386" s="157"/>
      <c r="K1386" s="157"/>
      <c r="L1386" s="157"/>
      <c r="M1386" s="157"/>
      <c r="N1386" s="156"/>
      <c r="O1386" s="156"/>
      <c r="P1386" s="156"/>
      <c r="Q1386" s="156"/>
      <c r="R1386" s="157"/>
      <c r="S1386" s="157"/>
      <c r="T1386" s="157"/>
      <c r="U1386" s="157"/>
      <c r="V1386" s="157"/>
      <c r="W1386" s="157"/>
      <c r="X1386" s="157"/>
      <c r="Y1386" s="157"/>
      <c r="Z1386" s="146"/>
      <c r="AA1386" s="146"/>
      <c r="AB1386" s="146"/>
      <c r="AC1386" s="146"/>
      <c r="AD1386" s="146"/>
      <c r="AE1386" s="146"/>
      <c r="AF1386" s="146"/>
      <c r="AG1386" s="146" t="s">
        <v>278</v>
      </c>
      <c r="AH1386" s="146">
        <v>0</v>
      </c>
      <c r="AI1386" s="146"/>
      <c r="AJ1386" s="146"/>
      <c r="AK1386" s="146"/>
      <c r="AL1386" s="146"/>
      <c r="AM1386" s="146"/>
      <c r="AN1386" s="146"/>
      <c r="AO1386" s="146"/>
      <c r="AP1386" s="146"/>
      <c r="AQ1386" s="146"/>
      <c r="AR1386" s="146"/>
      <c r="AS1386" s="146"/>
      <c r="AT1386" s="146"/>
      <c r="AU1386" s="146"/>
      <c r="AV1386" s="146"/>
      <c r="AW1386" s="146"/>
      <c r="AX1386" s="146"/>
      <c r="AY1386" s="146"/>
      <c r="AZ1386" s="146"/>
      <c r="BA1386" s="146"/>
      <c r="BB1386" s="146"/>
      <c r="BC1386" s="146"/>
      <c r="BD1386" s="146"/>
      <c r="BE1386" s="146"/>
      <c r="BF1386" s="146"/>
      <c r="BG1386" s="146"/>
      <c r="BH1386" s="146"/>
    </row>
    <row r="1387" spans="1:60" outlineLevel="3" x14ac:dyDescent="0.2">
      <c r="A1387" s="153"/>
      <c r="B1387" s="154"/>
      <c r="C1387" s="192" t="s">
        <v>532</v>
      </c>
      <c r="D1387" s="185"/>
      <c r="E1387" s="186"/>
      <c r="F1387" s="157"/>
      <c r="G1387" s="157"/>
      <c r="H1387" s="157"/>
      <c r="I1387" s="157"/>
      <c r="J1387" s="157"/>
      <c r="K1387" s="157"/>
      <c r="L1387" s="157"/>
      <c r="M1387" s="157"/>
      <c r="N1387" s="156"/>
      <c r="O1387" s="156"/>
      <c r="P1387" s="156"/>
      <c r="Q1387" s="156"/>
      <c r="R1387" s="157"/>
      <c r="S1387" s="157"/>
      <c r="T1387" s="157"/>
      <c r="U1387" s="157"/>
      <c r="V1387" s="157"/>
      <c r="W1387" s="157"/>
      <c r="X1387" s="157"/>
      <c r="Y1387" s="157"/>
      <c r="Z1387" s="146"/>
      <c r="AA1387" s="146"/>
      <c r="AB1387" s="146"/>
      <c r="AC1387" s="146"/>
      <c r="AD1387" s="146"/>
      <c r="AE1387" s="146"/>
      <c r="AF1387" s="146"/>
      <c r="AG1387" s="146" t="s">
        <v>278</v>
      </c>
      <c r="AH1387" s="146">
        <v>0</v>
      </c>
      <c r="AI1387" s="146"/>
      <c r="AJ1387" s="146"/>
      <c r="AK1387" s="146"/>
      <c r="AL1387" s="146"/>
      <c r="AM1387" s="146"/>
      <c r="AN1387" s="146"/>
      <c r="AO1387" s="146"/>
      <c r="AP1387" s="146"/>
      <c r="AQ1387" s="146"/>
      <c r="AR1387" s="146"/>
      <c r="AS1387" s="146"/>
      <c r="AT1387" s="146"/>
      <c r="AU1387" s="146"/>
      <c r="AV1387" s="146"/>
      <c r="AW1387" s="146"/>
      <c r="AX1387" s="146"/>
      <c r="AY1387" s="146"/>
      <c r="AZ1387" s="146"/>
      <c r="BA1387" s="146"/>
      <c r="BB1387" s="146"/>
      <c r="BC1387" s="146"/>
      <c r="BD1387" s="146"/>
      <c r="BE1387" s="146"/>
      <c r="BF1387" s="146"/>
      <c r="BG1387" s="146"/>
      <c r="BH1387" s="146"/>
    </row>
    <row r="1388" spans="1:60" outlineLevel="3" x14ac:dyDescent="0.2">
      <c r="A1388" s="153"/>
      <c r="B1388" s="154"/>
      <c r="C1388" s="192" t="s">
        <v>533</v>
      </c>
      <c r="D1388" s="185"/>
      <c r="E1388" s="186">
        <v>1.8124</v>
      </c>
      <c r="F1388" s="157"/>
      <c r="G1388" s="157"/>
      <c r="H1388" s="157"/>
      <c r="I1388" s="157"/>
      <c r="J1388" s="157"/>
      <c r="K1388" s="157"/>
      <c r="L1388" s="157"/>
      <c r="M1388" s="157"/>
      <c r="N1388" s="156"/>
      <c r="O1388" s="156"/>
      <c r="P1388" s="156"/>
      <c r="Q1388" s="156"/>
      <c r="R1388" s="157"/>
      <c r="S1388" s="157"/>
      <c r="T1388" s="157"/>
      <c r="U1388" s="157"/>
      <c r="V1388" s="157"/>
      <c r="W1388" s="157"/>
      <c r="X1388" s="157"/>
      <c r="Y1388" s="157"/>
      <c r="Z1388" s="146"/>
      <c r="AA1388" s="146"/>
      <c r="AB1388" s="146"/>
      <c r="AC1388" s="146"/>
      <c r="AD1388" s="146"/>
      <c r="AE1388" s="146"/>
      <c r="AF1388" s="146"/>
      <c r="AG1388" s="146" t="s">
        <v>278</v>
      </c>
      <c r="AH1388" s="146">
        <v>0</v>
      </c>
      <c r="AI1388" s="146"/>
      <c r="AJ1388" s="146"/>
      <c r="AK1388" s="146"/>
      <c r="AL1388" s="146"/>
      <c r="AM1388" s="146"/>
      <c r="AN1388" s="146"/>
      <c r="AO1388" s="146"/>
      <c r="AP1388" s="146"/>
      <c r="AQ1388" s="146"/>
      <c r="AR1388" s="146"/>
      <c r="AS1388" s="146"/>
      <c r="AT1388" s="146"/>
      <c r="AU1388" s="146"/>
      <c r="AV1388" s="146"/>
      <c r="AW1388" s="146"/>
      <c r="AX1388" s="146"/>
      <c r="AY1388" s="146"/>
      <c r="AZ1388" s="146"/>
      <c r="BA1388" s="146"/>
      <c r="BB1388" s="146"/>
      <c r="BC1388" s="146"/>
      <c r="BD1388" s="146"/>
      <c r="BE1388" s="146"/>
      <c r="BF1388" s="146"/>
      <c r="BG1388" s="146"/>
      <c r="BH1388" s="146"/>
    </row>
    <row r="1389" spans="1:60" outlineLevel="3" x14ac:dyDescent="0.2">
      <c r="A1389" s="153"/>
      <c r="B1389" s="154"/>
      <c r="C1389" s="192" t="s">
        <v>534</v>
      </c>
      <c r="D1389" s="185"/>
      <c r="E1389" s="186"/>
      <c r="F1389" s="157"/>
      <c r="G1389" s="157"/>
      <c r="H1389" s="157"/>
      <c r="I1389" s="157"/>
      <c r="J1389" s="157"/>
      <c r="K1389" s="157"/>
      <c r="L1389" s="157"/>
      <c r="M1389" s="157"/>
      <c r="N1389" s="156"/>
      <c r="O1389" s="156"/>
      <c r="P1389" s="156"/>
      <c r="Q1389" s="156"/>
      <c r="R1389" s="157"/>
      <c r="S1389" s="157"/>
      <c r="T1389" s="157"/>
      <c r="U1389" s="157"/>
      <c r="V1389" s="157"/>
      <c r="W1389" s="157"/>
      <c r="X1389" s="157"/>
      <c r="Y1389" s="157"/>
      <c r="Z1389" s="146"/>
      <c r="AA1389" s="146"/>
      <c r="AB1389" s="146"/>
      <c r="AC1389" s="146"/>
      <c r="AD1389" s="146"/>
      <c r="AE1389" s="146"/>
      <c r="AF1389" s="146"/>
      <c r="AG1389" s="146" t="s">
        <v>278</v>
      </c>
      <c r="AH1389" s="146">
        <v>0</v>
      </c>
      <c r="AI1389" s="146"/>
      <c r="AJ1389" s="146"/>
      <c r="AK1389" s="146"/>
      <c r="AL1389" s="146"/>
      <c r="AM1389" s="146"/>
      <c r="AN1389" s="146"/>
      <c r="AO1389" s="146"/>
      <c r="AP1389" s="146"/>
      <c r="AQ1389" s="146"/>
      <c r="AR1389" s="146"/>
      <c r="AS1389" s="146"/>
      <c r="AT1389" s="146"/>
      <c r="AU1389" s="146"/>
      <c r="AV1389" s="146"/>
      <c r="AW1389" s="146"/>
      <c r="AX1389" s="146"/>
      <c r="AY1389" s="146"/>
      <c r="AZ1389" s="146"/>
      <c r="BA1389" s="146"/>
      <c r="BB1389" s="146"/>
      <c r="BC1389" s="146"/>
      <c r="BD1389" s="146"/>
      <c r="BE1389" s="146"/>
      <c r="BF1389" s="146"/>
      <c r="BG1389" s="146"/>
      <c r="BH1389" s="146"/>
    </row>
    <row r="1390" spans="1:60" outlineLevel="3" x14ac:dyDescent="0.2">
      <c r="A1390" s="153"/>
      <c r="B1390" s="154"/>
      <c r="C1390" s="192" t="s">
        <v>535</v>
      </c>
      <c r="D1390" s="185"/>
      <c r="E1390" s="186">
        <v>3.6248</v>
      </c>
      <c r="F1390" s="157"/>
      <c r="G1390" s="157"/>
      <c r="H1390" s="157"/>
      <c r="I1390" s="157"/>
      <c r="J1390" s="157"/>
      <c r="K1390" s="157"/>
      <c r="L1390" s="157"/>
      <c r="M1390" s="157"/>
      <c r="N1390" s="156"/>
      <c r="O1390" s="156"/>
      <c r="P1390" s="156"/>
      <c r="Q1390" s="156"/>
      <c r="R1390" s="157"/>
      <c r="S1390" s="157"/>
      <c r="T1390" s="157"/>
      <c r="U1390" s="157"/>
      <c r="V1390" s="157"/>
      <c r="W1390" s="157"/>
      <c r="X1390" s="157"/>
      <c r="Y1390" s="157"/>
      <c r="Z1390" s="146"/>
      <c r="AA1390" s="146"/>
      <c r="AB1390" s="146"/>
      <c r="AC1390" s="146"/>
      <c r="AD1390" s="146"/>
      <c r="AE1390" s="146"/>
      <c r="AF1390" s="146"/>
      <c r="AG1390" s="146" t="s">
        <v>278</v>
      </c>
      <c r="AH1390" s="146">
        <v>0</v>
      </c>
      <c r="AI1390" s="146"/>
      <c r="AJ1390" s="146"/>
      <c r="AK1390" s="146"/>
      <c r="AL1390" s="146"/>
      <c r="AM1390" s="146"/>
      <c r="AN1390" s="146"/>
      <c r="AO1390" s="146"/>
      <c r="AP1390" s="146"/>
      <c r="AQ1390" s="146"/>
      <c r="AR1390" s="146"/>
      <c r="AS1390" s="146"/>
      <c r="AT1390" s="146"/>
      <c r="AU1390" s="146"/>
      <c r="AV1390" s="146"/>
      <c r="AW1390" s="146"/>
      <c r="AX1390" s="146"/>
      <c r="AY1390" s="146"/>
      <c r="AZ1390" s="146"/>
      <c r="BA1390" s="146"/>
      <c r="BB1390" s="146"/>
      <c r="BC1390" s="146"/>
      <c r="BD1390" s="146"/>
      <c r="BE1390" s="146"/>
      <c r="BF1390" s="146"/>
      <c r="BG1390" s="146"/>
      <c r="BH1390" s="146"/>
    </row>
    <row r="1391" spans="1:60" outlineLevel="3" x14ac:dyDescent="0.2">
      <c r="A1391" s="153"/>
      <c r="B1391" s="154"/>
      <c r="C1391" s="192" t="s">
        <v>536</v>
      </c>
      <c r="D1391" s="185"/>
      <c r="E1391" s="186"/>
      <c r="F1391" s="157"/>
      <c r="G1391" s="157"/>
      <c r="H1391" s="157"/>
      <c r="I1391" s="157"/>
      <c r="J1391" s="157"/>
      <c r="K1391" s="157"/>
      <c r="L1391" s="157"/>
      <c r="M1391" s="157"/>
      <c r="N1391" s="156"/>
      <c r="O1391" s="156"/>
      <c r="P1391" s="156"/>
      <c r="Q1391" s="156"/>
      <c r="R1391" s="157"/>
      <c r="S1391" s="157"/>
      <c r="T1391" s="157"/>
      <c r="U1391" s="157"/>
      <c r="V1391" s="157"/>
      <c r="W1391" s="157"/>
      <c r="X1391" s="157"/>
      <c r="Y1391" s="157"/>
      <c r="Z1391" s="146"/>
      <c r="AA1391" s="146"/>
      <c r="AB1391" s="146"/>
      <c r="AC1391" s="146"/>
      <c r="AD1391" s="146"/>
      <c r="AE1391" s="146"/>
      <c r="AF1391" s="146"/>
      <c r="AG1391" s="146" t="s">
        <v>278</v>
      </c>
      <c r="AH1391" s="146">
        <v>0</v>
      </c>
      <c r="AI1391" s="146"/>
      <c r="AJ1391" s="146"/>
      <c r="AK1391" s="146"/>
      <c r="AL1391" s="146"/>
      <c r="AM1391" s="146"/>
      <c r="AN1391" s="146"/>
      <c r="AO1391" s="146"/>
      <c r="AP1391" s="146"/>
      <c r="AQ1391" s="146"/>
      <c r="AR1391" s="146"/>
      <c r="AS1391" s="146"/>
      <c r="AT1391" s="146"/>
      <c r="AU1391" s="146"/>
      <c r="AV1391" s="146"/>
      <c r="AW1391" s="146"/>
      <c r="AX1391" s="146"/>
      <c r="AY1391" s="146"/>
      <c r="AZ1391" s="146"/>
      <c r="BA1391" s="146"/>
      <c r="BB1391" s="146"/>
      <c r="BC1391" s="146"/>
      <c r="BD1391" s="146"/>
      <c r="BE1391" s="146"/>
      <c r="BF1391" s="146"/>
      <c r="BG1391" s="146"/>
      <c r="BH1391" s="146"/>
    </row>
    <row r="1392" spans="1:60" outlineLevel="3" x14ac:dyDescent="0.2">
      <c r="A1392" s="153"/>
      <c r="B1392" s="154"/>
      <c r="C1392" s="192" t="s">
        <v>537</v>
      </c>
      <c r="D1392" s="185"/>
      <c r="E1392" s="186">
        <v>20.103000000000002</v>
      </c>
      <c r="F1392" s="157"/>
      <c r="G1392" s="157"/>
      <c r="H1392" s="157"/>
      <c r="I1392" s="157"/>
      <c r="J1392" s="157"/>
      <c r="K1392" s="157"/>
      <c r="L1392" s="157"/>
      <c r="M1392" s="157"/>
      <c r="N1392" s="156"/>
      <c r="O1392" s="156"/>
      <c r="P1392" s="156"/>
      <c r="Q1392" s="156"/>
      <c r="R1392" s="157"/>
      <c r="S1392" s="157"/>
      <c r="T1392" s="157"/>
      <c r="U1392" s="157"/>
      <c r="V1392" s="157"/>
      <c r="W1392" s="157"/>
      <c r="X1392" s="157"/>
      <c r="Y1392" s="157"/>
      <c r="Z1392" s="146"/>
      <c r="AA1392" s="146"/>
      <c r="AB1392" s="146"/>
      <c r="AC1392" s="146"/>
      <c r="AD1392" s="146"/>
      <c r="AE1392" s="146"/>
      <c r="AF1392" s="146"/>
      <c r="AG1392" s="146" t="s">
        <v>278</v>
      </c>
      <c r="AH1392" s="146">
        <v>0</v>
      </c>
      <c r="AI1392" s="146"/>
      <c r="AJ1392" s="146"/>
      <c r="AK1392" s="146"/>
      <c r="AL1392" s="146"/>
      <c r="AM1392" s="146"/>
      <c r="AN1392" s="146"/>
      <c r="AO1392" s="146"/>
      <c r="AP1392" s="146"/>
      <c r="AQ1392" s="146"/>
      <c r="AR1392" s="146"/>
      <c r="AS1392" s="146"/>
      <c r="AT1392" s="146"/>
      <c r="AU1392" s="146"/>
      <c r="AV1392" s="146"/>
      <c r="AW1392" s="146"/>
      <c r="AX1392" s="146"/>
      <c r="AY1392" s="146"/>
      <c r="AZ1392" s="146"/>
      <c r="BA1392" s="146"/>
      <c r="BB1392" s="146"/>
      <c r="BC1392" s="146"/>
      <c r="BD1392" s="146"/>
      <c r="BE1392" s="146"/>
      <c r="BF1392" s="146"/>
      <c r="BG1392" s="146"/>
      <c r="BH1392" s="146"/>
    </row>
    <row r="1393" spans="1:60" outlineLevel="3" x14ac:dyDescent="0.2">
      <c r="A1393" s="153"/>
      <c r="B1393" s="154"/>
      <c r="C1393" s="192" t="s">
        <v>538</v>
      </c>
      <c r="D1393" s="185"/>
      <c r="E1393" s="186"/>
      <c r="F1393" s="157"/>
      <c r="G1393" s="157"/>
      <c r="H1393" s="157"/>
      <c r="I1393" s="157"/>
      <c r="J1393" s="157"/>
      <c r="K1393" s="157"/>
      <c r="L1393" s="157"/>
      <c r="M1393" s="157"/>
      <c r="N1393" s="156"/>
      <c r="O1393" s="156"/>
      <c r="P1393" s="156"/>
      <c r="Q1393" s="156"/>
      <c r="R1393" s="157"/>
      <c r="S1393" s="157"/>
      <c r="T1393" s="157"/>
      <c r="U1393" s="157"/>
      <c r="V1393" s="157"/>
      <c r="W1393" s="157"/>
      <c r="X1393" s="157"/>
      <c r="Y1393" s="157"/>
      <c r="Z1393" s="146"/>
      <c r="AA1393" s="146"/>
      <c r="AB1393" s="146"/>
      <c r="AC1393" s="146"/>
      <c r="AD1393" s="146"/>
      <c r="AE1393" s="146"/>
      <c r="AF1393" s="146"/>
      <c r="AG1393" s="146" t="s">
        <v>278</v>
      </c>
      <c r="AH1393" s="146">
        <v>0</v>
      </c>
      <c r="AI1393" s="146"/>
      <c r="AJ1393" s="146"/>
      <c r="AK1393" s="146"/>
      <c r="AL1393" s="146"/>
      <c r="AM1393" s="146"/>
      <c r="AN1393" s="146"/>
      <c r="AO1393" s="146"/>
      <c r="AP1393" s="146"/>
      <c r="AQ1393" s="146"/>
      <c r="AR1393" s="146"/>
      <c r="AS1393" s="146"/>
      <c r="AT1393" s="146"/>
      <c r="AU1393" s="146"/>
      <c r="AV1393" s="146"/>
      <c r="AW1393" s="146"/>
      <c r="AX1393" s="146"/>
      <c r="AY1393" s="146"/>
      <c r="AZ1393" s="146"/>
      <c r="BA1393" s="146"/>
      <c r="BB1393" s="146"/>
      <c r="BC1393" s="146"/>
      <c r="BD1393" s="146"/>
      <c r="BE1393" s="146"/>
      <c r="BF1393" s="146"/>
      <c r="BG1393" s="146"/>
      <c r="BH1393" s="146"/>
    </row>
    <row r="1394" spans="1:60" outlineLevel="3" x14ac:dyDescent="0.2">
      <c r="A1394" s="153"/>
      <c r="B1394" s="154"/>
      <c r="C1394" s="192" t="s">
        <v>539</v>
      </c>
      <c r="D1394" s="185"/>
      <c r="E1394" s="186">
        <v>2.0074999999999998</v>
      </c>
      <c r="F1394" s="157"/>
      <c r="G1394" s="157"/>
      <c r="H1394" s="157"/>
      <c r="I1394" s="157"/>
      <c r="J1394" s="157"/>
      <c r="K1394" s="157"/>
      <c r="L1394" s="157"/>
      <c r="M1394" s="157"/>
      <c r="N1394" s="156"/>
      <c r="O1394" s="156"/>
      <c r="P1394" s="156"/>
      <c r="Q1394" s="156"/>
      <c r="R1394" s="157"/>
      <c r="S1394" s="157"/>
      <c r="T1394" s="157"/>
      <c r="U1394" s="157"/>
      <c r="V1394" s="157"/>
      <c r="W1394" s="157"/>
      <c r="X1394" s="157"/>
      <c r="Y1394" s="157"/>
      <c r="Z1394" s="146"/>
      <c r="AA1394" s="146"/>
      <c r="AB1394" s="146"/>
      <c r="AC1394" s="146"/>
      <c r="AD1394" s="146"/>
      <c r="AE1394" s="146"/>
      <c r="AF1394" s="146"/>
      <c r="AG1394" s="146" t="s">
        <v>278</v>
      </c>
      <c r="AH1394" s="146">
        <v>0</v>
      </c>
      <c r="AI1394" s="146"/>
      <c r="AJ1394" s="146"/>
      <c r="AK1394" s="146"/>
      <c r="AL1394" s="146"/>
      <c r="AM1394" s="146"/>
      <c r="AN1394" s="146"/>
      <c r="AO1394" s="146"/>
      <c r="AP1394" s="146"/>
      <c r="AQ1394" s="146"/>
      <c r="AR1394" s="146"/>
      <c r="AS1394" s="146"/>
      <c r="AT1394" s="146"/>
      <c r="AU1394" s="146"/>
      <c r="AV1394" s="146"/>
      <c r="AW1394" s="146"/>
      <c r="AX1394" s="146"/>
      <c r="AY1394" s="146"/>
      <c r="AZ1394" s="146"/>
      <c r="BA1394" s="146"/>
      <c r="BB1394" s="146"/>
      <c r="BC1394" s="146"/>
      <c r="BD1394" s="146"/>
      <c r="BE1394" s="146"/>
      <c r="BF1394" s="146"/>
      <c r="BG1394" s="146"/>
      <c r="BH1394" s="146"/>
    </row>
    <row r="1395" spans="1:60" outlineLevel="3" x14ac:dyDescent="0.2">
      <c r="A1395" s="153"/>
      <c r="B1395" s="154"/>
      <c r="C1395" s="192" t="s">
        <v>540</v>
      </c>
      <c r="D1395" s="185"/>
      <c r="E1395" s="186"/>
      <c r="F1395" s="157"/>
      <c r="G1395" s="157"/>
      <c r="H1395" s="157"/>
      <c r="I1395" s="157"/>
      <c r="J1395" s="157"/>
      <c r="K1395" s="157"/>
      <c r="L1395" s="157"/>
      <c r="M1395" s="157"/>
      <c r="N1395" s="156"/>
      <c r="O1395" s="156"/>
      <c r="P1395" s="156"/>
      <c r="Q1395" s="156"/>
      <c r="R1395" s="157"/>
      <c r="S1395" s="157"/>
      <c r="T1395" s="157"/>
      <c r="U1395" s="157"/>
      <c r="V1395" s="157"/>
      <c r="W1395" s="157"/>
      <c r="X1395" s="157"/>
      <c r="Y1395" s="157"/>
      <c r="Z1395" s="146"/>
      <c r="AA1395" s="146"/>
      <c r="AB1395" s="146"/>
      <c r="AC1395" s="146"/>
      <c r="AD1395" s="146"/>
      <c r="AE1395" s="146"/>
      <c r="AF1395" s="146"/>
      <c r="AG1395" s="146" t="s">
        <v>278</v>
      </c>
      <c r="AH1395" s="146">
        <v>0</v>
      </c>
      <c r="AI1395" s="146"/>
      <c r="AJ1395" s="146"/>
      <c r="AK1395" s="146"/>
      <c r="AL1395" s="146"/>
      <c r="AM1395" s="146"/>
      <c r="AN1395" s="146"/>
      <c r="AO1395" s="146"/>
      <c r="AP1395" s="146"/>
      <c r="AQ1395" s="146"/>
      <c r="AR1395" s="146"/>
      <c r="AS1395" s="146"/>
      <c r="AT1395" s="146"/>
      <c r="AU1395" s="146"/>
      <c r="AV1395" s="146"/>
      <c r="AW1395" s="146"/>
      <c r="AX1395" s="146"/>
      <c r="AY1395" s="146"/>
      <c r="AZ1395" s="146"/>
      <c r="BA1395" s="146"/>
      <c r="BB1395" s="146"/>
      <c r="BC1395" s="146"/>
      <c r="BD1395" s="146"/>
      <c r="BE1395" s="146"/>
      <c r="BF1395" s="146"/>
      <c r="BG1395" s="146"/>
      <c r="BH1395" s="146"/>
    </row>
    <row r="1396" spans="1:60" outlineLevel="3" x14ac:dyDescent="0.2">
      <c r="A1396" s="153"/>
      <c r="B1396" s="154"/>
      <c r="C1396" s="192" t="s">
        <v>541</v>
      </c>
      <c r="D1396" s="185"/>
      <c r="E1396" s="186">
        <v>20.491250000000001</v>
      </c>
      <c r="F1396" s="157"/>
      <c r="G1396" s="157"/>
      <c r="H1396" s="157"/>
      <c r="I1396" s="157"/>
      <c r="J1396" s="157"/>
      <c r="K1396" s="157"/>
      <c r="L1396" s="157"/>
      <c r="M1396" s="157"/>
      <c r="N1396" s="156"/>
      <c r="O1396" s="156"/>
      <c r="P1396" s="156"/>
      <c r="Q1396" s="156"/>
      <c r="R1396" s="157"/>
      <c r="S1396" s="157"/>
      <c r="T1396" s="157"/>
      <c r="U1396" s="157"/>
      <c r="V1396" s="157"/>
      <c r="W1396" s="157"/>
      <c r="X1396" s="157"/>
      <c r="Y1396" s="157"/>
      <c r="Z1396" s="146"/>
      <c r="AA1396" s="146"/>
      <c r="AB1396" s="146"/>
      <c r="AC1396" s="146"/>
      <c r="AD1396" s="146"/>
      <c r="AE1396" s="146"/>
      <c r="AF1396" s="146"/>
      <c r="AG1396" s="146" t="s">
        <v>278</v>
      </c>
      <c r="AH1396" s="146">
        <v>0</v>
      </c>
      <c r="AI1396" s="146"/>
      <c r="AJ1396" s="146"/>
      <c r="AK1396" s="146"/>
      <c r="AL1396" s="146"/>
      <c r="AM1396" s="146"/>
      <c r="AN1396" s="146"/>
      <c r="AO1396" s="146"/>
      <c r="AP1396" s="146"/>
      <c r="AQ1396" s="146"/>
      <c r="AR1396" s="146"/>
      <c r="AS1396" s="146"/>
      <c r="AT1396" s="146"/>
      <c r="AU1396" s="146"/>
      <c r="AV1396" s="146"/>
      <c r="AW1396" s="146"/>
      <c r="AX1396" s="146"/>
      <c r="AY1396" s="146"/>
      <c r="AZ1396" s="146"/>
      <c r="BA1396" s="146"/>
      <c r="BB1396" s="146"/>
      <c r="BC1396" s="146"/>
      <c r="BD1396" s="146"/>
      <c r="BE1396" s="146"/>
      <c r="BF1396" s="146"/>
      <c r="BG1396" s="146"/>
      <c r="BH1396" s="146"/>
    </row>
    <row r="1397" spans="1:60" outlineLevel="3" x14ac:dyDescent="0.2">
      <c r="A1397" s="153"/>
      <c r="B1397" s="154"/>
      <c r="C1397" s="192" t="s">
        <v>542</v>
      </c>
      <c r="D1397" s="185"/>
      <c r="E1397" s="186"/>
      <c r="F1397" s="157"/>
      <c r="G1397" s="157"/>
      <c r="H1397" s="157"/>
      <c r="I1397" s="157"/>
      <c r="J1397" s="157"/>
      <c r="K1397" s="157"/>
      <c r="L1397" s="157"/>
      <c r="M1397" s="157"/>
      <c r="N1397" s="156"/>
      <c r="O1397" s="156"/>
      <c r="P1397" s="156"/>
      <c r="Q1397" s="156"/>
      <c r="R1397" s="157"/>
      <c r="S1397" s="157"/>
      <c r="T1397" s="157"/>
      <c r="U1397" s="157"/>
      <c r="V1397" s="157"/>
      <c r="W1397" s="157"/>
      <c r="X1397" s="157"/>
      <c r="Y1397" s="157"/>
      <c r="Z1397" s="146"/>
      <c r="AA1397" s="146"/>
      <c r="AB1397" s="146"/>
      <c r="AC1397" s="146"/>
      <c r="AD1397" s="146"/>
      <c r="AE1397" s="146"/>
      <c r="AF1397" s="146"/>
      <c r="AG1397" s="146" t="s">
        <v>278</v>
      </c>
      <c r="AH1397" s="146">
        <v>0</v>
      </c>
      <c r="AI1397" s="146"/>
      <c r="AJ1397" s="146"/>
      <c r="AK1397" s="146"/>
      <c r="AL1397" s="146"/>
      <c r="AM1397" s="146"/>
      <c r="AN1397" s="146"/>
      <c r="AO1397" s="146"/>
      <c r="AP1397" s="146"/>
      <c r="AQ1397" s="146"/>
      <c r="AR1397" s="146"/>
      <c r="AS1397" s="146"/>
      <c r="AT1397" s="146"/>
      <c r="AU1397" s="146"/>
      <c r="AV1397" s="146"/>
      <c r="AW1397" s="146"/>
      <c r="AX1397" s="146"/>
      <c r="AY1397" s="146"/>
      <c r="AZ1397" s="146"/>
      <c r="BA1397" s="146"/>
      <c r="BB1397" s="146"/>
      <c r="BC1397" s="146"/>
      <c r="BD1397" s="146"/>
      <c r="BE1397" s="146"/>
      <c r="BF1397" s="146"/>
      <c r="BG1397" s="146"/>
      <c r="BH1397" s="146"/>
    </row>
    <row r="1398" spans="1:60" outlineLevel="3" x14ac:dyDescent="0.2">
      <c r="A1398" s="153"/>
      <c r="B1398" s="154"/>
      <c r="C1398" s="192" t="s">
        <v>543</v>
      </c>
      <c r="D1398" s="185"/>
      <c r="E1398" s="186">
        <v>1.835</v>
      </c>
      <c r="F1398" s="157"/>
      <c r="G1398" s="157"/>
      <c r="H1398" s="157"/>
      <c r="I1398" s="157"/>
      <c r="J1398" s="157"/>
      <c r="K1398" s="157"/>
      <c r="L1398" s="157"/>
      <c r="M1398" s="157"/>
      <c r="N1398" s="156"/>
      <c r="O1398" s="156"/>
      <c r="P1398" s="156"/>
      <c r="Q1398" s="156"/>
      <c r="R1398" s="157"/>
      <c r="S1398" s="157"/>
      <c r="T1398" s="157"/>
      <c r="U1398" s="157"/>
      <c r="V1398" s="157"/>
      <c r="W1398" s="157"/>
      <c r="X1398" s="157"/>
      <c r="Y1398" s="157"/>
      <c r="Z1398" s="146"/>
      <c r="AA1398" s="146"/>
      <c r="AB1398" s="146"/>
      <c r="AC1398" s="146"/>
      <c r="AD1398" s="146"/>
      <c r="AE1398" s="146"/>
      <c r="AF1398" s="146"/>
      <c r="AG1398" s="146" t="s">
        <v>278</v>
      </c>
      <c r="AH1398" s="146">
        <v>0</v>
      </c>
      <c r="AI1398" s="146"/>
      <c r="AJ1398" s="146"/>
      <c r="AK1398" s="146"/>
      <c r="AL1398" s="146"/>
      <c r="AM1398" s="146"/>
      <c r="AN1398" s="146"/>
      <c r="AO1398" s="146"/>
      <c r="AP1398" s="146"/>
      <c r="AQ1398" s="146"/>
      <c r="AR1398" s="146"/>
      <c r="AS1398" s="146"/>
      <c r="AT1398" s="146"/>
      <c r="AU1398" s="146"/>
      <c r="AV1398" s="146"/>
      <c r="AW1398" s="146"/>
      <c r="AX1398" s="146"/>
      <c r="AY1398" s="146"/>
      <c r="AZ1398" s="146"/>
      <c r="BA1398" s="146"/>
      <c r="BB1398" s="146"/>
      <c r="BC1398" s="146"/>
      <c r="BD1398" s="146"/>
      <c r="BE1398" s="146"/>
      <c r="BF1398" s="146"/>
      <c r="BG1398" s="146"/>
      <c r="BH1398" s="146"/>
    </row>
    <row r="1399" spans="1:60" outlineLevel="3" x14ac:dyDescent="0.2">
      <c r="A1399" s="153"/>
      <c r="B1399" s="154"/>
      <c r="C1399" s="192" t="s">
        <v>544</v>
      </c>
      <c r="D1399" s="185"/>
      <c r="E1399" s="186"/>
      <c r="F1399" s="157"/>
      <c r="G1399" s="157"/>
      <c r="H1399" s="157"/>
      <c r="I1399" s="157"/>
      <c r="J1399" s="157"/>
      <c r="K1399" s="157"/>
      <c r="L1399" s="157"/>
      <c r="M1399" s="157"/>
      <c r="N1399" s="156"/>
      <c r="O1399" s="156"/>
      <c r="P1399" s="156"/>
      <c r="Q1399" s="156"/>
      <c r="R1399" s="157"/>
      <c r="S1399" s="157"/>
      <c r="T1399" s="157"/>
      <c r="U1399" s="157"/>
      <c r="V1399" s="157"/>
      <c r="W1399" s="157"/>
      <c r="X1399" s="157"/>
      <c r="Y1399" s="157"/>
      <c r="Z1399" s="146"/>
      <c r="AA1399" s="146"/>
      <c r="AB1399" s="146"/>
      <c r="AC1399" s="146"/>
      <c r="AD1399" s="146"/>
      <c r="AE1399" s="146"/>
      <c r="AF1399" s="146"/>
      <c r="AG1399" s="146" t="s">
        <v>278</v>
      </c>
      <c r="AH1399" s="146">
        <v>0</v>
      </c>
      <c r="AI1399" s="146"/>
      <c r="AJ1399" s="146"/>
      <c r="AK1399" s="146"/>
      <c r="AL1399" s="146"/>
      <c r="AM1399" s="146"/>
      <c r="AN1399" s="146"/>
      <c r="AO1399" s="146"/>
      <c r="AP1399" s="146"/>
      <c r="AQ1399" s="146"/>
      <c r="AR1399" s="146"/>
      <c r="AS1399" s="146"/>
      <c r="AT1399" s="146"/>
      <c r="AU1399" s="146"/>
      <c r="AV1399" s="146"/>
      <c r="AW1399" s="146"/>
      <c r="AX1399" s="146"/>
      <c r="AY1399" s="146"/>
      <c r="AZ1399" s="146"/>
      <c r="BA1399" s="146"/>
      <c r="BB1399" s="146"/>
      <c r="BC1399" s="146"/>
      <c r="BD1399" s="146"/>
      <c r="BE1399" s="146"/>
      <c r="BF1399" s="146"/>
      <c r="BG1399" s="146"/>
      <c r="BH1399" s="146"/>
    </row>
    <row r="1400" spans="1:60" outlineLevel="3" x14ac:dyDescent="0.2">
      <c r="A1400" s="153"/>
      <c r="B1400" s="154"/>
      <c r="C1400" s="192" t="s">
        <v>545</v>
      </c>
      <c r="D1400" s="185"/>
      <c r="E1400" s="186">
        <v>12.05575</v>
      </c>
      <c r="F1400" s="157"/>
      <c r="G1400" s="157"/>
      <c r="H1400" s="157"/>
      <c r="I1400" s="157"/>
      <c r="J1400" s="157"/>
      <c r="K1400" s="157"/>
      <c r="L1400" s="157"/>
      <c r="M1400" s="157"/>
      <c r="N1400" s="156"/>
      <c r="O1400" s="156"/>
      <c r="P1400" s="156"/>
      <c r="Q1400" s="156"/>
      <c r="R1400" s="157"/>
      <c r="S1400" s="157"/>
      <c r="T1400" s="157"/>
      <c r="U1400" s="157"/>
      <c r="V1400" s="157"/>
      <c r="W1400" s="157"/>
      <c r="X1400" s="157"/>
      <c r="Y1400" s="157"/>
      <c r="Z1400" s="146"/>
      <c r="AA1400" s="146"/>
      <c r="AB1400" s="146"/>
      <c r="AC1400" s="146"/>
      <c r="AD1400" s="146"/>
      <c r="AE1400" s="146"/>
      <c r="AF1400" s="146"/>
      <c r="AG1400" s="146" t="s">
        <v>278</v>
      </c>
      <c r="AH1400" s="146">
        <v>0</v>
      </c>
      <c r="AI1400" s="146"/>
      <c r="AJ1400" s="146"/>
      <c r="AK1400" s="146"/>
      <c r="AL1400" s="146"/>
      <c r="AM1400" s="146"/>
      <c r="AN1400" s="146"/>
      <c r="AO1400" s="146"/>
      <c r="AP1400" s="146"/>
      <c r="AQ1400" s="146"/>
      <c r="AR1400" s="146"/>
      <c r="AS1400" s="146"/>
      <c r="AT1400" s="146"/>
      <c r="AU1400" s="146"/>
      <c r="AV1400" s="146"/>
      <c r="AW1400" s="146"/>
      <c r="AX1400" s="146"/>
      <c r="AY1400" s="146"/>
      <c r="AZ1400" s="146"/>
      <c r="BA1400" s="146"/>
      <c r="BB1400" s="146"/>
      <c r="BC1400" s="146"/>
      <c r="BD1400" s="146"/>
      <c r="BE1400" s="146"/>
      <c r="BF1400" s="146"/>
      <c r="BG1400" s="146"/>
      <c r="BH1400" s="146"/>
    </row>
    <row r="1401" spans="1:60" outlineLevel="3" x14ac:dyDescent="0.2">
      <c r="A1401" s="153"/>
      <c r="B1401" s="154"/>
      <c r="C1401" s="192" t="s">
        <v>546</v>
      </c>
      <c r="D1401" s="185"/>
      <c r="E1401" s="186"/>
      <c r="F1401" s="157"/>
      <c r="G1401" s="157"/>
      <c r="H1401" s="157"/>
      <c r="I1401" s="157"/>
      <c r="J1401" s="157"/>
      <c r="K1401" s="157"/>
      <c r="L1401" s="157"/>
      <c r="M1401" s="157"/>
      <c r="N1401" s="156"/>
      <c r="O1401" s="156"/>
      <c r="P1401" s="156"/>
      <c r="Q1401" s="156"/>
      <c r="R1401" s="157"/>
      <c r="S1401" s="157"/>
      <c r="T1401" s="157"/>
      <c r="U1401" s="157"/>
      <c r="V1401" s="157"/>
      <c r="W1401" s="157"/>
      <c r="X1401" s="157"/>
      <c r="Y1401" s="157"/>
      <c r="Z1401" s="146"/>
      <c r="AA1401" s="146"/>
      <c r="AB1401" s="146"/>
      <c r="AC1401" s="146"/>
      <c r="AD1401" s="146"/>
      <c r="AE1401" s="146"/>
      <c r="AF1401" s="146"/>
      <c r="AG1401" s="146" t="s">
        <v>278</v>
      </c>
      <c r="AH1401" s="146">
        <v>0</v>
      </c>
      <c r="AI1401" s="146"/>
      <c r="AJ1401" s="146"/>
      <c r="AK1401" s="146"/>
      <c r="AL1401" s="146"/>
      <c r="AM1401" s="146"/>
      <c r="AN1401" s="146"/>
      <c r="AO1401" s="146"/>
      <c r="AP1401" s="146"/>
      <c r="AQ1401" s="146"/>
      <c r="AR1401" s="146"/>
      <c r="AS1401" s="146"/>
      <c r="AT1401" s="146"/>
      <c r="AU1401" s="146"/>
      <c r="AV1401" s="146"/>
      <c r="AW1401" s="146"/>
      <c r="AX1401" s="146"/>
      <c r="AY1401" s="146"/>
      <c r="AZ1401" s="146"/>
      <c r="BA1401" s="146"/>
      <c r="BB1401" s="146"/>
      <c r="BC1401" s="146"/>
      <c r="BD1401" s="146"/>
      <c r="BE1401" s="146"/>
      <c r="BF1401" s="146"/>
      <c r="BG1401" s="146"/>
      <c r="BH1401" s="146"/>
    </row>
    <row r="1402" spans="1:60" outlineLevel="3" x14ac:dyDescent="0.2">
      <c r="A1402" s="153"/>
      <c r="B1402" s="154"/>
      <c r="C1402" s="192" t="s">
        <v>547</v>
      </c>
      <c r="D1402" s="185"/>
      <c r="E1402" s="186">
        <v>1.8441799999999999</v>
      </c>
      <c r="F1402" s="157"/>
      <c r="G1402" s="157"/>
      <c r="H1402" s="157"/>
      <c r="I1402" s="157"/>
      <c r="J1402" s="157"/>
      <c r="K1402" s="157"/>
      <c r="L1402" s="157"/>
      <c r="M1402" s="157"/>
      <c r="N1402" s="156"/>
      <c r="O1402" s="156"/>
      <c r="P1402" s="156"/>
      <c r="Q1402" s="156"/>
      <c r="R1402" s="157"/>
      <c r="S1402" s="157"/>
      <c r="T1402" s="157"/>
      <c r="U1402" s="157"/>
      <c r="V1402" s="157"/>
      <c r="W1402" s="157"/>
      <c r="X1402" s="157"/>
      <c r="Y1402" s="157"/>
      <c r="Z1402" s="146"/>
      <c r="AA1402" s="146"/>
      <c r="AB1402" s="146"/>
      <c r="AC1402" s="146"/>
      <c r="AD1402" s="146"/>
      <c r="AE1402" s="146"/>
      <c r="AF1402" s="146"/>
      <c r="AG1402" s="146" t="s">
        <v>278</v>
      </c>
      <c r="AH1402" s="146">
        <v>0</v>
      </c>
      <c r="AI1402" s="146"/>
      <c r="AJ1402" s="146"/>
      <c r="AK1402" s="146"/>
      <c r="AL1402" s="146"/>
      <c r="AM1402" s="146"/>
      <c r="AN1402" s="146"/>
      <c r="AO1402" s="146"/>
      <c r="AP1402" s="146"/>
      <c r="AQ1402" s="146"/>
      <c r="AR1402" s="146"/>
      <c r="AS1402" s="146"/>
      <c r="AT1402" s="146"/>
      <c r="AU1402" s="146"/>
      <c r="AV1402" s="146"/>
      <c r="AW1402" s="146"/>
      <c r="AX1402" s="146"/>
      <c r="AY1402" s="146"/>
      <c r="AZ1402" s="146"/>
      <c r="BA1402" s="146"/>
      <c r="BB1402" s="146"/>
      <c r="BC1402" s="146"/>
      <c r="BD1402" s="146"/>
      <c r="BE1402" s="146"/>
      <c r="BF1402" s="146"/>
      <c r="BG1402" s="146"/>
      <c r="BH1402" s="146"/>
    </row>
    <row r="1403" spans="1:60" outlineLevel="3" x14ac:dyDescent="0.2">
      <c r="A1403" s="153"/>
      <c r="B1403" s="154"/>
      <c r="C1403" s="192" t="s">
        <v>548</v>
      </c>
      <c r="D1403" s="185"/>
      <c r="E1403" s="186"/>
      <c r="F1403" s="157"/>
      <c r="G1403" s="157"/>
      <c r="H1403" s="157"/>
      <c r="I1403" s="157"/>
      <c r="J1403" s="157"/>
      <c r="K1403" s="157"/>
      <c r="L1403" s="157"/>
      <c r="M1403" s="157"/>
      <c r="N1403" s="156"/>
      <c r="O1403" s="156"/>
      <c r="P1403" s="156"/>
      <c r="Q1403" s="156"/>
      <c r="R1403" s="157"/>
      <c r="S1403" s="157"/>
      <c r="T1403" s="157"/>
      <c r="U1403" s="157"/>
      <c r="V1403" s="157"/>
      <c r="W1403" s="157"/>
      <c r="X1403" s="157"/>
      <c r="Y1403" s="157"/>
      <c r="Z1403" s="146"/>
      <c r="AA1403" s="146"/>
      <c r="AB1403" s="146"/>
      <c r="AC1403" s="146"/>
      <c r="AD1403" s="146"/>
      <c r="AE1403" s="146"/>
      <c r="AF1403" s="146"/>
      <c r="AG1403" s="146" t="s">
        <v>278</v>
      </c>
      <c r="AH1403" s="146">
        <v>0</v>
      </c>
      <c r="AI1403" s="146"/>
      <c r="AJ1403" s="146"/>
      <c r="AK1403" s="146"/>
      <c r="AL1403" s="146"/>
      <c r="AM1403" s="146"/>
      <c r="AN1403" s="146"/>
      <c r="AO1403" s="146"/>
      <c r="AP1403" s="146"/>
      <c r="AQ1403" s="146"/>
      <c r="AR1403" s="146"/>
      <c r="AS1403" s="146"/>
      <c r="AT1403" s="146"/>
      <c r="AU1403" s="146"/>
      <c r="AV1403" s="146"/>
      <c r="AW1403" s="146"/>
      <c r="AX1403" s="146"/>
      <c r="AY1403" s="146"/>
      <c r="AZ1403" s="146"/>
      <c r="BA1403" s="146"/>
      <c r="BB1403" s="146"/>
      <c r="BC1403" s="146"/>
      <c r="BD1403" s="146"/>
      <c r="BE1403" s="146"/>
      <c r="BF1403" s="146"/>
      <c r="BG1403" s="146"/>
      <c r="BH1403" s="146"/>
    </row>
    <row r="1404" spans="1:60" outlineLevel="3" x14ac:dyDescent="0.2">
      <c r="A1404" s="153"/>
      <c r="B1404" s="154"/>
      <c r="C1404" s="192" t="s">
        <v>549</v>
      </c>
      <c r="D1404" s="185"/>
      <c r="E1404" s="186">
        <v>12.076499999999999</v>
      </c>
      <c r="F1404" s="157"/>
      <c r="G1404" s="157"/>
      <c r="H1404" s="157"/>
      <c r="I1404" s="157"/>
      <c r="J1404" s="157"/>
      <c r="K1404" s="157"/>
      <c r="L1404" s="157"/>
      <c r="M1404" s="157"/>
      <c r="N1404" s="156"/>
      <c r="O1404" s="156"/>
      <c r="P1404" s="156"/>
      <c r="Q1404" s="156"/>
      <c r="R1404" s="157"/>
      <c r="S1404" s="157"/>
      <c r="T1404" s="157"/>
      <c r="U1404" s="157"/>
      <c r="V1404" s="157"/>
      <c r="W1404" s="157"/>
      <c r="X1404" s="157"/>
      <c r="Y1404" s="157"/>
      <c r="Z1404" s="146"/>
      <c r="AA1404" s="146"/>
      <c r="AB1404" s="146"/>
      <c r="AC1404" s="146"/>
      <c r="AD1404" s="146"/>
      <c r="AE1404" s="146"/>
      <c r="AF1404" s="146"/>
      <c r="AG1404" s="146" t="s">
        <v>278</v>
      </c>
      <c r="AH1404" s="146">
        <v>0</v>
      </c>
      <c r="AI1404" s="146"/>
      <c r="AJ1404" s="146"/>
      <c r="AK1404" s="146"/>
      <c r="AL1404" s="146"/>
      <c r="AM1404" s="146"/>
      <c r="AN1404" s="146"/>
      <c r="AO1404" s="146"/>
      <c r="AP1404" s="146"/>
      <c r="AQ1404" s="146"/>
      <c r="AR1404" s="146"/>
      <c r="AS1404" s="146"/>
      <c r="AT1404" s="146"/>
      <c r="AU1404" s="146"/>
      <c r="AV1404" s="146"/>
      <c r="AW1404" s="146"/>
      <c r="AX1404" s="146"/>
      <c r="AY1404" s="146"/>
      <c r="AZ1404" s="146"/>
      <c r="BA1404" s="146"/>
      <c r="BB1404" s="146"/>
      <c r="BC1404" s="146"/>
      <c r="BD1404" s="146"/>
      <c r="BE1404" s="146"/>
      <c r="BF1404" s="146"/>
      <c r="BG1404" s="146"/>
      <c r="BH1404" s="146"/>
    </row>
    <row r="1405" spans="1:60" outlineLevel="3" x14ac:dyDescent="0.2">
      <c r="A1405" s="153"/>
      <c r="B1405" s="154"/>
      <c r="C1405" s="192" t="s">
        <v>550</v>
      </c>
      <c r="D1405" s="185"/>
      <c r="E1405" s="186"/>
      <c r="F1405" s="157"/>
      <c r="G1405" s="157"/>
      <c r="H1405" s="157"/>
      <c r="I1405" s="157"/>
      <c r="J1405" s="157"/>
      <c r="K1405" s="157"/>
      <c r="L1405" s="157"/>
      <c r="M1405" s="157"/>
      <c r="N1405" s="156"/>
      <c r="O1405" s="156"/>
      <c r="P1405" s="156"/>
      <c r="Q1405" s="156"/>
      <c r="R1405" s="157"/>
      <c r="S1405" s="157"/>
      <c r="T1405" s="157"/>
      <c r="U1405" s="157"/>
      <c r="V1405" s="157"/>
      <c r="W1405" s="157"/>
      <c r="X1405" s="157"/>
      <c r="Y1405" s="157"/>
      <c r="Z1405" s="146"/>
      <c r="AA1405" s="146"/>
      <c r="AB1405" s="146"/>
      <c r="AC1405" s="146"/>
      <c r="AD1405" s="146"/>
      <c r="AE1405" s="146"/>
      <c r="AF1405" s="146"/>
      <c r="AG1405" s="146" t="s">
        <v>278</v>
      </c>
      <c r="AH1405" s="146">
        <v>0</v>
      </c>
      <c r="AI1405" s="146"/>
      <c r="AJ1405" s="146"/>
      <c r="AK1405" s="146"/>
      <c r="AL1405" s="146"/>
      <c r="AM1405" s="146"/>
      <c r="AN1405" s="146"/>
      <c r="AO1405" s="146"/>
      <c r="AP1405" s="146"/>
      <c r="AQ1405" s="146"/>
      <c r="AR1405" s="146"/>
      <c r="AS1405" s="146"/>
      <c r="AT1405" s="146"/>
      <c r="AU1405" s="146"/>
      <c r="AV1405" s="146"/>
      <c r="AW1405" s="146"/>
      <c r="AX1405" s="146"/>
      <c r="AY1405" s="146"/>
      <c r="AZ1405" s="146"/>
      <c r="BA1405" s="146"/>
      <c r="BB1405" s="146"/>
      <c r="BC1405" s="146"/>
      <c r="BD1405" s="146"/>
      <c r="BE1405" s="146"/>
      <c r="BF1405" s="146"/>
      <c r="BG1405" s="146"/>
      <c r="BH1405" s="146"/>
    </row>
    <row r="1406" spans="1:60" outlineLevel="3" x14ac:dyDescent="0.2">
      <c r="A1406" s="153"/>
      <c r="B1406" s="154"/>
      <c r="C1406" s="192" t="s">
        <v>547</v>
      </c>
      <c r="D1406" s="185"/>
      <c r="E1406" s="186">
        <v>1.8441799999999999</v>
      </c>
      <c r="F1406" s="157"/>
      <c r="G1406" s="157"/>
      <c r="H1406" s="157"/>
      <c r="I1406" s="157"/>
      <c r="J1406" s="157"/>
      <c r="K1406" s="157"/>
      <c r="L1406" s="157"/>
      <c r="M1406" s="157"/>
      <c r="N1406" s="156"/>
      <c r="O1406" s="156"/>
      <c r="P1406" s="156"/>
      <c r="Q1406" s="156"/>
      <c r="R1406" s="157"/>
      <c r="S1406" s="157"/>
      <c r="T1406" s="157"/>
      <c r="U1406" s="157"/>
      <c r="V1406" s="157"/>
      <c r="W1406" s="157"/>
      <c r="X1406" s="157"/>
      <c r="Y1406" s="157"/>
      <c r="Z1406" s="146"/>
      <c r="AA1406" s="146"/>
      <c r="AB1406" s="146"/>
      <c r="AC1406" s="146"/>
      <c r="AD1406" s="146"/>
      <c r="AE1406" s="146"/>
      <c r="AF1406" s="146"/>
      <c r="AG1406" s="146" t="s">
        <v>278</v>
      </c>
      <c r="AH1406" s="146">
        <v>0</v>
      </c>
      <c r="AI1406" s="146"/>
      <c r="AJ1406" s="146"/>
      <c r="AK1406" s="146"/>
      <c r="AL1406" s="146"/>
      <c r="AM1406" s="146"/>
      <c r="AN1406" s="146"/>
      <c r="AO1406" s="146"/>
      <c r="AP1406" s="146"/>
      <c r="AQ1406" s="146"/>
      <c r="AR1406" s="146"/>
      <c r="AS1406" s="146"/>
      <c r="AT1406" s="146"/>
      <c r="AU1406" s="146"/>
      <c r="AV1406" s="146"/>
      <c r="AW1406" s="146"/>
      <c r="AX1406" s="146"/>
      <c r="AY1406" s="146"/>
      <c r="AZ1406" s="146"/>
      <c r="BA1406" s="146"/>
      <c r="BB1406" s="146"/>
      <c r="BC1406" s="146"/>
      <c r="BD1406" s="146"/>
      <c r="BE1406" s="146"/>
      <c r="BF1406" s="146"/>
      <c r="BG1406" s="146"/>
      <c r="BH1406" s="146"/>
    </row>
    <row r="1407" spans="1:60" outlineLevel="3" x14ac:dyDescent="0.2">
      <c r="A1407" s="153"/>
      <c r="B1407" s="154"/>
      <c r="C1407" s="192" t="s">
        <v>551</v>
      </c>
      <c r="D1407" s="185"/>
      <c r="E1407" s="186"/>
      <c r="F1407" s="157"/>
      <c r="G1407" s="157"/>
      <c r="H1407" s="157"/>
      <c r="I1407" s="157"/>
      <c r="J1407" s="157"/>
      <c r="K1407" s="157"/>
      <c r="L1407" s="157"/>
      <c r="M1407" s="157"/>
      <c r="N1407" s="156"/>
      <c r="O1407" s="156"/>
      <c r="P1407" s="156"/>
      <c r="Q1407" s="156"/>
      <c r="R1407" s="157"/>
      <c r="S1407" s="157"/>
      <c r="T1407" s="157"/>
      <c r="U1407" s="157"/>
      <c r="V1407" s="157"/>
      <c r="W1407" s="157"/>
      <c r="X1407" s="157"/>
      <c r="Y1407" s="157"/>
      <c r="Z1407" s="146"/>
      <c r="AA1407" s="146"/>
      <c r="AB1407" s="146"/>
      <c r="AC1407" s="146"/>
      <c r="AD1407" s="146"/>
      <c r="AE1407" s="146"/>
      <c r="AF1407" s="146"/>
      <c r="AG1407" s="146" t="s">
        <v>278</v>
      </c>
      <c r="AH1407" s="146">
        <v>0</v>
      </c>
      <c r="AI1407" s="146"/>
      <c r="AJ1407" s="146"/>
      <c r="AK1407" s="146"/>
      <c r="AL1407" s="146"/>
      <c r="AM1407" s="146"/>
      <c r="AN1407" s="146"/>
      <c r="AO1407" s="146"/>
      <c r="AP1407" s="146"/>
      <c r="AQ1407" s="146"/>
      <c r="AR1407" s="146"/>
      <c r="AS1407" s="146"/>
      <c r="AT1407" s="146"/>
      <c r="AU1407" s="146"/>
      <c r="AV1407" s="146"/>
      <c r="AW1407" s="146"/>
      <c r="AX1407" s="146"/>
      <c r="AY1407" s="146"/>
      <c r="AZ1407" s="146"/>
      <c r="BA1407" s="146"/>
      <c r="BB1407" s="146"/>
      <c r="BC1407" s="146"/>
      <c r="BD1407" s="146"/>
      <c r="BE1407" s="146"/>
      <c r="BF1407" s="146"/>
      <c r="BG1407" s="146"/>
      <c r="BH1407" s="146"/>
    </row>
    <row r="1408" spans="1:60" outlineLevel="3" x14ac:dyDescent="0.2">
      <c r="A1408" s="153"/>
      <c r="B1408" s="154"/>
      <c r="C1408" s="192" t="s">
        <v>552</v>
      </c>
      <c r="D1408" s="185"/>
      <c r="E1408" s="186">
        <v>12.4063</v>
      </c>
      <c r="F1408" s="157"/>
      <c r="G1408" s="157"/>
      <c r="H1408" s="157"/>
      <c r="I1408" s="157"/>
      <c r="J1408" s="157"/>
      <c r="K1408" s="157"/>
      <c r="L1408" s="157"/>
      <c r="M1408" s="157"/>
      <c r="N1408" s="156"/>
      <c r="O1408" s="156"/>
      <c r="P1408" s="156"/>
      <c r="Q1408" s="156"/>
      <c r="R1408" s="157"/>
      <c r="S1408" s="157"/>
      <c r="T1408" s="157"/>
      <c r="U1408" s="157"/>
      <c r="V1408" s="157"/>
      <c r="W1408" s="157"/>
      <c r="X1408" s="157"/>
      <c r="Y1408" s="157"/>
      <c r="Z1408" s="146"/>
      <c r="AA1408" s="146"/>
      <c r="AB1408" s="146"/>
      <c r="AC1408" s="146"/>
      <c r="AD1408" s="146"/>
      <c r="AE1408" s="146"/>
      <c r="AF1408" s="146"/>
      <c r="AG1408" s="146" t="s">
        <v>278</v>
      </c>
      <c r="AH1408" s="146">
        <v>0</v>
      </c>
      <c r="AI1408" s="146"/>
      <c r="AJ1408" s="146"/>
      <c r="AK1408" s="146"/>
      <c r="AL1408" s="146"/>
      <c r="AM1408" s="146"/>
      <c r="AN1408" s="146"/>
      <c r="AO1408" s="146"/>
      <c r="AP1408" s="146"/>
      <c r="AQ1408" s="146"/>
      <c r="AR1408" s="146"/>
      <c r="AS1408" s="146"/>
      <c r="AT1408" s="146"/>
      <c r="AU1408" s="146"/>
      <c r="AV1408" s="146"/>
      <c r="AW1408" s="146"/>
      <c r="AX1408" s="146"/>
      <c r="AY1408" s="146"/>
      <c r="AZ1408" s="146"/>
      <c r="BA1408" s="146"/>
      <c r="BB1408" s="146"/>
      <c r="BC1408" s="146"/>
      <c r="BD1408" s="146"/>
      <c r="BE1408" s="146"/>
      <c r="BF1408" s="146"/>
      <c r="BG1408" s="146"/>
      <c r="BH1408" s="146"/>
    </row>
    <row r="1409" spans="1:60" outlineLevel="3" x14ac:dyDescent="0.2">
      <c r="A1409" s="153"/>
      <c r="B1409" s="154"/>
      <c r="C1409" s="193" t="s">
        <v>290</v>
      </c>
      <c r="D1409" s="187"/>
      <c r="E1409" s="188">
        <v>110.67834999999999</v>
      </c>
      <c r="F1409" s="157"/>
      <c r="G1409" s="157"/>
      <c r="H1409" s="157"/>
      <c r="I1409" s="157"/>
      <c r="J1409" s="157"/>
      <c r="K1409" s="157"/>
      <c r="L1409" s="157"/>
      <c r="M1409" s="157"/>
      <c r="N1409" s="156"/>
      <c r="O1409" s="156"/>
      <c r="P1409" s="156"/>
      <c r="Q1409" s="156"/>
      <c r="R1409" s="157"/>
      <c r="S1409" s="157"/>
      <c r="T1409" s="157"/>
      <c r="U1409" s="157"/>
      <c r="V1409" s="157"/>
      <c r="W1409" s="157"/>
      <c r="X1409" s="157"/>
      <c r="Y1409" s="157"/>
      <c r="Z1409" s="146"/>
      <c r="AA1409" s="146"/>
      <c r="AB1409" s="146"/>
      <c r="AC1409" s="146"/>
      <c r="AD1409" s="146"/>
      <c r="AE1409" s="146"/>
      <c r="AF1409" s="146"/>
      <c r="AG1409" s="146" t="s">
        <v>278</v>
      </c>
      <c r="AH1409" s="146">
        <v>1</v>
      </c>
      <c r="AI1409" s="146"/>
      <c r="AJ1409" s="146"/>
      <c r="AK1409" s="146"/>
      <c r="AL1409" s="146"/>
      <c r="AM1409" s="146"/>
      <c r="AN1409" s="146"/>
      <c r="AO1409" s="146"/>
      <c r="AP1409" s="146"/>
      <c r="AQ1409" s="146"/>
      <c r="AR1409" s="146"/>
      <c r="AS1409" s="146"/>
      <c r="AT1409" s="146"/>
      <c r="AU1409" s="146"/>
      <c r="AV1409" s="146"/>
      <c r="AW1409" s="146"/>
      <c r="AX1409" s="146"/>
      <c r="AY1409" s="146"/>
      <c r="AZ1409" s="146"/>
      <c r="BA1409" s="146"/>
      <c r="BB1409" s="146"/>
      <c r="BC1409" s="146"/>
      <c r="BD1409" s="146"/>
      <c r="BE1409" s="146"/>
      <c r="BF1409" s="146"/>
      <c r="BG1409" s="146"/>
      <c r="BH1409" s="146"/>
    </row>
    <row r="1410" spans="1:60" outlineLevel="3" x14ac:dyDescent="0.2">
      <c r="A1410" s="153"/>
      <c r="B1410" s="154"/>
      <c r="C1410" s="192" t="s">
        <v>555</v>
      </c>
      <c r="D1410" s="185"/>
      <c r="E1410" s="186"/>
      <c r="F1410" s="157"/>
      <c r="G1410" s="157"/>
      <c r="H1410" s="157"/>
      <c r="I1410" s="157"/>
      <c r="J1410" s="157"/>
      <c r="K1410" s="157"/>
      <c r="L1410" s="157"/>
      <c r="M1410" s="157"/>
      <c r="N1410" s="156"/>
      <c r="O1410" s="156"/>
      <c r="P1410" s="156"/>
      <c r="Q1410" s="156"/>
      <c r="R1410" s="157"/>
      <c r="S1410" s="157"/>
      <c r="T1410" s="157"/>
      <c r="U1410" s="157"/>
      <c r="V1410" s="157"/>
      <c r="W1410" s="157"/>
      <c r="X1410" s="157"/>
      <c r="Y1410" s="157"/>
      <c r="Z1410" s="146"/>
      <c r="AA1410" s="146"/>
      <c r="AB1410" s="146"/>
      <c r="AC1410" s="146"/>
      <c r="AD1410" s="146"/>
      <c r="AE1410" s="146"/>
      <c r="AF1410" s="146"/>
      <c r="AG1410" s="146" t="s">
        <v>278</v>
      </c>
      <c r="AH1410" s="146">
        <v>0</v>
      </c>
      <c r="AI1410" s="146"/>
      <c r="AJ1410" s="146"/>
      <c r="AK1410" s="146"/>
      <c r="AL1410" s="146"/>
      <c r="AM1410" s="146"/>
      <c r="AN1410" s="146"/>
      <c r="AO1410" s="146"/>
      <c r="AP1410" s="146"/>
      <c r="AQ1410" s="146"/>
      <c r="AR1410" s="146"/>
      <c r="AS1410" s="146"/>
      <c r="AT1410" s="146"/>
      <c r="AU1410" s="146"/>
      <c r="AV1410" s="146"/>
      <c r="AW1410" s="146"/>
      <c r="AX1410" s="146"/>
      <c r="AY1410" s="146"/>
      <c r="AZ1410" s="146"/>
      <c r="BA1410" s="146"/>
      <c r="BB1410" s="146"/>
      <c r="BC1410" s="146"/>
      <c r="BD1410" s="146"/>
      <c r="BE1410" s="146"/>
      <c r="BF1410" s="146"/>
      <c r="BG1410" s="146"/>
      <c r="BH1410" s="146"/>
    </row>
    <row r="1411" spans="1:60" outlineLevel="3" x14ac:dyDescent="0.2">
      <c r="A1411" s="153"/>
      <c r="B1411" s="154"/>
      <c r="C1411" s="192" t="s">
        <v>556</v>
      </c>
      <c r="D1411" s="185"/>
      <c r="E1411" s="186"/>
      <c r="F1411" s="157"/>
      <c r="G1411" s="157"/>
      <c r="H1411" s="157"/>
      <c r="I1411" s="157"/>
      <c r="J1411" s="157"/>
      <c r="K1411" s="157"/>
      <c r="L1411" s="157"/>
      <c r="M1411" s="157"/>
      <c r="N1411" s="156"/>
      <c r="O1411" s="156"/>
      <c r="P1411" s="156"/>
      <c r="Q1411" s="156"/>
      <c r="R1411" s="157"/>
      <c r="S1411" s="157"/>
      <c r="T1411" s="157"/>
      <c r="U1411" s="157"/>
      <c r="V1411" s="157"/>
      <c r="W1411" s="157"/>
      <c r="X1411" s="157"/>
      <c r="Y1411" s="157"/>
      <c r="Z1411" s="146"/>
      <c r="AA1411" s="146"/>
      <c r="AB1411" s="146"/>
      <c r="AC1411" s="146"/>
      <c r="AD1411" s="146"/>
      <c r="AE1411" s="146"/>
      <c r="AF1411" s="146"/>
      <c r="AG1411" s="146" t="s">
        <v>278</v>
      </c>
      <c r="AH1411" s="146">
        <v>0</v>
      </c>
      <c r="AI1411" s="146"/>
      <c r="AJ1411" s="146"/>
      <c r="AK1411" s="146"/>
      <c r="AL1411" s="146"/>
      <c r="AM1411" s="146"/>
      <c r="AN1411" s="146"/>
      <c r="AO1411" s="146"/>
      <c r="AP1411" s="146"/>
      <c r="AQ1411" s="146"/>
      <c r="AR1411" s="146"/>
      <c r="AS1411" s="146"/>
      <c r="AT1411" s="146"/>
      <c r="AU1411" s="146"/>
      <c r="AV1411" s="146"/>
      <c r="AW1411" s="146"/>
      <c r="AX1411" s="146"/>
      <c r="AY1411" s="146"/>
      <c r="AZ1411" s="146"/>
      <c r="BA1411" s="146"/>
      <c r="BB1411" s="146"/>
      <c r="BC1411" s="146"/>
      <c r="BD1411" s="146"/>
      <c r="BE1411" s="146"/>
      <c r="BF1411" s="146"/>
      <c r="BG1411" s="146"/>
      <c r="BH1411" s="146"/>
    </row>
    <row r="1412" spans="1:60" outlineLevel="3" x14ac:dyDescent="0.2">
      <c r="A1412" s="153"/>
      <c r="B1412" s="154"/>
      <c r="C1412" s="192" t="s">
        <v>557</v>
      </c>
      <c r="D1412" s="185"/>
      <c r="E1412" s="186">
        <v>2.0952000000000002</v>
      </c>
      <c r="F1412" s="157"/>
      <c r="G1412" s="157"/>
      <c r="H1412" s="157"/>
      <c r="I1412" s="157"/>
      <c r="J1412" s="157"/>
      <c r="K1412" s="157"/>
      <c r="L1412" s="157"/>
      <c r="M1412" s="157"/>
      <c r="N1412" s="156"/>
      <c r="O1412" s="156"/>
      <c r="P1412" s="156"/>
      <c r="Q1412" s="156"/>
      <c r="R1412" s="157"/>
      <c r="S1412" s="157"/>
      <c r="T1412" s="157"/>
      <c r="U1412" s="157"/>
      <c r="V1412" s="157"/>
      <c r="W1412" s="157"/>
      <c r="X1412" s="157"/>
      <c r="Y1412" s="157"/>
      <c r="Z1412" s="146"/>
      <c r="AA1412" s="146"/>
      <c r="AB1412" s="146"/>
      <c r="AC1412" s="146"/>
      <c r="AD1412" s="146"/>
      <c r="AE1412" s="146"/>
      <c r="AF1412" s="146"/>
      <c r="AG1412" s="146" t="s">
        <v>278</v>
      </c>
      <c r="AH1412" s="146">
        <v>0</v>
      </c>
      <c r="AI1412" s="146"/>
      <c r="AJ1412" s="146"/>
      <c r="AK1412" s="146"/>
      <c r="AL1412" s="146"/>
      <c r="AM1412" s="146"/>
      <c r="AN1412" s="146"/>
      <c r="AO1412" s="146"/>
      <c r="AP1412" s="146"/>
      <c r="AQ1412" s="146"/>
      <c r="AR1412" s="146"/>
      <c r="AS1412" s="146"/>
      <c r="AT1412" s="146"/>
      <c r="AU1412" s="146"/>
      <c r="AV1412" s="146"/>
      <c r="AW1412" s="146"/>
      <c r="AX1412" s="146"/>
      <c r="AY1412" s="146"/>
      <c r="AZ1412" s="146"/>
      <c r="BA1412" s="146"/>
      <c r="BB1412" s="146"/>
      <c r="BC1412" s="146"/>
      <c r="BD1412" s="146"/>
      <c r="BE1412" s="146"/>
      <c r="BF1412" s="146"/>
      <c r="BG1412" s="146"/>
      <c r="BH1412" s="146"/>
    </row>
    <row r="1413" spans="1:60" outlineLevel="3" x14ac:dyDescent="0.2">
      <c r="A1413" s="153"/>
      <c r="B1413" s="154"/>
      <c r="C1413" s="192" t="s">
        <v>558</v>
      </c>
      <c r="D1413" s="185"/>
      <c r="E1413" s="186"/>
      <c r="F1413" s="157"/>
      <c r="G1413" s="157"/>
      <c r="H1413" s="157"/>
      <c r="I1413" s="157"/>
      <c r="J1413" s="157"/>
      <c r="K1413" s="157"/>
      <c r="L1413" s="157"/>
      <c r="M1413" s="157"/>
      <c r="N1413" s="156"/>
      <c r="O1413" s="156"/>
      <c r="P1413" s="156"/>
      <c r="Q1413" s="156"/>
      <c r="R1413" s="157"/>
      <c r="S1413" s="157"/>
      <c r="T1413" s="157"/>
      <c r="U1413" s="157"/>
      <c r="V1413" s="157"/>
      <c r="W1413" s="157"/>
      <c r="X1413" s="157"/>
      <c r="Y1413" s="157"/>
      <c r="Z1413" s="146"/>
      <c r="AA1413" s="146"/>
      <c r="AB1413" s="146"/>
      <c r="AC1413" s="146"/>
      <c r="AD1413" s="146"/>
      <c r="AE1413" s="146"/>
      <c r="AF1413" s="146"/>
      <c r="AG1413" s="146" t="s">
        <v>278</v>
      </c>
      <c r="AH1413" s="146">
        <v>0</v>
      </c>
      <c r="AI1413" s="146"/>
      <c r="AJ1413" s="146"/>
      <c r="AK1413" s="146"/>
      <c r="AL1413" s="146"/>
      <c r="AM1413" s="146"/>
      <c r="AN1413" s="146"/>
      <c r="AO1413" s="146"/>
      <c r="AP1413" s="146"/>
      <c r="AQ1413" s="146"/>
      <c r="AR1413" s="146"/>
      <c r="AS1413" s="146"/>
      <c r="AT1413" s="146"/>
      <c r="AU1413" s="146"/>
      <c r="AV1413" s="146"/>
      <c r="AW1413" s="146"/>
      <c r="AX1413" s="146"/>
      <c r="AY1413" s="146"/>
      <c r="AZ1413" s="146"/>
      <c r="BA1413" s="146"/>
      <c r="BB1413" s="146"/>
      <c r="BC1413" s="146"/>
      <c r="BD1413" s="146"/>
      <c r="BE1413" s="146"/>
      <c r="BF1413" s="146"/>
      <c r="BG1413" s="146"/>
      <c r="BH1413" s="146"/>
    </row>
    <row r="1414" spans="1:60" outlineLevel="3" x14ac:dyDescent="0.2">
      <c r="A1414" s="153"/>
      <c r="B1414" s="154"/>
      <c r="C1414" s="192" t="s">
        <v>559</v>
      </c>
      <c r="D1414" s="185"/>
      <c r="E1414" s="186">
        <v>3.74125</v>
      </c>
      <c r="F1414" s="157"/>
      <c r="G1414" s="157"/>
      <c r="H1414" s="157"/>
      <c r="I1414" s="157"/>
      <c r="J1414" s="157"/>
      <c r="K1414" s="157"/>
      <c r="L1414" s="157"/>
      <c r="M1414" s="157"/>
      <c r="N1414" s="156"/>
      <c r="O1414" s="156"/>
      <c r="P1414" s="156"/>
      <c r="Q1414" s="156"/>
      <c r="R1414" s="157"/>
      <c r="S1414" s="157"/>
      <c r="T1414" s="157"/>
      <c r="U1414" s="157"/>
      <c r="V1414" s="157"/>
      <c r="W1414" s="157"/>
      <c r="X1414" s="157"/>
      <c r="Y1414" s="157"/>
      <c r="Z1414" s="146"/>
      <c r="AA1414" s="146"/>
      <c r="AB1414" s="146"/>
      <c r="AC1414" s="146"/>
      <c r="AD1414" s="146"/>
      <c r="AE1414" s="146"/>
      <c r="AF1414" s="146"/>
      <c r="AG1414" s="146" t="s">
        <v>278</v>
      </c>
      <c r="AH1414" s="146">
        <v>0</v>
      </c>
      <c r="AI1414" s="146"/>
      <c r="AJ1414" s="146"/>
      <c r="AK1414" s="146"/>
      <c r="AL1414" s="146"/>
      <c r="AM1414" s="146"/>
      <c r="AN1414" s="146"/>
      <c r="AO1414" s="146"/>
      <c r="AP1414" s="146"/>
      <c r="AQ1414" s="146"/>
      <c r="AR1414" s="146"/>
      <c r="AS1414" s="146"/>
      <c r="AT1414" s="146"/>
      <c r="AU1414" s="146"/>
      <c r="AV1414" s="146"/>
      <c r="AW1414" s="146"/>
      <c r="AX1414" s="146"/>
      <c r="AY1414" s="146"/>
      <c r="AZ1414" s="146"/>
      <c r="BA1414" s="146"/>
      <c r="BB1414" s="146"/>
      <c r="BC1414" s="146"/>
      <c r="BD1414" s="146"/>
      <c r="BE1414" s="146"/>
      <c r="BF1414" s="146"/>
      <c r="BG1414" s="146"/>
      <c r="BH1414" s="146"/>
    </row>
    <row r="1415" spans="1:60" outlineLevel="3" x14ac:dyDescent="0.2">
      <c r="A1415" s="153"/>
      <c r="B1415" s="154"/>
      <c r="C1415" s="192" t="s">
        <v>560</v>
      </c>
      <c r="D1415" s="185"/>
      <c r="E1415" s="186"/>
      <c r="F1415" s="157"/>
      <c r="G1415" s="157"/>
      <c r="H1415" s="157"/>
      <c r="I1415" s="157"/>
      <c r="J1415" s="157"/>
      <c r="K1415" s="157"/>
      <c r="L1415" s="157"/>
      <c r="M1415" s="157"/>
      <c r="N1415" s="156"/>
      <c r="O1415" s="156"/>
      <c r="P1415" s="156"/>
      <c r="Q1415" s="156"/>
      <c r="R1415" s="157"/>
      <c r="S1415" s="157"/>
      <c r="T1415" s="157"/>
      <c r="U1415" s="157"/>
      <c r="V1415" s="157"/>
      <c r="W1415" s="157"/>
      <c r="X1415" s="157"/>
      <c r="Y1415" s="157"/>
      <c r="Z1415" s="146"/>
      <c r="AA1415" s="146"/>
      <c r="AB1415" s="146"/>
      <c r="AC1415" s="146"/>
      <c r="AD1415" s="146"/>
      <c r="AE1415" s="146"/>
      <c r="AF1415" s="146"/>
      <c r="AG1415" s="146" t="s">
        <v>278</v>
      </c>
      <c r="AH1415" s="146">
        <v>0</v>
      </c>
      <c r="AI1415" s="146"/>
      <c r="AJ1415" s="146"/>
      <c r="AK1415" s="146"/>
      <c r="AL1415" s="146"/>
      <c r="AM1415" s="146"/>
      <c r="AN1415" s="146"/>
      <c r="AO1415" s="146"/>
      <c r="AP1415" s="146"/>
      <c r="AQ1415" s="146"/>
      <c r="AR1415" s="146"/>
      <c r="AS1415" s="146"/>
      <c r="AT1415" s="146"/>
      <c r="AU1415" s="146"/>
      <c r="AV1415" s="146"/>
      <c r="AW1415" s="146"/>
      <c r="AX1415" s="146"/>
      <c r="AY1415" s="146"/>
      <c r="AZ1415" s="146"/>
      <c r="BA1415" s="146"/>
      <c r="BB1415" s="146"/>
      <c r="BC1415" s="146"/>
      <c r="BD1415" s="146"/>
      <c r="BE1415" s="146"/>
      <c r="BF1415" s="146"/>
      <c r="BG1415" s="146"/>
      <c r="BH1415" s="146"/>
    </row>
    <row r="1416" spans="1:60" outlineLevel="3" x14ac:dyDescent="0.2">
      <c r="A1416" s="153"/>
      <c r="B1416" s="154"/>
      <c r="C1416" s="192" t="s">
        <v>561</v>
      </c>
      <c r="D1416" s="185"/>
      <c r="E1416" s="186">
        <v>3.3121800000000001</v>
      </c>
      <c r="F1416" s="157"/>
      <c r="G1416" s="157"/>
      <c r="H1416" s="157"/>
      <c r="I1416" s="157"/>
      <c r="J1416" s="157"/>
      <c r="K1416" s="157"/>
      <c r="L1416" s="157"/>
      <c r="M1416" s="157"/>
      <c r="N1416" s="156"/>
      <c r="O1416" s="156"/>
      <c r="P1416" s="156"/>
      <c r="Q1416" s="156"/>
      <c r="R1416" s="157"/>
      <c r="S1416" s="157"/>
      <c r="T1416" s="157"/>
      <c r="U1416" s="157"/>
      <c r="V1416" s="157"/>
      <c r="W1416" s="157"/>
      <c r="X1416" s="157"/>
      <c r="Y1416" s="157"/>
      <c r="Z1416" s="146"/>
      <c r="AA1416" s="146"/>
      <c r="AB1416" s="146"/>
      <c r="AC1416" s="146"/>
      <c r="AD1416" s="146"/>
      <c r="AE1416" s="146"/>
      <c r="AF1416" s="146"/>
      <c r="AG1416" s="146" t="s">
        <v>278</v>
      </c>
      <c r="AH1416" s="146">
        <v>0</v>
      </c>
      <c r="AI1416" s="146"/>
      <c r="AJ1416" s="146"/>
      <c r="AK1416" s="146"/>
      <c r="AL1416" s="146"/>
      <c r="AM1416" s="146"/>
      <c r="AN1416" s="146"/>
      <c r="AO1416" s="146"/>
      <c r="AP1416" s="146"/>
      <c r="AQ1416" s="146"/>
      <c r="AR1416" s="146"/>
      <c r="AS1416" s="146"/>
      <c r="AT1416" s="146"/>
      <c r="AU1416" s="146"/>
      <c r="AV1416" s="146"/>
      <c r="AW1416" s="146"/>
      <c r="AX1416" s="146"/>
      <c r="AY1416" s="146"/>
      <c r="AZ1416" s="146"/>
      <c r="BA1416" s="146"/>
      <c r="BB1416" s="146"/>
      <c r="BC1416" s="146"/>
      <c r="BD1416" s="146"/>
      <c r="BE1416" s="146"/>
      <c r="BF1416" s="146"/>
      <c r="BG1416" s="146"/>
      <c r="BH1416" s="146"/>
    </row>
    <row r="1417" spans="1:60" outlineLevel="3" x14ac:dyDescent="0.2">
      <c r="A1417" s="153"/>
      <c r="B1417" s="154"/>
      <c r="C1417" s="192" t="s">
        <v>562</v>
      </c>
      <c r="D1417" s="185"/>
      <c r="E1417" s="186"/>
      <c r="F1417" s="157"/>
      <c r="G1417" s="157"/>
      <c r="H1417" s="157"/>
      <c r="I1417" s="157"/>
      <c r="J1417" s="157"/>
      <c r="K1417" s="157"/>
      <c r="L1417" s="157"/>
      <c r="M1417" s="157"/>
      <c r="N1417" s="156"/>
      <c r="O1417" s="156"/>
      <c r="P1417" s="156"/>
      <c r="Q1417" s="156"/>
      <c r="R1417" s="157"/>
      <c r="S1417" s="157"/>
      <c r="T1417" s="157"/>
      <c r="U1417" s="157"/>
      <c r="V1417" s="157"/>
      <c r="W1417" s="157"/>
      <c r="X1417" s="157"/>
      <c r="Y1417" s="157"/>
      <c r="Z1417" s="146"/>
      <c r="AA1417" s="146"/>
      <c r="AB1417" s="146"/>
      <c r="AC1417" s="146"/>
      <c r="AD1417" s="146"/>
      <c r="AE1417" s="146"/>
      <c r="AF1417" s="146"/>
      <c r="AG1417" s="146" t="s">
        <v>278</v>
      </c>
      <c r="AH1417" s="146">
        <v>0</v>
      </c>
      <c r="AI1417" s="146"/>
      <c r="AJ1417" s="146"/>
      <c r="AK1417" s="146"/>
      <c r="AL1417" s="146"/>
      <c r="AM1417" s="146"/>
      <c r="AN1417" s="146"/>
      <c r="AO1417" s="146"/>
      <c r="AP1417" s="146"/>
      <c r="AQ1417" s="146"/>
      <c r="AR1417" s="146"/>
      <c r="AS1417" s="146"/>
      <c r="AT1417" s="146"/>
      <c r="AU1417" s="146"/>
      <c r="AV1417" s="146"/>
      <c r="AW1417" s="146"/>
      <c r="AX1417" s="146"/>
      <c r="AY1417" s="146"/>
      <c r="AZ1417" s="146"/>
      <c r="BA1417" s="146"/>
      <c r="BB1417" s="146"/>
      <c r="BC1417" s="146"/>
      <c r="BD1417" s="146"/>
      <c r="BE1417" s="146"/>
      <c r="BF1417" s="146"/>
      <c r="BG1417" s="146"/>
      <c r="BH1417" s="146"/>
    </row>
    <row r="1418" spans="1:60" outlineLevel="3" x14ac:dyDescent="0.2">
      <c r="A1418" s="153"/>
      <c r="B1418" s="154"/>
      <c r="C1418" s="192" t="s">
        <v>561</v>
      </c>
      <c r="D1418" s="185"/>
      <c r="E1418" s="186">
        <v>3.3121800000000001</v>
      </c>
      <c r="F1418" s="157"/>
      <c r="G1418" s="157"/>
      <c r="H1418" s="157"/>
      <c r="I1418" s="157"/>
      <c r="J1418" s="157"/>
      <c r="K1418" s="157"/>
      <c r="L1418" s="157"/>
      <c r="M1418" s="157"/>
      <c r="N1418" s="156"/>
      <c r="O1418" s="156"/>
      <c r="P1418" s="156"/>
      <c r="Q1418" s="156"/>
      <c r="R1418" s="157"/>
      <c r="S1418" s="157"/>
      <c r="T1418" s="157"/>
      <c r="U1418" s="157"/>
      <c r="V1418" s="157"/>
      <c r="W1418" s="157"/>
      <c r="X1418" s="157"/>
      <c r="Y1418" s="157"/>
      <c r="Z1418" s="146"/>
      <c r="AA1418" s="146"/>
      <c r="AB1418" s="146"/>
      <c r="AC1418" s="146"/>
      <c r="AD1418" s="146"/>
      <c r="AE1418" s="146"/>
      <c r="AF1418" s="146"/>
      <c r="AG1418" s="146" t="s">
        <v>278</v>
      </c>
      <c r="AH1418" s="146">
        <v>0</v>
      </c>
      <c r="AI1418" s="146"/>
      <c r="AJ1418" s="146"/>
      <c r="AK1418" s="146"/>
      <c r="AL1418" s="146"/>
      <c r="AM1418" s="146"/>
      <c r="AN1418" s="146"/>
      <c r="AO1418" s="146"/>
      <c r="AP1418" s="146"/>
      <c r="AQ1418" s="146"/>
      <c r="AR1418" s="146"/>
      <c r="AS1418" s="146"/>
      <c r="AT1418" s="146"/>
      <c r="AU1418" s="146"/>
      <c r="AV1418" s="146"/>
      <c r="AW1418" s="146"/>
      <c r="AX1418" s="146"/>
      <c r="AY1418" s="146"/>
      <c r="AZ1418" s="146"/>
      <c r="BA1418" s="146"/>
      <c r="BB1418" s="146"/>
      <c r="BC1418" s="146"/>
      <c r="BD1418" s="146"/>
      <c r="BE1418" s="146"/>
      <c r="BF1418" s="146"/>
      <c r="BG1418" s="146"/>
      <c r="BH1418" s="146"/>
    </row>
    <row r="1419" spans="1:60" outlineLevel="3" x14ac:dyDescent="0.2">
      <c r="A1419" s="153"/>
      <c r="B1419" s="154"/>
      <c r="C1419" s="192" t="s">
        <v>563</v>
      </c>
      <c r="D1419" s="185"/>
      <c r="E1419" s="186"/>
      <c r="F1419" s="157"/>
      <c r="G1419" s="157"/>
      <c r="H1419" s="157"/>
      <c r="I1419" s="157"/>
      <c r="J1419" s="157"/>
      <c r="K1419" s="157"/>
      <c r="L1419" s="157"/>
      <c r="M1419" s="157"/>
      <c r="N1419" s="156"/>
      <c r="O1419" s="156"/>
      <c r="P1419" s="156"/>
      <c r="Q1419" s="156"/>
      <c r="R1419" s="157"/>
      <c r="S1419" s="157"/>
      <c r="T1419" s="157"/>
      <c r="U1419" s="157"/>
      <c r="V1419" s="157"/>
      <c r="W1419" s="157"/>
      <c r="X1419" s="157"/>
      <c r="Y1419" s="157"/>
      <c r="Z1419" s="146"/>
      <c r="AA1419" s="146"/>
      <c r="AB1419" s="146"/>
      <c r="AC1419" s="146"/>
      <c r="AD1419" s="146"/>
      <c r="AE1419" s="146"/>
      <c r="AF1419" s="146"/>
      <c r="AG1419" s="146" t="s">
        <v>278</v>
      </c>
      <c r="AH1419" s="146">
        <v>0</v>
      </c>
      <c r="AI1419" s="146"/>
      <c r="AJ1419" s="146"/>
      <c r="AK1419" s="146"/>
      <c r="AL1419" s="146"/>
      <c r="AM1419" s="146"/>
      <c r="AN1419" s="146"/>
      <c r="AO1419" s="146"/>
      <c r="AP1419" s="146"/>
      <c r="AQ1419" s="146"/>
      <c r="AR1419" s="146"/>
      <c r="AS1419" s="146"/>
      <c r="AT1419" s="146"/>
      <c r="AU1419" s="146"/>
      <c r="AV1419" s="146"/>
      <c r="AW1419" s="146"/>
      <c r="AX1419" s="146"/>
      <c r="AY1419" s="146"/>
      <c r="AZ1419" s="146"/>
      <c r="BA1419" s="146"/>
      <c r="BB1419" s="146"/>
      <c r="BC1419" s="146"/>
      <c r="BD1419" s="146"/>
      <c r="BE1419" s="146"/>
      <c r="BF1419" s="146"/>
      <c r="BG1419" s="146"/>
      <c r="BH1419" s="146"/>
    </row>
    <row r="1420" spans="1:60" outlineLevel="3" x14ac:dyDescent="0.2">
      <c r="A1420" s="153"/>
      <c r="B1420" s="154"/>
      <c r="C1420" s="192" t="s">
        <v>564</v>
      </c>
      <c r="D1420" s="185"/>
      <c r="E1420" s="186">
        <v>3.6629999999999998</v>
      </c>
      <c r="F1420" s="157"/>
      <c r="G1420" s="157"/>
      <c r="H1420" s="157"/>
      <c r="I1420" s="157"/>
      <c r="J1420" s="157"/>
      <c r="K1420" s="157"/>
      <c r="L1420" s="157"/>
      <c r="M1420" s="157"/>
      <c r="N1420" s="156"/>
      <c r="O1420" s="156"/>
      <c r="P1420" s="156"/>
      <c r="Q1420" s="156"/>
      <c r="R1420" s="157"/>
      <c r="S1420" s="157"/>
      <c r="T1420" s="157"/>
      <c r="U1420" s="157"/>
      <c r="V1420" s="157"/>
      <c r="W1420" s="157"/>
      <c r="X1420" s="157"/>
      <c r="Y1420" s="157"/>
      <c r="Z1420" s="146"/>
      <c r="AA1420" s="146"/>
      <c r="AB1420" s="146"/>
      <c r="AC1420" s="146"/>
      <c r="AD1420" s="146"/>
      <c r="AE1420" s="146"/>
      <c r="AF1420" s="146"/>
      <c r="AG1420" s="146" t="s">
        <v>278</v>
      </c>
      <c r="AH1420" s="146">
        <v>0</v>
      </c>
      <c r="AI1420" s="146"/>
      <c r="AJ1420" s="146"/>
      <c r="AK1420" s="146"/>
      <c r="AL1420" s="146"/>
      <c r="AM1420" s="146"/>
      <c r="AN1420" s="146"/>
      <c r="AO1420" s="146"/>
      <c r="AP1420" s="146"/>
      <c r="AQ1420" s="146"/>
      <c r="AR1420" s="146"/>
      <c r="AS1420" s="146"/>
      <c r="AT1420" s="146"/>
      <c r="AU1420" s="146"/>
      <c r="AV1420" s="146"/>
      <c r="AW1420" s="146"/>
      <c r="AX1420" s="146"/>
      <c r="AY1420" s="146"/>
      <c r="AZ1420" s="146"/>
      <c r="BA1420" s="146"/>
      <c r="BB1420" s="146"/>
      <c r="BC1420" s="146"/>
      <c r="BD1420" s="146"/>
      <c r="BE1420" s="146"/>
      <c r="BF1420" s="146"/>
      <c r="BG1420" s="146"/>
      <c r="BH1420" s="146"/>
    </row>
    <row r="1421" spans="1:60" outlineLevel="3" x14ac:dyDescent="0.2">
      <c r="A1421" s="153"/>
      <c r="B1421" s="154"/>
      <c r="C1421" s="193" t="s">
        <v>290</v>
      </c>
      <c r="D1421" s="187"/>
      <c r="E1421" s="188">
        <v>16.123799999999999</v>
      </c>
      <c r="F1421" s="157"/>
      <c r="G1421" s="157"/>
      <c r="H1421" s="157"/>
      <c r="I1421" s="157"/>
      <c r="J1421" s="157"/>
      <c r="K1421" s="157"/>
      <c r="L1421" s="157"/>
      <c r="M1421" s="157"/>
      <c r="N1421" s="156"/>
      <c r="O1421" s="156"/>
      <c r="P1421" s="156"/>
      <c r="Q1421" s="156"/>
      <c r="R1421" s="157"/>
      <c r="S1421" s="157"/>
      <c r="T1421" s="157"/>
      <c r="U1421" s="157"/>
      <c r="V1421" s="157"/>
      <c r="W1421" s="157"/>
      <c r="X1421" s="157"/>
      <c r="Y1421" s="157"/>
      <c r="Z1421" s="146"/>
      <c r="AA1421" s="146"/>
      <c r="AB1421" s="146"/>
      <c r="AC1421" s="146"/>
      <c r="AD1421" s="146"/>
      <c r="AE1421" s="146"/>
      <c r="AF1421" s="146"/>
      <c r="AG1421" s="146" t="s">
        <v>278</v>
      </c>
      <c r="AH1421" s="146">
        <v>1</v>
      </c>
      <c r="AI1421" s="146"/>
      <c r="AJ1421" s="146"/>
      <c r="AK1421" s="146"/>
      <c r="AL1421" s="146"/>
      <c r="AM1421" s="146"/>
      <c r="AN1421" s="146"/>
      <c r="AO1421" s="146"/>
      <c r="AP1421" s="146"/>
      <c r="AQ1421" s="146"/>
      <c r="AR1421" s="146"/>
      <c r="AS1421" s="146"/>
      <c r="AT1421" s="146"/>
      <c r="AU1421" s="146"/>
      <c r="AV1421" s="146"/>
      <c r="AW1421" s="146"/>
      <c r="AX1421" s="146"/>
      <c r="AY1421" s="146"/>
      <c r="AZ1421" s="146"/>
      <c r="BA1421" s="146"/>
      <c r="BB1421" s="146"/>
      <c r="BC1421" s="146"/>
      <c r="BD1421" s="146"/>
      <c r="BE1421" s="146"/>
      <c r="BF1421" s="146"/>
      <c r="BG1421" s="146"/>
      <c r="BH1421" s="146"/>
    </row>
    <row r="1422" spans="1:60" outlineLevel="2" x14ac:dyDescent="0.2">
      <c r="A1422" s="153"/>
      <c r="B1422" s="154"/>
      <c r="C1422" s="251"/>
      <c r="D1422" s="252"/>
      <c r="E1422" s="252"/>
      <c r="F1422" s="252"/>
      <c r="G1422" s="252"/>
      <c r="H1422" s="157"/>
      <c r="I1422" s="157"/>
      <c r="J1422" s="157"/>
      <c r="K1422" s="157"/>
      <c r="L1422" s="157"/>
      <c r="M1422" s="157"/>
      <c r="N1422" s="156"/>
      <c r="O1422" s="156"/>
      <c r="P1422" s="156"/>
      <c r="Q1422" s="156"/>
      <c r="R1422" s="157"/>
      <c r="S1422" s="157"/>
      <c r="T1422" s="157"/>
      <c r="U1422" s="157"/>
      <c r="V1422" s="157"/>
      <c r="W1422" s="157"/>
      <c r="X1422" s="157"/>
      <c r="Y1422" s="157"/>
      <c r="Z1422" s="146"/>
      <c r="AA1422" s="146"/>
      <c r="AB1422" s="146"/>
      <c r="AC1422" s="146"/>
      <c r="AD1422" s="146"/>
      <c r="AE1422" s="146"/>
      <c r="AF1422" s="146"/>
      <c r="AG1422" s="146" t="s">
        <v>223</v>
      </c>
      <c r="AH1422" s="146"/>
      <c r="AI1422" s="146"/>
      <c r="AJ1422" s="146"/>
      <c r="AK1422" s="146"/>
      <c r="AL1422" s="146"/>
      <c r="AM1422" s="146"/>
      <c r="AN1422" s="146"/>
      <c r="AO1422" s="146"/>
      <c r="AP1422" s="146"/>
      <c r="AQ1422" s="146"/>
      <c r="AR1422" s="146"/>
      <c r="AS1422" s="146"/>
      <c r="AT1422" s="146"/>
      <c r="AU1422" s="146"/>
      <c r="AV1422" s="146"/>
      <c r="AW1422" s="146"/>
      <c r="AX1422" s="146"/>
      <c r="AY1422" s="146"/>
      <c r="AZ1422" s="146"/>
      <c r="BA1422" s="146"/>
      <c r="BB1422" s="146"/>
      <c r="BC1422" s="146"/>
      <c r="BD1422" s="146"/>
      <c r="BE1422" s="146"/>
      <c r="BF1422" s="146"/>
      <c r="BG1422" s="146"/>
      <c r="BH1422" s="146"/>
    </row>
    <row r="1423" spans="1:60" outlineLevel="1" x14ac:dyDescent="0.2">
      <c r="A1423" s="167">
        <v>198</v>
      </c>
      <c r="B1423" s="168" t="s">
        <v>1209</v>
      </c>
      <c r="C1423" s="177" t="s">
        <v>1210</v>
      </c>
      <c r="D1423" s="169" t="s">
        <v>332</v>
      </c>
      <c r="E1423" s="170">
        <v>430.50940000000003</v>
      </c>
      <c r="F1423" s="171"/>
      <c r="G1423" s="172">
        <f>ROUND(E1423*F1423,2)</f>
        <v>0</v>
      </c>
      <c r="H1423" s="171"/>
      <c r="I1423" s="172">
        <f>ROUND(E1423*H1423,2)</f>
        <v>0</v>
      </c>
      <c r="J1423" s="171"/>
      <c r="K1423" s="172">
        <f>ROUND(E1423*J1423,2)</f>
        <v>0</v>
      </c>
      <c r="L1423" s="172">
        <v>21</v>
      </c>
      <c r="M1423" s="172">
        <f>G1423*(1+L1423/100)</f>
        <v>0</v>
      </c>
      <c r="N1423" s="170">
        <v>2.4000000000000001E-4</v>
      </c>
      <c r="O1423" s="170">
        <f>ROUND(E1423*N1423,2)</f>
        <v>0.1</v>
      </c>
      <c r="P1423" s="170">
        <v>0</v>
      </c>
      <c r="Q1423" s="170">
        <f>ROUND(E1423*P1423,2)</f>
        <v>0</v>
      </c>
      <c r="R1423" s="172" t="s">
        <v>1197</v>
      </c>
      <c r="S1423" s="172" t="s">
        <v>218</v>
      </c>
      <c r="T1423" s="173" t="s">
        <v>218</v>
      </c>
      <c r="U1423" s="157">
        <v>0.10902000000000001</v>
      </c>
      <c r="V1423" s="157">
        <f>ROUND(E1423*U1423,2)</f>
        <v>46.93</v>
      </c>
      <c r="W1423" s="157"/>
      <c r="X1423" s="157" t="s">
        <v>263</v>
      </c>
      <c r="Y1423" s="157" t="s">
        <v>221</v>
      </c>
      <c r="Z1423" s="146"/>
      <c r="AA1423" s="146"/>
      <c r="AB1423" s="146"/>
      <c r="AC1423" s="146"/>
      <c r="AD1423" s="146"/>
      <c r="AE1423" s="146"/>
      <c r="AF1423" s="146"/>
      <c r="AG1423" s="146" t="s">
        <v>264</v>
      </c>
      <c r="AH1423" s="146"/>
      <c r="AI1423" s="146"/>
      <c r="AJ1423" s="146"/>
      <c r="AK1423" s="146"/>
      <c r="AL1423" s="146"/>
      <c r="AM1423" s="146"/>
      <c r="AN1423" s="146"/>
      <c r="AO1423" s="146"/>
      <c r="AP1423" s="146"/>
      <c r="AQ1423" s="146"/>
      <c r="AR1423" s="146"/>
      <c r="AS1423" s="146"/>
      <c r="AT1423" s="146"/>
      <c r="AU1423" s="146"/>
      <c r="AV1423" s="146"/>
      <c r="AW1423" s="146"/>
      <c r="AX1423" s="146"/>
      <c r="AY1423" s="146"/>
      <c r="AZ1423" s="146"/>
      <c r="BA1423" s="146"/>
      <c r="BB1423" s="146"/>
      <c r="BC1423" s="146"/>
      <c r="BD1423" s="146"/>
      <c r="BE1423" s="146"/>
      <c r="BF1423" s="146"/>
      <c r="BG1423" s="146"/>
      <c r="BH1423" s="146"/>
    </row>
    <row r="1424" spans="1:60" outlineLevel="2" x14ac:dyDescent="0.2">
      <c r="A1424" s="153"/>
      <c r="B1424" s="154"/>
      <c r="C1424" s="262"/>
      <c r="D1424" s="263"/>
      <c r="E1424" s="263"/>
      <c r="F1424" s="263"/>
      <c r="G1424" s="263"/>
      <c r="H1424" s="157"/>
      <c r="I1424" s="157"/>
      <c r="J1424" s="157"/>
      <c r="K1424" s="157"/>
      <c r="L1424" s="157"/>
      <c r="M1424" s="157"/>
      <c r="N1424" s="156"/>
      <c r="O1424" s="156"/>
      <c r="P1424" s="156"/>
      <c r="Q1424" s="156"/>
      <c r="R1424" s="157"/>
      <c r="S1424" s="157"/>
      <c r="T1424" s="157"/>
      <c r="U1424" s="157"/>
      <c r="V1424" s="157"/>
      <c r="W1424" s="157"/>
      <c r="X1424" s="157"/>
      <c r="Y1424" s="157"/>
      <c r="Z1424" s="146"/>
      <c r="AA1424" s="146"/>
      <c r="AB1424" s="146"/>
      <c r="AC1424" s="146"/>
      <c r="AD1424" s="146"/>
      <c r="AE1424" s="146"/>
      <c r="AF1424" s="146"/>
      <c r="AG1424" s="146" t="s">
        <v>223</v>
      </c>
      <c r="AH1424" s="146"/>
      <c r="AI1424" s="146"/>
      <c r="AJ1424" s="146"/>
      <c r="AK1424" s="146"/>
      <c r="AL1424" s="146"/>
      <c r="AM1424" s="146"/>
      <c r="AN1424" s="146"/>
      <c r="AO1424" s="146"/>
      <c r="AP1424" s="146"/>
      <c r="AQ1424" s="146"/>
      <c r="AR1424" s="146"/>
      <c r="AS1424" s="146"/>
      <c r="AT1424" s="146"/>
      <c r="AU1424" s="146"/>
      <c r="AV1424" s="146"/>
      <c r="AW1424" s="146"/>
      <c r="AX1424" s="146"/>
      <c r="AY1424" s="146"/>
      <c r="AZ1424" s="146"/>
      <c r="BA1424" s="146"/>
      <c r="BB1424" s="146"/>
      <c r="BC1424" s="146"/>
      <c r="BD1424" s="146"/>
      <c r="BE1424" s="146"/>
      <c r="BF1424" s="146"/>
      <c r="BG1424" s="146"/>
      <c r="BH1424" s="146"/>
    </row>
    <row r="1425" spans="1:60" outlineLevel="1" x14ac:dyDescent="0.2">
      <c r="A1425" s="167">
        <v>199</v>
      </c>
      <c r="B1425" s="168" t="s">
        <v>1211</v>
      </c>
      <c r="C1425" s="177" t="s">
        <v>1212</v>
      </c>
      <c r="D1425" s="169" t="s">
        <v>332</v>
      </c>
      <c r="E1425" s="170">
        <v>126.80215</v>
      </c>
      <c r="F1425" s="171"/>
      <c r="G1425" s="172">
        <f>ROUND(E1425*F1425,2)</f>
        <v>0</v>
      </c>
      <c r="H1425" s="171"/>
      <c r="I1425" s="172">
        <f>ROUND(E1425*H1425,2)</f>
        <v>0</v>
      </c>
      <c r="J1425" s="171"/>
      <c r="K1425" s="172">
        <f>ROUND(E1425*J1425,2)</f>
        <v>0</v>
      </c>
      <c r="L1425" s="172">
        <v>21</v>
      </c>
      <c r="M1425" s="172">
        <f>G1425*(1+L1425/100)</f>
        <v>0</v>
      </c>
      <c r="N1425" s="170">
        <v>3.2000000000000003E-4</v>
      </c>
      <c r="O1425" s="170">
        <f>ROUND(E1425*N1425,2)</f>
        <v>0.04</v>
      </c>
      <c r="P1425" s="170">
        <v>0</v>
      </c>
      <c r="Q1425" s="170">
        <f>ROUND(E1425*P1425,2)</f>
        <v>0</v>
      </c>
      <c r="R1425" s="172" t="s">
        <v>1197</v>
      </c>
      <c r="S1425" s="172" t="s">
        <v>218</v>
      </c>
      <c r="T1425" s="173" t="s">
        <v>218</v>
      </c>
      <c r="U1425" s="157">
        <v>0.10191</v>
      </c>
      <c r="V1425" s="157">
        <f>ROUND(E1425*U1425,2)</f>
        <v>12.92</v>
      </c>
      <c r="W1425" s="157"/>
      <c r="X1425" s="157" t="s">
        <v>263</v>
      </c>
      <c r="Y1425" s="157" t="s">
        <v>221</v>
      </c>
      <c r="Z1425" s="146"/>
      <c r="AA1425" s="146"/>
      <c r="AB1425" s="146"/>
      <c r="AC1425" s="146"/>
      <c r="AD1425" s="146"/>
      <c r="AE1425" s="146"/>
      <c r="AF1425" s="146"/>
      <c r="AG1425" s="146" t="s">
        <v>264</v>
      </c>
      <c r="AH1425" s="146"/>
      <c r="AI1425" s="146"/>
      <c r="AJ1425" s="146"/>
      <c r="AK1425" s="146"/>
      <c r="AL1425" s="146"/>
      <c r="AM1425" s="146"/>
      <c r="AN1425" s="146"/>
      <c r="AO1425" s="146"/>
      <c r="AP1425" s="146"/>
      <c r="AQ1425" s="146"/>
      <c r="AR1425" s="146"/>
      <c r="AS1425" s="146"/>
      <c r="AT1425" s="146"/>
      <c r="AU1425" s="146"/>
      <c r="AV1425" s="146"/>
      <c r="AW1425" s="146"/>
      <c r="AX1425" s="146"/>
      <c r="AY1425" s="146"/>
      <c r="AZ1425" s="146"/>
      <c r="BA1425" s="146"/>
      <c r="BB1425" s="146"/>
      <c r="BC1425" s="146"/>
      <c r="BD1425" s="146"/>
      <c r="BE1425" s="146"/>
      <c r="BF1425" s="146"/>
      <c r="BG1425" s="146"/>
      <c r="BH1425" s="146"/>
    </row>
    <row r="1426" spans="1:60" outlineLevel="2" x14ac:dyDescent="0.2">
      <c r="A1426" s="153"/>
      <c r="B1426" s="154"/>
      <c r="C1426" s="262"/>
      <c r="D1426" s="263"/>
      <c r="E1426" s="263"/>
      <c r="F1426" s="263"/>
      <c r="G1426" s="263"/>
      <c r="H1426" s="157"/>
      <c r="I1426" s="157"/>
      <c r="J1426" s="157"/>
      <c r="K1426" s="157"/>
      <c r="L1426" s="157"/>
      <c r="M1426" s="157"/>
      <c r="N1426" s="156"/>
      <c r="O1426" s="156"/>
      <c r="P1426" s="156"/>
      <c r="Q1426" s="156"/>
      <c r="R1426" s="157"/>
      <c r="S1426" s="157"/>
      <c r="T1426" s="157"/>
      <c r="U1426" s="157"/>
      <c r="V1426" s="157"/>
      <c r="W1426" s="157"/>
      <c r="X1426" s="157"/>
      <c r="Y1426" s="157"/>
      <c r="Z1426" s="146"/>
      <c r="AA1426" s="146"/>
      <c r="AB1426" s="146"/>
      <c r="AC1426" s="146"/>
      <c r="AD1426" s="146"/>
      <c r="AE1426" s="146"/>
      <c r="AF1426" s="146"/>
      <c r="AG1426" s="146" t="s">
        <v>223</v>
      </c>
      <c r="AH1426" s="146"/>
      <c r="AI1426" s="146"/>
      <c r="AJ1426" s="146"/>
      <c r="AK1426" s="146"/>
      <c r="AL1426" s="146"/>
      <c r="AM1426" s="146"/>
      <c r="AN1426" s="146"/>
      <c r="AO1426" s="146"/>
      <c r="AP1426" s="146"/>
      <c r="AQ1426" s="146"/>
      <c r="AR1426" s="146"/>
      <c r="AS1426" s="146"/>
      <c r="AT1426" s="146"/>
      <c r="AU1426" s="146"/>
      <c r="AV1426" s="146"/>
      <c r="AW1426" s="146"/>
      <c r="AX1426" s="146"/>
      <c r="AY1426" s="146"/>
      <c r="AZ1426" s="146"/>
      <c r="BA1426" s="146"/>
      <c r="BB1426" s="146"/>
      <c r="BC1426" s="146"/>
      <c r="BD1426" s="146"/>
      <c r="BE1426" s="146"/>
      <c r="BF1426" s="146"/>
      <c r="BG1426" s="146"/>
      <c r="BH1426" s="146"/>
    </row>
    <row r="1427" spans="1:60" x14ac:dyDescent="0.2">
      <c r="A1427" s="160" t="s">
        <v>213</v>
      </c>
      <c r="B1427" s="161" t="s">
        <v>171</v>
      </c>
      <c r="C1427" s="176" t="s">
        <v>172</v>
      </c>
      <c r="D1427" s="162"/>
      <c r="E1427" s="163"/>
      <c r="F1427" s="164"/>
      <c r="G1427" s="164">
        <f>SUMIF(AG1428:AG1442,"&lt;&gt;NOR",G1428:G1442)</f>
        <v>0</v>
      </c>
      <c r="H1427" s="164"/>
      <c r="I1427" s="164">
        <f>SUM(I1428:I1442)</f>
        <v>0</v>
      </c>
      <c r="J1427" s="164"/>
      <c r="K1427" s="164">
        <f>SUM(K1428:K1442)</f>
        <v>0</v>
      </c>
      <c r="L1427" s="164"/>
      <c r="M1427" s="164">
        <f>SUM(M1428:M1442)</f>
        <v>0</v>
      </c>
      <c r="N1427" s="163"/>
      <c r="O1427" s="163">
        <f>SUM(O1428:O1442)</f>
        <v>0.19</v>
      </c>
      <c r="P1427" s="163"/>
      <c r="Q1427" s="163">
        <f>SUM(Q1428:Q1442)</f>
        <v>0</v>
      </c>
      <c r="R1427" s="164"/>
      <c r="S1427" s="164"/>
      <c r="T1427" s="165"/>
      <c r="U1427" s="159"/>
      <c r="V1427" s="159">
        <f>SUM(V1428:V1442)</f>
        <v>48.22</v>
      </c>
      <c r="W1427" s="159"/>
      <c r="X1427" s="159"/>
      <c r="Y1427" s="159"/>
      <c r="AG1427" t="s">
        <v>214</v>
      </c>
    </row>
    <row r="1428" spans="1:60" outlineLevel="1" x14ac:dyDescent="0.2">
      <c r="A1428" s="167">
        <v>200</v>
      </c>
      <c r="B1428" s="168" t="s">
        <v>1213</v>
      </c>
      <c r="C1428" s="177" t="s">
        <v>1214</v>
      </c>
      <c r="D1428" s="169" t="s">
        <v>332</v>
      </c>
      <c r="E1428" s="170">
        <v>109.58620000000001</v>
      </c>
      <c r="F1428" s="171"/>
      <c r="G1428" s="172">
        <f>ROUND(E1428*F1428,2)</f>
        <v>0</v>
      </c>
      <c r="H1428" s="171"/>
      <c r="I1428" s="172">
        <f>ROUND(E1428*H1428,2)</f>
        <v>0</v>
      </c>
      <c r="J1428" s="171"/>
      <c r="K1428" s="172">
        <f>ROUND(E1428*J1428,2)</f>
        <v>0</v>
      </c>
      <c r="L1428" s="172">
        <v>21</v>
      </c>
      <c r="M1428" s="172">
        <f>G1428*(1+L1428/100)</f>
        <v>0</v>
      </c>
      <c r="N1428" s="170">
        <v>1.7600000000000001E-3</v>
      </c>
      <c r="O1428" s="170">
        <f>ROUND(E1428*N1428,2)</f>
        <v>0.19</v>
      </c>
      <c r="P1428" s="170">
        <v>0</v>
      </c>
      <c r="Q1428" s="170">
        <f>ROUND(E1428*P1428,2)</f>
        <v>0</v>
      </c>
      <c r="R1428" s="172" t="s">
        <v>1215</v>
      </c>
      <c r="S1428" s="172" t="s">
        <v>218</v>
      </c>
      <c r="T1428" s="173" t="s">
        <v>218</v>
      </c>
      <c r="U1428" s="157">
        <v>0.44</v>
      </c>
      <c r="V1428" s="157">
        <f>ROUND(E1428*U1428,2)</f>
        <v>48.22</v>
      </c>
      <c r="W1428" s="157"/>
      <c r="X1428" s="157" t="s">
        <v>263</v>
      </c>
      <c r="Y1428" s="157" t="s">
        <v>221</v>
      </c>
      <c r="Z1428" s="146"/>
      <c r="AA1428" s="146"/>
      <c r="AB1428" s="146"/>
      <c r="AC1428" s="146"/>
      <c r="AD1428" s="146"/>
      <c r="AE1428" s="146"/>
      <c r="AF1428" s="146"/>
      <c r="AG1428" s="146" t="s">
        <v>264</v>
      </c>
      <c r="AH1428" s="146"/>
      <c r="AI1428" s="146"/>
      <c r="AJ1428" s="146"/>
      <c r="AK1428" s="146"/>
      <c r="AL1428" s="146"/>
      <c r="AM1428" s="146"/>
      <c r="AN1428" s="146"/>
      <c r="AO1428" s="146"/>
      <c r="AP1428" s="146"/>
      <c r="AQ1428" s="146"/>
      <c r="AR1428" s="146"/>
      <c r="AS1428" s="146"/>
      <c r="AT1428" s="146"/>
      <c r="AU1428" s="146"/>
      <c r="AV1428" s="146"/>
      <c r="AW1428" s="146"/>
      <c r="AX1428" s="146"/>
      <c r="AY1428" s="146"/>
      <c r="AZ1428" s="146"/>
      <c r="BA1428" s="146"/>
      <c r="BB1428" s="146"/>
      <c r="BC1428" s="146"/>
      <c r="BD1428" s="146"/>
      <c r="BE1428" s="146"/>
      <c r="BF1428" s="146"/>
      <c r="BG1428" s="146"/>
      <c r="BH1428" s="146"/>
    </row>
    <row r="1429" spans="1:60" outlineLevel="2" x14ac:dyDescent="0.2">
      <c r="A1429" s="153"/>
      <c r="B1429" s="154"/>
      <c r="C1429" s="253" t="s">
        <v>1216</v>
      </c>
      <c r="D1429" s="254"/>
      <c r="E1429" s="254"/>
      <c r="F1429" s="254"/>
      <c r="G1429" s="254"/>
      <c r="H1429" s="157"/>
      <c r="I1429" s="157"/>
      <c r="J1429" s="157"/>
      <c r="K1429" s="157"/>
      <c r="L1429" s="157"/>
      <c r="M1429" s="157"/>
      <c r="N1429" s="156"/>
      <c r="O1429" s="156"/>
      <c r="P1429" s="156"/>
      <c r="Q1429" s="156"/>
      <c r="R1429" s="157"/>
      <c r="S1429" s="157"/>
      <c r="T1429" s="157"/>
      <c r="U1429" s="157"/>
      <c r="V1429" s="157"/>
      <c r="W1429" s="157"/>
      <c r="X1429" s="157"/>
      <c r="Y1429" s="157"/>
      <c r="Z1429" s="146"/>
      <c r="AA1429" s="146"/>
      <c r="AB1429" s="146"/>
      <c r="AC1429" s="146"/>
      <c r="AD1429" s="146"/>
      <c r="AE1429" s="146"/>
      <c r="AF1429" s="146"/>
      <c r="AG1429" s="146" t="s">
        <v>227</v>
      </c>
      <c r="AH1429" s="146"/>
      <c r="AI1429" s="146"/>
      <c r="AJ1429" s="146"/>
      <c r="AK1429" s="146"/>
      <c r="AL1429" s="146"/>
      <c r="AM1429" s="146"/>
      <c r="AN1429" s="146"/>
      <c r="AO1429" s="146"/>
      <c r="AP1429" s="146"/>
      <c r="AQ1429" s="146"/>
      <c r="AR1429" s="146"/>
      <c r="AS1429" s="146"/>
      <c r="AT1429" s="146"/>
      <c r="AU1429" s="146"/>
      <c r="AV1429" s="146"/>
      <c r="AW1429" s="146"/>
      <c r="AX1429" s="146"/>
      <c r="AY1429" s="146"/>
      <c r="AZ1429" s="146"/>
      <c r="BA1429" s="146"/>
      <c r="BB1429" s="146"/>
      <c r="BC1429" s="146"/>
      <c r="BD1429" s="146"/>
      <c r="BE1429" s="146"/>
      <c r="BF1429" s="146"/>
      <c r="BG1429" s="146"/>
      <c r="BH1429" s="146"/>
    </row>
    <row r="1430" spans="1:60" outlineLevel="2" x14ac:dyDescent="0.2">
      <c r="A1430" s="153"/>
      <c r="B1430" s="154"/>
      <c r="C1430" s="192" t="s">
        <v>1217</v>
      </c>
      <c r="D1430" s="185"/>
      <c r="E1430" s="186"/>
      <c r="F1430" s="157"/>
      <c r="G1430" s="157"/>
      <c r="H1430" s="157"/>
      <c r="I1430" s="157"/>
      <c r="J1430" s="157"/>
      <c r="K1430" s="157"/>
      <c r="L1430" s="157"/>
      <c r="M1430" s="157"/>
      <c r="N1430" s="156"/>
      <c r="O1430" s="156"/>
      <c r="P1430" s="156"/>
      <c r="Q1430" s="156"/>
      <c r="R1430" s="157"/>
      <c r="S1430" s="157"/>
      <c r="T1430" s="157"/>
      <c r="U1430" s="157"/>
      <c r="V1430" s="157"/>
      <c r="W1430" s="157"/>
      <c r="X1430" s="157"/>
      <c r="Y1430" s="157"/>
      <c r="Z1430" s="146"/>
      <c r="AA1430" s="146"/>
      <c r="AB1430" s="146"/>
      <c r="AC1430" s="146"/>
      <c r="AD1430" s="146"/>
      <c r="AE1430" s="146"/>
      <c r="AF1430" s="146"/>
      <c r="AG1430" s="146" t="s">
        <v>278</v>
      </c>
      <c r="AH1430" s="146">
        <v>0</v>
      </c>
      <c r="AI1430" s="146"/>
      <c r="AJ1430" s="146"/>
      <c r="AK1430" s="146"/>
      <c r="AL1430" s="146"/>
      <c r="AM1430" s="146"/>
      <c r="AN1430" s="146"/>
      <c r="AO1430" s="146"/>
      <c r="AP1430" s="146"/>
      <c r="AQ1430" s="146"/>
      <c r="AR1430" s="146"/>
      <c r="AS1430" s="146"/>
      <c r="AT1430" s="146"/>
      <c r="AU1430" s="146"/>
      <c r="AV1430" s="146"/>
      <c r="AW1430" s="146"/>
      <c r="AX1430" s="146"/>
      <c r="AY1430" s="146"/>
      <c r="AZ1430" s="146"/>
      <c r="BA1430" s="146"/>
      <c r="BB1430" s="146"/>
      <c r="BC1430" s="146"/>
      <c r="BD1430" s="146"/>
      <c r="BE1430" s="146"/>
      <c r="BF1430" s="146"/>
      <c r="BG1430" s="146"/>
      <c r="BH1430" s="146"/>
    </row>
    <row r="1431" spans="1:60" outlineLevel="3" x14ac:dyDescent="0.2">
      <c r="A1431" s="153"/>
      <c r="B1431" s="154"/>
      <c r="C1431" s="192" t="s">
        <v>1218</v>
      </c>
      <c r="D1431" s="185"/>
      <c r="E1431" s="186">
        <v>5.0999999999999996</v>
      </c>
      <c r="F1431" s="157"/>
      <c r="G1431" s="157"/>
      <c r="H1431" s="157"/>
      <c r="I1431" s="157"/>
      <c r="J1431" s="157"/>
      <c r="K1431" s="157"/>
      <c r="L1431" s="157"/>
      <c r="M1431" s="157"/>
      <c r="N1431" s="156"/>
      <c r="O1431" s="156"/>
      <c r="P1431" s="156"/>
      <c r="Q1431" s="156"/>
      <c r="R1431" s="157"/>
      <c r="S1431" s="157"/>
      <c r="T1431" s="157"/>
      <c r="U1431" s="157"/>
      <c r="V1431" s="157"/>
      <c r="W1431" s="157"/>
      <c r="X1431" s="157"/>
      <c r="Y1431" s="157"/>
      <c r="Z1431" s="146"/>
      <c r="AA1431" s="146"/>
      <c r="AB1431" s="146"/>
      <c r="AC1431" s="146"/>
      <c r="AD1431" s="146"/>
      <c r="AE1431" s="146"/>
      <c r="AF1431" s="146"/>
      <c r="AG1431" s="146" t="s">
        <v>278</v>
      </c>
      <c r="AH1431" s="146">
        <v>0</v>
      </c>
      <c r="AI1431" s="146"/>
      <c r="AJ1431" s="146"/>
      <c r="AK1431" s="146"/>
      <c r="AL1431" s="146"/>
      <c r="AM1431" s="146"/>
      <c r="AN1431" s="146"/>
      <c r="AO1431" s="146"/>
      <c r="AP1431" s="146"/>
      <c r="AQ1431" s="146"/>
      <c r="AR1431" s="146"/>
      <c r="AS1431" s="146"/>
      <c r="AT1431" s="146"/>
      <c r="AU1431" s="146"/>
      <c r="AV1431" s="146"/>
      <c r="AW1431" s="146"/>
      <c r="AX1431" s="146"/>
      <c r="AY1431" s="146"/>
      <c r="AZ1431" s="146"/>
      <c r="BA1431" s="146"/>
      <c r="BB1431" s="146"/>
      <c r="BC1431" s="146"/>
      <c r="BD1431" s="146"/>
      <c r="BE1431" s="146"/>
      <c r="BF1431" s="146"/>
      <c r="BG1431" s="146"/>
      <c r="BH1431" s="146"/>
    </row>
    <row r="1432" spans="1:60" outlineLevel="3" x14ac:dyDescent="0.2">
      <c r="A1432" s="153"/>
      <c r="B1432" s="154"/>
      <c r="C1432" s="192" t="s">
        <v>1219</v>
      </c>
      <c r="D1432" s="185"/>
      <c r="E1432" s="186">
        <v>2.375</v>
      </c>
      <c r="F1432" s="157"/>
      <c r="G1432" s="157"/>
      <c r="H1432" s="157"/>
      <c r="I1432" s="157"/>
      <c r="J1432" s="157"/>
      <c r="K1432" s="157"/>
      <c r="L1432" s="157"/>
      <c r="M1432" s="157"/>
      <c r="N1432" s="156"/>
      <c r="O1432" s="156"/>
      <c r="P1432" s="156"/>
      <c r="Q1432" s="156"/>
      <c r="R1432" s="157"/>
      <c r="S1432" s="157"/>
      <c r="T1432" s="157"/>
      <c r="U1432" s="157"/>
      <c r="V1432" s="157"/>
      <c r="W1432" s="157"/>
      <c r="X1432" s="157"/>
      <c r="Y1432" s="157"/>
      <c r="Z1432" s="146"/>
      <c r="AA1432" s="146"/>
      <c r="AB1432" s="146"/>
      <c r="AC1432" s="146"/>
      <c r="AD1432" s="146"/>
      <c r="AE1432" s="146"/>
      <c r="AF1432" s="146"/>
      <c r="AG1432" s="146" t="s">
        <v>278</v>
      </c>
      <c r="AH1432" s="146">
        <v>0</v>
      </c>
      <c r="AI1432" s="146"/>
      <c r="AJ1432" s="146"/>
      <c r="AK1432" s="146"/>
      <c r="AL1432" s="146"/>
      <c r="AM1432" s="146"/>
      <c r="AN1432" s="146"/>
      <c r="AO1432" s="146"/>
      <c r="AP1432" s="146"/>
      <c r="AQ1432" s="146"/>
      <c r="AR1432" s="146"/>
      <c r="AS1432" s="146"/>
      <c r="AT1432" s="146"/>
      <c r="AU1432" s="146"/>
      <c r="AV1432" s="146"/>
      <c r="AW1432" s="146"/>
      <c r="AX1432" s="146"/>
      <c r="AY1432" s="146"/>
      <c r="AZ1432" s="146"/>
      <c r="BA1432" s="146"/>
      <c r="BB1432" s="146"/>
      <c r="BC1432" s="146"/>
      <c r="BD1432" s="146"/>
      <c r="BE1432" s="146"/>
      <c r="BF1432" s="146"/>
      <c r="BG1432" s="146"/>
      <c r="BH1432" s="146"/>
    </row>
    <row r="1433" spans="1:60" outlineLevel="3" x14ac:dyDescent="0.2">
      <c r="A1433" s="153"/>
      <c r="B1433" s="154"/>
      <c r="C1433" s="192" t="s">
        <v>1220</v>
      </c>
      <c r="D1433" s="185"/>
      <c r="E1433" s="186">
        <v>1.425</v>
      </c>
      <c r="F1433" s="157"/>
      <c r="G1433" s="157"/>
      <c r="H1433" s="157"/>
      <c r="I1433" s="157"/>
      <c r="J1433" s="157"/>
      <c r="K1433" s="157"/>
      <c r="L1433" s="157"/>
      <c r="M1433" s="157"/>
      <c r="N1433" s="156"/>
      <c r="O1433" s="156"/>
      <c r="P1433" s="156"/>
      <c r="Q1433" s="156"/>
      <c r="R1433" s="157"/>
      <c r="S1433" s="157"/>
      <c r="T1433" s="157"/>
      <c r="U1433" s="157"/>
      <c r="V1433" s="157"/>
      <c r="W1433" s="157"/>
      <c r="X1433" s="157"/>
      <c r="Y1433" s="157"/>
      <c r="Z1433" s="146"/>
      <c r="AA1433" s="146"/>
      <c r="AB1433" s="146"/>
      <c r="AC1433" s="146"/>
      <c r="AD1433" s="146"/>
      <c r="AE1433" s="146"/>
      <c r="AF1433" s="146"/>
      <c r="AG1433" s="146" t="s">
        <v>278</v>
      </c>
      <c r="AH1433" s="146">
        <v>0</v>
      </c>
      <c r="AI1433" s="146"/>
      <c r="AJ1433" s="146"/>
      <c r="AK1433" s="146"/>
      <c r="AL1433" s="146"/>
      <c r="AM1433" s="146"/>
      <c r="AN1433" s="146"/>
      <c r="AO1433" s="146"/>
      <c r="AP1433" s="146"/>
      <c r="AQ1433" s="146"/>
      <c r="AR1433" s="146"/>
      <c r="AS1433" s="146"/>
      <c r="AT1433" s="146"/>
      <c r="AU1433" s="146"/>
      <c r="AV1433" s="146"/>
      <c r="AW1433" s="146"/>
      <c r="AX1433" s="146"/>
      <c r="AY1433" s="146"/>
      <c r="AZ1433" s="146"/>
      <c r="BA1433" s="146"/>
      <c r="BB1433" s="146"/>
      <c r="BC1433" s="146"/>
      <c r="BD1433" s="146"/>
      <c r="BE1433" s="146"/>
      <c r="BF1433" s="146"/>
      <c r="BG1433" s="146"/>
      <c r="BH1433" s="146"/>
    </row>
    <row r="1434" spans="1:60" outlineLevel="3" x14ac:dyDescent="0.2">
      <c r="A1434" s="153"/>
      <c r="B1434" s="154"/>
      <c r="C1434" s="192" t="s">
        <v>1221</v>
      </c>
      <c r="D1434" s="185"/>
      <c r="E1434" s="186">
        <v>9.32</v>
      </c>
      <c r="F1434" s="157"/>
      <c r="G1434" s="157"/>
      <c r="H1434" s="157"/>
      <c r="I1434" s="157"/>
      <c r="J1434" s="157"/>
      <c r="K1434" s="157"/>
      <c r="L1434" s="157"/>
      <c r="M1434" s="157"/>
      <c r="N1434" s="156"/>
      <c r="O1434" s="156"/>
      <c r="P1434" s="156"/>
      <c r="Q1434" s="156"/>
      <c r="R1434" s="157"/>
      <c r="S1434" s="157"/>
      <c r="T1434" s="157"/>
      <c r="U1434" s="157"/>
      <c r="V1434" s="157"/>
      <c r="W1434" s="157"/>
      <c r="X1434" s="157"/>
      <c r="Y1434" s="157"/>
      <c r="Z1434" s="146"/>
      <c r="AA1434" s="146"/>
      <c r="AB1434" s="146"/>
      <c r="AC1434" s="146"/>
      <c r="AD1434" s="146"/>
      <c r="AE1434" s="146"/>
      <c r="AF1434" s="146"/>
      <c r="AG1434" s="146" t="s">
        <v>278</v>
      </c>
      <c r="AH1434" s="146">
        <v>0</v>
      </c>
      <c r="AI1434" s="146"/>
      <c r="AJ1434" s="146"/>
      <c r="AK1434" s="146"/>
      <c r="AL1434" s="146"/>
      <c r="AM1434" s="146"/>
      <c r="AN1434" s="146"/>
      <c r="AO1434" s="146"/>
      <c r="AP1434" s="146"/>
      <c r="AQ1434" s="146"/>
      <c r="AR1434" s="146"/>
      <c r="AS1434" s="146"/>
      <c r="AT1434" s="146"/>
      <c r="AU1434" s="146"/>
      <c r="AV1434" s="146"/>
      <c r="AW1434" s="146"/>
      <c r="AX1434" s="146"/>
      <c r="AY1434" s="146"/>
      <c r="AZ1434" s="146"/>
      <c r="BA1434" s="146"/>
      <c r="BB1434" s="146"/>
      <c r="BC1434" s="146"/>
      <c r="BD1434" s="146"/>
      <c r="BE1434" s="146"/>
      <c r="BF1434" s="146"/>
      <c r="BG1434" s="146"/>
      <c r="BH1434" s="146"/>
    </row>
    <row r="1435" spans="1:60" outlineLevel="3" x14ac:dyDescent="0.2">
      <c r="A1435" s="153"/>
      <c r="B1435" s="154"/>
      <c r="C1435" s="192" t="s">
        <v>1222</v>
      </c>
      <c r="D1435" s="185"/>
      <c r="E1435" s="186">
        <v>10.52</v>
      </c>
      <c r="F1435" s="157"/>
      <c r="G1435" s="157"/>
      <c r="H1435" s="157"/>
      <c r="I1435" s="157"/>
      <c r="J1435" s="157"/>
      <c r="K1435" s="157"/>
      <c r="L1435" s="157"/>
      <c r="M1435" s="157"/>
      <c r="N1435" s="156"/>
      <c r="O1435" s="156"/>
      <c r="P1435" s="156"/>
      <c r="Q1435" s="156"/>
      <c r="R1435" s="157"/>
      <c r="S1435" s="157"/>
      <c r="T1435" s="157"/>
      <c r="U1435" s="157"/>
      <c r="V1435" s="157"/>
      <c r="W1435" s="157"/>
      <c r="X1435" s="157"/>
      <c r="Y1435" s="157"/>
      <c r="Z1435" s="146"/>
      <c r="AA1435" s="146"/>
      <c r="AB1435" s="146"/>
      <c r="AC1435" s="146"/>
      <c r="AD1435" s="146"/>
      <c r="AE1435" s="146"/>
      <c r="AF1435" s="146"/>
      <c r="AG1435" s="146" t="s">
        <v>278</v>
      </c>
      <c r="AH1435" s="146">
        <v>0</v>
      </c>
      <c r="AI1435" s="146"/>
      <c r="AJ1435" s="146"/>
      <c r="AK1435" s="146"/>
      <c r="AL1435" s="146"/>
      <c r="AM1435" s="146"/>
      <c r="AN1435" s="146"/>
      <c r="AO1435" s="146"/>
      <c r="AP1435" s="146"/>
      <c r="AQ1435" s="146"/>
      <c r="AR1435" s="146"/>
      <c r="AS1435" s="146"/>
      <c r="AT1435" s="146"/>
      <c r="AU1435" s="146"/>
      <c r="AV1435" s="146"/>
      <c r="AW1435" s="146"/>
      <c r="AX1435" s="146"/>
      <c r="AY1435" s="146"/>
      <c r="AZ1435" s="146"/>
      <c r="BA1435" s="146"/>
      <c r="BB1435" s="146"/>
      <c r="BC1435" s="146"/>
      <c r="BD1435" s="146"/>
      <c r="BE1435" s="146"/>
      <c r="BF1435" s="146"/>
      <c r="BG1435" s="146"/>
      <c r="BH1435" s="146"/>
    </row>
    <row r="1436" spans="1:60" outlineLevel="3" x14ac:dyDescent="0.2">
      <c r="A1436" s="153"/>
      <c r="B1436" s="154"/>
      <c r="C1436" s="192" t="s">
        <v>1223</v>
      </c>
      <c r="D1436" s="185"/>
      <c r="E1436" s="186">
        <v>16.042999999999999</v>
      </c>
      <c r="F1436" s="157"/>
      <c r="G1436" s="157"/>
      <c r="H1436" s="157"/>
      <c r="I1436" s="157"/>
      <c r="J1436" s="157"/>
      <c r="K1436" s="157"/>
      <c r="L1436" s="157"/>
      <c r="M1436" s="157"/>
      <c r="N1436" s="156"/>
      <c r="O1436" s="156"/>
      <c r="P1436" s="156"/>
      <c r="Q1436" s="156"/>
      <c r="R1436" s="157"/>
      <c r="S1436" s="157"/>
      <c r="T1436" s="157"/>
      <c r="U1436" s="157"/>
      <c r="V1436" s="157"/>
      <c r="W1436" s="157"/>
      <c r="X1436" s="157"/>
      <c r="Y1436" s="157"/>
      <c r="Z1436" s="146"/>
      <c r="AA1436" s="146"/>
      <c r="AB1436" s="146"/>
      <c r="AC1436" s="146"/>
      <c r="AD1436" s="146"/>
      <c r="AE1436" s="146"/>
      <c r="AF1436" s="146"/>
      <c r="AG1436" s="146" t="s">
        <v>278</v>
      </c>
      <c r="AH1436" s="146">
        <v>0</v>
      </c>
      <c r="AI1436" s="146"/>
      <c r="AJ1436" s="146"/>
      <c r="AK1436" s="146"/>
      <c r="AL1436" s="146"/>
      <c r="AM1436" s="146"/>
      <c r="AN1436" s="146"/>
      <c r="AO1436" s="146"/>
      <c r="AP1436" s="146"/>
      <c r="AQ1436" s="146"/>
      <c r="AR1436" s="146"/>
      <c r="AS1436" s="146"/>
      <c r="AT1436" s="146"/>
      <c r="AU1436" s="146"/>
      <c r="AV1436" s="146"/>
      <c r="AW1436" s="146"/>
      <c r="AX1436" s="146"/>
      <c r="AY1436" s="146"/>
      <c r="AZ1436" s="146"/>
      <c r="BA1436" s="146"/>
      <c r="BB1436" s="146"/>
      <c r="BC1436" s="146"/>
      <c r="BD1436" s="146"/>
      <c r="BE1436" s="146"/>
      <c r="BF1436" s="146"/>
      <c r="BG1436" s="146"/>
      <c r="BH1436" s="146"/>
    </row>
    <row r="1437" spans="1:60" outlineLevel="3" x14ac:dyDescent="0.2">
      <c r="A1437" s="153"/>
      <c r="B1437" s="154"/>
      <c r="C1437" s="192" t="s">
        <v>1224</v>
      </c>
      <c r="D1437" s="185"/>
      <c r="E1437" s="186">
        <v>32.612000000000002</v>
      </c>
      <c r="F1437" s="157"/>
      <c r="G1437" s="157"/>
      <c r="H1437" s="157"/>
      <c r="I1437" s="157"/>
      <c r="J1437" s="157"/>
      <c r="K1437" s="157"/>
      <c r="L1437" s="157"/>
      <c r="M1437" s="157"/>
      <c r="N1437" s="156"/>
      <c r="O1437" s="156"/>
      <c r="P1437" s="156"/>
      <c r="Q1437" s="156"/>
      <c r="R1437" s="157"/>
      <c r="S1437" s="157"/>
      <c r="T1437" s="157"/>
      <c r="U1437" s="157"/>
      <c r="V1437" s="157"/>
      <c r="W1437" s="157"/>
      <c r="X1437" s="157"/>
      <c r="Y1437" s="157"/>
      <c r="Z1437" s="146"/>
      <c r="AA1437" s="146"/>
      <c r="AB1437" s="146"/>
      <c r="AC1437" s="146"/>
      <c r="AD1437" s="146"/>
      <c r="AE1437" s="146"/>
      <c r="AF1437" s="146"/>
      <c r="AG1437" s="146" t="s">
        <v>278</v>
      </c>
      <c r="AH1437" s="146">
        <v>0</v>
      </c>
      <c r="AI1437" s="146"/>
      <c r="AJ1437" s="146"/>
      <c r="AK1437" s="146"/>
      <c r="AL1437" s="146"/>
      <c r="AM1437" s="146"/>
      <c r="AN1437" s="146"/>
      <c r="AO1437" s="146"/>
      <c r="AP1437" s="146"/>
      <c r="AQ1437" s="146"/>
      <c r="AR1437" s="146"/>
      <c r="AS1437" s="146"/>
      <c r="AT1437" s="146"/>
      <c r="AU1437" s="146"/>
      <c r="AV1437" s="146"/>
      <c r="AW1437" s="146"/>
      <c r="AX1437" s="146"/>
      <c r="AY1437" s="146"/>
      <c r="AZ1437" s="146"/>
      <c r="BA1437" s="146"/>
      <c r="BB1437" s="146"/>
      <c r="BC1437" s="146"/>
      <c r="BD1437" s="146"/>
      <c r="BE1437" s="146"/>
      <c r="BF1437" s="146"/>
      <c r="BG1437" s="146"/>
      <c r="BH1437" s="146"/>
    </row>
    <row r="1438" spans="1:60" outlineLevel="3" x14ac:dyDescent="0.2">
      <c r="A1438" s="153"/>
      <c r="B1438" s="154"/>
      <c r="C1438" s="192" t="s">
        <v>1225</v>
      </c>
      <c r="D1438" s="185"/>
      <c r="E1438" s="186">
        <v>32.191200000000002</v>
      </c>
      <c r="F1438" s="157"/>
      <c r="G1438" s="157"/>
      <c r="H1438" s="157"/>
      <c r="I1438" s="157"/>
      <c r="J1438" s="157"/>
      <c r="K1438" s="157"/>
      <c r="L1438" s="157"/>
      <c r="M1438" s="157"/>
      <c r="N1438" s="156"/>
      <c r="O1438" s="156"/>
      <c r="P1438" s="156"/>
      <c r="Q1438" s="156"/>
      <c r="R1438" s="157"/>
      <c r="S1438" s="157"/>
      <c r="T1438" s="157"/>
      <c r="U1438" s="157"/>
      <c r="V1438" s="157"/>
      <c r="W1438" s="157"/>
      <c r="X1438" s="157"/>
      <c r="Y1438" s="157"/>
      <c r="Z1438" s="146"/>
      <c r="AA1438" s="146"/>
      <c r="AB1438" s="146"/>
      <c r="AC1438" s="146"/>
      <c r="AD1438" s="146"/>
      <c r="AE1438" s="146"/>
      <c r="AF1438" s="146"/>
      <c r="AG1438" s="146" t="s">
        <v>278</v>
      </c>
      <c r="AH1438" s="146">
        <v>0</v>
      </c>
      <c r="AI1438" s="146"/>
      <c r="AJ1438" s="146"/>
      <c r="AK1438" s="146"/>
      <c r="AL1438" s="146"/>
      <c r="AM1438" s="146"/>
      <c r="AN1438" s="146"/>
      <c r="AO1438" s="146"/>
      <c r="AP1438" s="146"/>
      <c r="AQ1438" s="146"/>
      <c r="AR1438" s="146"/>
      <c r="AS1438" s="146"/>
      <c r="AT1438" s="146"/>
      <c r="AU1438" s="146"/>
      <c r="AV1438" s="146"/>
      <c r="AW1438" s="146"/>
      <c r="AX1438" s="146"/>
      <c r="AY1438" s="146"/>
      <c r="AZ1438" s="146"/>
      <c r="BA1438" s="146"/>
      <c r="BB1438" s="146"/>
      <c r="BC1438" s="146"/>
      <c r="BD1438" s="146"/>
      <c r="BE1438" s="146"/>
      <c r="BF1438" s="146"/>
      <c r="BG1438" s="146"/>
      <c r="BH1438" s="146"/>
    </row>
    <row r="1439" spans="1:60" outlineLevel="2" x14ac:dyDescent="0.2">
      <c r="A1439" s="153"/>
      <c r="B1439" s="154"/>
      <c r="C1439" s="251"/>
      <c r="D1439" s="252"/>
      <c r="E1439" s="252"/>
      <c r="F1439" s="252"/>
      <c r="G1439" s="252"/>
      <c r="H1439" s="157"/>
      <c r="I1439" s="157"/>
      <c r="J1439" s="157"/>
      <c r="K1439" s="157"/>
      <c r="L1439" s="157"/>
      <c r="M1439" s="157"/>
      <c r="N1439" s="156"/>
      <c r="O1439" s="156"/>
      <c r="P1439" s="156"/>
      <c r="Q1439" s="156"/>
      <c r="R1439" s="157"/>
      <c r="S1439" s="157"/>
      <c r="T1439" s="157"/>
      <c r="U1439" s="157"/>
      <c r="V1439" s="157"/>
      <c r="W1439" s="157"/>
      <c r="X1439" s="157"/>
      <c r="Y1439" s="157"/>
      <c r="Z1439" s="146"/>
      <c r="AA1439" s="146"/>
      <c r="AB1439" s="146"/>
      <c r="AC1439" s="146"/>
      <c r="AD1439" s="146"/>
      <c r="AE1439" s="146"/>
      <c r="AF1439" s="146"/>
      <c r="AG1439" s="146" t="s">
        <v>223</v>
      </c>
      <c r="AH1439" s="146"/>
      <c r="AI1439" s="146"/>
      <c r="AJ1439" s="146"/>
      <c r="AK1439" s="146"/>
      <c r="AL1439" s="146"/>
      <c r="AM1439" s="146"/>
      <c r="AN1439" s="146"/>
      <c r="AO1439" s="146"/>
      <c r="AP1439" s="146"/>
      <c r="AQ1439" s="146"/>
      <c r="AR1439" s="146"/>
      <c r="AS1439" s="146"/>
      <c r="AT1439" s="146"/>
      <c r="AU1439" s="146"/>
      <c r="AV1439" s="146"/>
      <c r="AW1439" s="146"/>
      <c r="AX1439" s="146"/>
      <c r="AY1439" s="146"/>
      <c r="AZ1439" s="146"/>
      <c r="BA1439" s="146"/>
      <c r="BB1439" s="146"/>
      <c r="BC1439" s="146"/>
      <c r="BD1439" s="146"/>
      <c r="BE1439" s="146"/>
      <c r="BF1439" s="146"/>
      <c r="BG1439" s="146"/>
      <c r="BH1439" s="146"/>
    </row>
    <row r="1440" spans="1:60" outlineLevel="1" x14ac:dyDescent="0.2">
      <c r="A1440" s="153">
        <v>201</v>
      </c>
      <c r="B1440" s="154" t="s">
        <v>1226</v>
      </c>
      <c r="C1440" s="194" t="s">
        <v>1227</v>
      </c>
      <c r="D1440" s="155" t="s">
        <v>0</v>
      </c>
      <c r="E1440" s="174"/>
      <c r="F1440" s="158"/>
      <c r="G1440" s="157">
        <f>ROUND(E1440*F1440,2)</f>
        <v>0</v>
      </c>
      <c r="H1440" s="158"/>
      <c r="I1440" s="157">
        <f>ROUND(E1440*H1440,2)</f>
        <v>0</v>
      </c>
      <c r="J1440" s="158"/>
      <c r="K1440" s="157">
        <f>ROUND(E1440*J1440,2)</f>
        <v>0</v>
      </c>
      <c r="L1440" s="157">
        <v>21</v>
      </c>
      <c r="M1440" s="157">
        <f>G1440*(1+L1440/100)</f>
        <v>0</v>
      </c>
      <c r="N1440" s="156">
        <v>0</v>
      </c>
      <c r="O1440" s="156">
        <f>ROUND(E1440*N1440,2)</f>
        <v>0</v>
      </c>
      <c r="P1440" s="156">
        <v>0</v>
      </c>
      <c r="Q1440" s="156">
        <f>ROUND(E1440*P1440,2)</f>
        <v>0</v>
      </c>
      <c r="R1440" s="157" t="s">
        <v>1215</v>
      </c>
      <c r="S1440" s="157" t="s">
        <v>218</v>
      </c>
      <c r="T1440" s="157" t="s">
        <v>218</v>
      </c>
      <c r="U1440" s="157">
        <v>0</v>
      </c>
      <c r="V1440" s="157">
        <f>ROUND(E1440*U1440,2)</f>
        <v>0</v>
      </c>
      <c r="W1440" s="157"/>
      <c r="X1440" s="157" t="s">
        <v>843</v>
      </c>
      <c r="Y1440" s="157" t="s">
        <v>221</v>
      </c>
      <c r="Z1440" s="146"/>
      <c r="AA1440" s="146"/>
      <c r="AB1440" s="146"/>
      <c r="AC1440" s="146"/>
      <c r="AD1440" s="146"/>
      <c r="AE1440" s="146"/>
      <c r="AF1440" s="146"/>
      <c r="AG1440" s="146" t="s">
        <v>844</v>
      </c>
      <c r="AH1440" s="146"/>
      <c r="AI1440" s="146"/>
      <c r="AJ1440" s="146"/>
      <c r="AK1440" s="146"/>
      <c r="AL1440" s="146"/>
      <c r="AM1440" s="146"/>
      <c r="AN1440" s="146"/>
      <c r="AO1440" s="146"/>
      <c r="AP1440" s="146"/>
      <c r="AQ1440" s="146"/>
      <c r="AR1440" s="146"/>
      <c r="AS1440" s="146"/>
      <c r="AT1440" s="146"/>
      <c r="AU1440" s="146"/>
      <c r="AV1440" s="146"/>
      <c r="AW1440" s="146"/>
      <c r="AX1440" s="146"/>
      <c r="AY1440" s="146"/>
      <c r="AZ1440" s="146"/>
      <c r="BA1440" s="146"/>
      <c r="BB1440" s="146"/>
      <c r="BC1440" s="146"/>
      <c r="BD1440" s="146"/>
      <c r="BE1440" s="146"/>
      <c r="BF1440" s="146"/>
      <c r="BG1440" s="146"/>
      <c r="BH1440" s="146"/>
    </row>
    <row r="1441" spans="1:60" outlineLevel="2" x14ac:dyDescent="0.2">
      <c r="A1441" s="153"/>
      <c r="B1441" s="154"/>
      <c r="C1441" s="264" t="s">
        <v>925</v>
      </c>
      <c r="D1441" s="265"/>
      <c r="E1441" s="265"/>
      <c r="F1441" s="265"/>
      <c r="G1441" s="265"/>
      <c r="H1441" s="157"/>
      <c r="I1441" s="157"/>
      <c r="J1441" s="157"/>
      <c r="K1441" s="157"/>
      <c r="L1441" s="157"/>
      <c r="M1441" s="157"/>
      <c r="N1441" s="156"/>
      <c r="O1441" s="156"/>
      <c r="P1441" s="156"/>
      <c r="Q1441" s="156"/>
      <c r="R1441" s="157"/>
      <c r="S1441" s="157"/>
      <c r="T1441" s="157"/>
      <c r="U1441" s="157"/>
      <c r="V1441" s="157"/>
      <c r="W1441" s="157"/>
      <c r="X1441" s="157"/>
      <c r="Y1441" s="157"/>
      <c r="Z1441" s="146"/>
      <c r="AA1441" s="146"/>
      <c r="AB1441" s="146"/>
      <c r="AC1441" s="146"/>
      <c r="AD1441" s="146"/>
      <c r="AE1441" s="146"/>
      <c r="AF1441" s="146"/>
      <c r="AG1441" s="146" t="s">
        <v>276</v>
      </c>
      <c r="AH1441" s="146"/>
      <c r="AI1441" s="146"/>
      <c r="AJ1441" s="146"/>
      <c r="AK1441" s="146"/>
      <c r="AL1441" s="146"/>
      <c r="AM1441" s="146"/>
      <c r="AN1441" s="146"/>
      <c r="AO1441" s="146"/>
      <c r="AP1441" s="146"/>
      <c r="AQ1441" s="146"/>
      <c r="AR1441" s="146"/>
      <c r="AS1441" s="146"/>
      <c r="AT1441" s="146"/>
      <c r="AU1441" s="146"/>
      <c r="AV1441" s="146"/>
      <c r="AW1441" s="146"/>
      <c r="AX1441" s="146"/>
      <c r="AY1441" s="146"/>
      <c r="AZ1441" s="146"/>
      <c r="BA1441" s="146"/>
      <c r="BB1441" s="146"/>
      <c r="BC1441" s="146"/>
      <c r="BD1441" s="146"/>
      <c r="BE1441" s="146"/>
      <c r="BF1441" s="146"/>
      <c r="BG1441" s="146"/>
      <c r="BH1441" s="146"/>
    </row>
    <row r="1442" spans="1:60" outlineLevel="2" x14ac:dyDescent="0.2">
      <c r="A1442" s="153"/>
      <c r="B1442" s="154"/>
      <c r="C1442" s="251"/>
      <c r="D1442" s="252"/>
      <c r="E1442" s="252"/>
      <c r="F1442" s="252"/>
      <c r="G1442" s="252"/>
      <c r="H1442" s="157"/>
      <c r="I1442" s="157"/>
      <c r="J1442" s="157"/>
      <c r="K1442" s="157"/>
      <c r="L1442" s="157"/>
      <c r="M1442" s="157"/>
      <c r="N1442" s="156"/>
      <c r="O1442" s="156"/>
      <c r="P1442" s="156"/>
      <c r="Q1442" s="156"/>
      <c r="R1442" s="157"/>
      <c r="S1442" s="157"/>
      <c r="T1442" s="157"/>
      <c r="U1442" s="157"/>
      <c r="V1442" s="157"/>
      <c r="W1442" s="157"/>
      <c r="X1442" s="157"/>
      <c r="Y1442" s="157"/>
      <c r="Z1442" s="146"/>
      <c r="AA1442" s="146"/>
      <c r="AB1442" s="146"/>
      <c r="AC1442" s="146"/>
      <c r="AD1442" s="146"/>
      <c r="AE1442" s="146"/>
      <c r="AF1442" s="146"/>
      <c r="AG1442" s="146" t="s">
        <v>223</v>
      </c>
      <c r="AH1442" s="146"/>
      <c r="AI1442" s="146"/>
      <c r="AJ1442" s="146"/>
      <c r="AK1442" s="146"/>
      <c r="AL1442" s="146"/>
      <c r="AM1442" s="146"/>
      <c r="AN1442" s="146"/>
      <c r="AO1442" s="146"/>
      <c r="AP1442" s="146"/>
      <c r="AQ1442" s="146"/>
      <c r="AR1442" s="146"/>
      <c r="AS1442" s="146"/>
      <c r="AT1442" s="146"/>
      <c r="AU1442" s="146"/>
      <c r="AV1442" s="146"/>
      <c r="AW1442" s="146"/>
      <c r="AX1442" s="146"/>
      <c r="AY1442" s="146"/>
      <c r="AZ1442" s="146"/>
      <c r="BA1442" s="146"/>
      <c r="BB1442" s="146"/>
      <c r="BC1442" s="146"/>
      <c r="BD1442" s="146"/>
      <c r="BE1442" s="146"/>
      <c r="BF1442" s="146"/>
      <c r="BG1442" s="146"/>
      <c r="BH1442" s="146"/>
    </row>
    <row r="1443" spans="1:60" x14ac:dyDescent="0.2">
      <c r="A1443" s="3"/>
      <c r="B1443" s="4"/>
      <c r="C1443" s="178"/>
      <c r="D1443" s="6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AE1443">
        <v>12</v>
      </c>
      <c r="AF1443">
        <v>21</v>
      </c>
      <c r="AG1443" t="s">
        <v>199</v>
      </c>
    </row>
    <row r="1444" spans="1:60" x14ac:dyDescent="0.2">
      <c r="A1444" s="149"/>
      <c r="B1444" s="150" t="s">
        <v>29</v>
      </c>
      <c r="C1444" s="179"/>
      <c r="D1444" s="151"/>
      <c r="E1444" s="152"/>
      <c r="F1444" s="152"/>
      <c r="G1444" s="166">
        <f>G8+G56+G97+G132+G141+G251+G288+G361+G477+G520+G627+G678+G694+G735+G744+G781+G874+G886+G935+G966+G1054+G1096+G1161+G1239+G1271+G1322+G1336+G1427</f>
        <v>0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AE1444">
        <f>SUMIF(L7:L1442,AE1443,G7:G1442)</f>
        <v>0</v>
      </c>
      <c r="AF1444">
        <f>SUMIF(L7:L1442,AF1443,G7:G1442)</f>
        <v>0</v>
      </c>
      <c r="AG1444" t="s">
        <v>256</v>
      </c>
    </row>
    <row r="1445" spans="1:60" x14ac:dyDescent="0.2">
      <c r="C1445" s="180"/>
      <c r="D1445" s="10"/>
      <c r="AG1445" t="s">
        <v>257</v>
      </c>
    </row>
    <row r="1446" spans="1:60" x14ac:dyDescent="0.2">
      <c r="D1446" s="10"/>
    </row>
    <row r="1447" spans="1:60" x14ac:dyDescent="0.2">
      <c r="D1447" s="10"/>
    </row>
    <row r="1448" spans="1:60" x14ac:dyDescent="0.2">
      <c r="D1448" s="10"/>
    </row>
    <row r="1449" spans="1:60" x14ac:dyDescent="0.2">
      <c r="D1449" s="10"/>
    </row>
    <row r="1450" spans="1:60" x14ac:dyDescent="0.2">
      <c r="D1450" s="10"/>
    </row>
    <row r="1451" spans="1:60" x14ac:dyDescent="0.2">
      <c r="D1451" s="10"/>
    </row>
    <row r="1452" spans="1:60" x14ac:dyDescent="0.2">
      <c r="D1452" s="10"/>
    </row>
    <row r="1453" spans="1:60" x14ac:dyDescent="0.2">
      <c r="D1453" s="10"/>
    </row>
    <row r="1454" spans="1:60" x14ac:dyDescent="0.2">
      <c r="D1454" s="10"/>
    </row>
    <row r="1455" spans="1:60" x14ac:dyDescent="0.2">
      <c r="D1455" s="10"/>
    </row>
    <row r="1456" spans="1:60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Mx7HLHzB0+HL0YZbFYnfr1AMw6LOuKwp0xx+eDSOw4I9QvB5U6Sr9S7o28B84A5K30l2UzxHLlI1V0DClsfXA==" saltValue="S+bftz+4Kyr/Hu+aEfXigw==" spinCount="100000" sheet="1" formatRows="0"/>
  <mergeCells count="333">
    <mergeCell ref="C26:G26"/>
    <mergeCell ref="C32:G32"/>
    <mergeCell ref="C34:G34"/>
    <mergeCell ref="C44:G44"/>
    <mergeCell ref="C46:G46"/>
    <mergeCell ref="C47:G47"/>
    <mergeCell ref="A1:G1"/>
    <mergeCell ref="C2:G2"/>
    <mergeCell ref="C3:G3"/>
    <mergeCell ref="C4:G4"/>
    <mergeCell ref="C10:G10"/>
    <mergeCell ref="C24:G24"/>
    <mergeCell ref="C61:G61"/>
    <mergeCell ref="C62:G62"/>
    <mergeCell ref="C64:G64"/>
    <mergeCell ref="C65:G65"/>
    <mergeCell ref="C67:G67"/>
    <mergeCell ref="C68:G68"/>
    <mergeCell ref="C49:G49"/>
    <mergeCell ref="C51:G51"/>
    <mergeCell ref="C53:G53"/>
    <mergeCell ref="C55:G55"/>
    <mergeCell ref="C58:G58"/>
    <mergeCell ref="C59:G59"/>
    <mergeCell ref="C92:G92"/>
    <mergeCell ref="C93:G93"/>
    <mergeCell ref="C95:G95"/>
    <mergeCell ref="C96:G96"/>
    <mergeCell ref="C99:G99"/>
    <mergeCell ref="C113:G113"/>
    <mergeCell ref="C70:G70"/>
    <mergeCell ref="C84:G84"/>
    <mergeCell ref="C86:G86"/>
    <mergeCell ref="C87:G87"/>
    <mergeCell ref="C89:G89"/>
    <mergeCell ref="C90:G90"/>
    <mergeCell ref="C131:G131"/>
    <mergeCell ref="C134:G134"/>
    <mergeCell ref="C137:G137"/>
    <mergeCell ref="C140:G140"/>
    <mergeCell ref="C146:G146"/>
    <mergeCell ref="C150:G150"/>
    <mergeCell ref="C115:G115"/>
    <mergeCell ref="C124:G124"/>
    <mergeCell ref="C126:G126"/>
    <mergeCell ref="C127:G127"/>
    <mergeCell ref="C128:G128"/>
    <mergeCell ref="C130:G130"/>
    <mergeCell ref="C179:G179"/>
    <mergeCell ref="C181:G181"/>
    <mergeCell ref="C182:G182"/>
    <mergeCell ref="C184:G184"/>
    <mergeCell ref="C186:G186"/>
    <mergeCell ref="C188:G188"/>
    <mergeCell ref="C155:G155"/>
    <mergeCell ref="C168:G168"/>
    <mergeCell ref="C173:G173"/>
    <mergeCell ref="C175:G175"/>
    <mergeCell ref="C176:G176"/>
    <mergeCell ref="C178:G178"/>
    <mergeCell ref="C204:G204"/>
    <mergeCell ref="C210:G210"/>
    <mergeCell ref="C212:G212"/>
    <mergeCell ref="C221:G221"/>
    <mergeCell ref="C223:G223"/>
    <mergeCell ref="C232:G232"/>
    <mergeCell ref="C190:G190"/>
    <mergeCell ref="C192:G192"/>
    <mergeCell ref="C194:G194"/>
    <mergeCell ref="C196:G196"/>
    <mergeCell ref="C199:G199"/>
    <mergeCell ref="C202:G202"/>
    <mergeCell ref="C287:G287"/>
    <mergeCell ref="C290:G290"/>
    <mergeCell ref="C293:G293"/>
    <mergeCell ref="C324:G324"/>
    <mergeCell ref="C337:G337"/>
    <mergeCell ref="C339:G339"/>
    <mergeCell ref="C238:G238"/>
    <mergeCell ref="C250:G250"/>
    <mergeCell ref="C271:G271"/>
    <mergeCell ref="C281:G281"/>
    <mergeCell ref="C283:G283"/>
    <mergeCell ref="C285:G285"/>
    <mergeCell ref="C356:G356"/>
    <mergeCell ref="C360:G360"/>
    <mergeCell ref="C363:G363"/>
    <mergeCell ref="C369:G369"/>
    <mergeCell ref="C371:G371"/>
    <mergeCell ref="C379:G379"/>
    <mergeCell ref="C341:G341"/>
    <mergeCell ref="C343:G343"/>
    <mergeCell ref="C346:G346"/>
    <mergeCell ref="C348:G348"/>
    <mergeCell ref="C351:G351"/>
    <mergeCell ref="C353:G353"/>
    <mergeCell ref="C487:G487"/>
    <mergeCell ref="C493:G493"/>
    <mergeCell ref="C513:G513"/>
    <mergeCell ref="C515:G515"/>
    <mergeCell ref="C519:G519"/>
    <mergeCell ref="C522:G522"/>
    <mergeCell ref="C402:G402"/>
    <mergeCell ref="C465:G465"/>
    <mergeCell ref="C467:G467"/>
    <mergeCell ref="C476:G476"/>
    <mergeCell ref="C479:G479"/>
    <mergeCell ref="C485:G485"/>
    <mergeCell ref="C538:G538"/>
    <mergeCell ref="C541:G541"/>
    <mergeCell ref="C543:G543"/>
    <mergeCell ref="C550:G550"/>
    <mergeCell ref="C552:G552"/>
    <mergeCell ref="C559:G559"/>
    <mergeCell ref="C523:G523"/>
    <mergeCell ref="C528:G528"/>
    <mergeCell ref="C530:G530"/>
    <mergeCell ref="C531:G531"/>
    <mergeCell ref="C534:G534"/>
    <mergeCell ref="C536:G536"/>
    <mergeCell ref="C630:G630"/>
    <mergeCell ref="C631:G631"/>
    <mergeCell ref="C633:G633"/>
    <mergeCell ref="C634:G634"/>
    <mergeCell ref="C639:G639"/>
    <mergeCell ref="C641:G641"/>
    <mergeCell ref="C561:G561"/>
    <mergeCell ref="C606:G606"/>
    <mergeCell ref="C608:G608"/>
    <mergeCell ref="C623:G623"/>
    <mergeCell ref="C626:G626"/>
    <mergeCell ref="C629:G629"/>
    <mergeCell ref="C657:G657"/>
    <mergeCell ref="C658:G658"/>
    <mergeCell ref="C661:G661"/>
    <mergeCell ref="C663:G663"/>
    <mergeCell ref="C664:G664"/>
    <mergeCell ref="C667:G667"/>
    <mergeCell ref="C642:G642"/>
    <mergeCell ref="C645:G645"/>
    <mergeCell ref="C647:G647"/>
    <mergeCell ref="C650:G650"/>
    <mergeCell ref="C652:G652"/>
    <mergeCell ref="C655:G655"/>
    <mergeCell ref="C681:G681"/>
    <mergeCell ref="C684:G684"/>
    <mergeCell ref="C686:G686"/>
    <mergeCell ref="C687:G687"/>
    <mergeCell ref="C689:G689"/>
    <mergeCell ref="C693:G693"/>
    <mergeCell ref="C669:G669"/>
    <mergeCell ref="C670:G670"/>
    <mergeCell ref="C674:G674"/>
    <mergeCell ref="C676:G676"/>
    <mergeCell ref="C677:G677"/>
    <mergeCell ref="C680:G680"/>
    <mergeCell ref="C711:G711"/>
    <mergeCell ref="C713:G713"/>
    <mergeCell ref="C720:G720"/>
    <mergeCell ref="C722:G722"/>
    <mergeCell ref="C724:G724"/>
    <mergeCell ref="C726:G726"/>
    <mergeCell ref="C699:G699"/>
    <mergeCell ref="C701:G701"/>
    <mergeCell ref="C703:G703"/>
    <mergeCell ref="C705:G705"/>
    <mergeCell ref="C707:G707"/>
    <mergeCell ref="C709:G709"/>
    <mergeCell ref="C749:G749"/>
    <mergeCell ref="C752:G752"/>
    <mergeCell ref="C754:G754"/>
    <mergeCell ref="C756:G756"/>
    <mergeCell ref="C758:G758"/>
    <mergeCell ref="C773:G773"/>
    <mergeCell ref="C727:G727"/>
    <mergeCell ref="C729:G729"/>
    <mergeCell ref="C730:G730"/>
    <mergeCell ref="C734:G734"/>
    <mergeCell ref="C737:G737"/>
    <mergeCell ref="C743:G743"/>
    <mergeCell ref="C832:G832"/>
    <mergeCell ref="C838:G838"/>
    <mergeCell ref="C840:G840"/>
    <mergeCell ref="C846:G846"/>
    <mergeCell ref="C853:G853"/>
    <mergeCell ref="C864:G864"/>
    <mergeCell ref="C777:G777"/>
    <mergeCell ref="C779:G779"/>
    <mergeCell ref="C780:G780"/>
    <mergeCell ref="C783:G783"/>
    <mergeCell ref="C828:G828"/>
    <mergeCell ref="C830:G830"/>
    <mergeCell ref="C880:G880"/>
    <mergeCell ref="C882:G882"/>
    <mergeCell ref="C884:G884"/>
    <mergeCell ref="C885:G885"/>
    <mergeCell ref="C890:G890"/>
    <mergeCell ref="C893:G893"/>
    <mergeCell ref="C867:G867"/>
    <mergeCell ref="C870:G870"/>
    <mergeCell ref="C872:G872"/>
    <mergeCell ref="C873:G873"/>
    <mergeCell ref="C876:G876"/>
    <mergeCell ref="C878:G878"/>
    <mergeCell ref="C931:G931"/>
    <mergeCell ref="C933:G933"/>
    <mergeCell ref="C934:G934"/>
    <mergeCell ref="C937:G937"/>
    <mergeCell ref="C938:G938"/>
    <mergeCell ref="C940:G940"/>
    <mergeCell ref="C905:G905"/>
    <mergeCell ref="C911:G911"/>
    <mergeCell ref="C916:G916"/>
    <mergeCell ref="C918:G918"/>
    <mergeCell ref="C922:G922"/>
    <mergeCell ref="C928:G928"/>
    <mergeCell ref="C953:G953"/>
    <mergeCell ref="C955:G955"/>
    <mergeCell ref="C956:G956"/>
    <mergeCell ref="C962:G962"/>
    <mergeCell ref="C964:G964"/>
    <mergeCell ref="C965:G965"/>
    <mergeCell ref="C941:G941"/>
    <mergeCell ref="C946:G946"/>
    <mergeCell ref="C948:G948"/>
    <mergeCell ref="C949:G949"/>
    <mergeCell ref="C951:G951"/>
    <mergeCell ref="C952:G952"/>
    <mergeCell ref="C983:G983"/>
    <mergeCell ref="C985:G985"/>
    <mergeCell ref="C987:G987"/>
    <mergeCell ref="C989:G989"/>
    <mergeCell ref="C990:G990"/>
    <mergeCell ref="C992:G992"/>
    <mergeCell ref="C971:G971"/>
    <mergeCell ref="C973:G973"/>
    <mergeCell ref="C975:G975"/>
    <mergeCell ref="C977:G977"/>
    <mergeCell ref="C979:G979"/>
    <mergeCell ref="C981:G981"/>
    <mergeCell ref="C1008:G1008"/>
    <mergeCell ref="C1011:G1011"/>
    <mergeCell ref="C1013:G1013"/>
    <mergeCell ref="C1018:G1018"/>
    <mergeCell ref="C1020:G1020"/>
    <mergeCell ref="C1023:G1023"/>
    <mergeCell ref="C993:G993"/>
    <mergeCell ref="C995:G995"/>
    <mergeCell ref="C996:G996"/>
    <mergeCell ref="C999:G999"/>
    <mergeCell ref="C1001:G1001"/>
    <mergeCell ref="C1006:G1006"/>
    <mergeCell ref="C1044:G1044"/>
    <mergeCell ref="C1047:G1047"/>
    <mergeCell ref="C1049:G1049"/>
    <mergeCell ref="C1050:G1050"/>
    <mergeCell ref="C1052:G1052"/>
    <mergeCell ref="C1053:G1053"/>
    <mergeCell ref="C1025:G1025"/>
    <mergeCell ref="C1030:G1030"/>
    <mergeCell ref="C1032:G1032"/>
    <mergeCell ref="C1035:G1035"/>
    <mergeCell ref="C1037:G1037"/>
    <mergeCell ref="C1042:G1042"/>
    <mergeCell ref="C1074:G1074"/>
    <mergeCell ref="C1075:G1075"/>
    <mergeCell ref="C1077:G1077"/>
    <mergeCell ref="C1078:G1078"/>
    <mergeCell ref="C1080:G1080"/>
    <mergeCell ref="C1081:G1081"/>
    <mergeCell ref="C1056:G1056"/>
    <mergeCell ref="C1065:G1065"/>
    <mergeCell ref="C1067:G1067"/>
    <mergeCell ref="C1069:G1069"/>
    <mergeCell ref="C1071:G1071"/>
    <mergeCell ref="C1072:G1072"/>
    <mergeCell ref="C1092:G1092"/>
    <mergeCell ref="C1093:G1093"/>
    <mergeCell ref="C1095:G1095"/>
    <mergeCell ref="C1098:G1098"/>
    <mergeCell ref="C1100:G1100"/>
    <mergeCell ref="C1102:G1102"/>
    <mergeCell ref="C1083:G1083"/>
    <mergeCell ref="C1084:G1084"/>
    <mergeCell ref="C1086:G1086"/>
    <mergeCell ref="C1087:G1087"/>
    <mergeCell ref="C1089:G1089"/>
    <mergeCell ref="C1090:G1090"/>
    <mergeCell ref="C1157:G1157"/>
    <mergeCell ref="C1159:G1159"/>
    <mergeCell ref="C1160:G1160"/>
    <mergeCell ref="C1163:G1163"/>
    <mergeCell ref="C1164:G1164"/>
    <mergeCell ref="C1190:G1190"/>
    <mergeCell ref="C1106:G1106"/>
    <mergeCell ref="C1108:G1108"/>
    <mergeCell ref="C1128:G1128"/>
    <mergeCell ref="C1130:G1130"/>
    <mergeCell ref="C1149:G1149"/>
    <mergeCell ref="C1153:G1153"/>
    <mergeCell ref="C1232:G1232"/>
    <mergeCell ref="C1235:G1235"/>
    <mergeCell ref="C1237:G1237"/>
    <mergeCell ref="C1238:G1238"/>
    <mergeCell ref="C1241:G1241"/>
    <mergeCell ref="C1267:G1267"/>
    <mergeCell ref="C1217:G1217"/>
    <mergeCell ref="C1219:G1219"/>
    <mergeCell ref="C1221:G1221"/>
    <mergeCell ref="C1224:G1224"/>
    <mergeCell ref="C1226:G1226"/>
    <mergeCell ref="C1229:G1229"/>
    <mergeCell ref="C1302:G1302"/>
    <mergeCell ref="C1316:G1316"/>
    <mergeCell ref="C1319:G1319"/>
    <mergeCell ref="C1321:G1321"/>
    <mergeCell ref="C1324:G1324"/>
    <mergeCell ref="C1333:G1333"/>
    <mergeCell ref="C1269:G1269"/>
    <mergeCell ref="C1270:G1270"/>
    <mergeCell ref="C1273:G1273"/>
    <mergeCell ref="C1275:G1275"/>
    <mergeCell ref="C1277:G1277"/>
    <mergeCell ref="C1278:G1278"/>
    <mergeCell ref="C1439:G1439"/>
    <mergeCell ref="C1441:G1441"/>
    <mergeCell ref="C1442:G1442"/>
    <mergeCell ref="C1335:G1335"/>
    <mergeCell ref="C1378:G1378"/>
    <mergeCell ref="C1422:G1422"/>
    <mergeCell ref="C1424:G1424"/>
    <mergeCell ref="C1426:G1426"/>
    <mergeCell ref="C1429:G14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5AA1-1E8D-4CE5-91B4-34B80C0D720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258</v>
      </c>
      <c r="B1" s="255"/>
      <c r="C1" s="255"/>
      <c r="D1" s="255"/>
      <c r="E1" s="255"/>
      <c r="F1" s="255"/>
      <c r="G1" s="255"/>
      <c r="AG1" t="s">
        <v>185</v>
      </c>
    </row>
    <row r="2" spans="1:60" ht="24.95" customHeight="1" x14ac:dyDescent="0.2">
      <c r="A2" s="5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186</v>
      </c>
    </row>
    <row r="3" spans="1:60" ht="24.95" customHeight="1" x14ac:dyDescent="0.2">
      <c r="A3" s="50" t="s">
        <v>8</v>
      </c>
      <c r="B3" s="49" t="s">
        <v>49</v>
      </c>
      <c r="C3" s="256" t="s">
        <v>50</v>
      </c>
      <c r="D3" s="257"/>
      <c r="E3" s="257"/>
      <c r="F3" s="257"/>
      <c r="G3" s="258"/>
      <c r="AC3" s="120" t="s">
        <v>186</v>
      </c>
      <c r="AG3" t="s">
        <v>189</v>
      </c>
    </row>
    <row r="4" spans="1:60" ht="24.95" customHeight="1" x14ac:dyDescent="0.2">
      <c r="A4" s="139" t="s">
        <v>9</v>
      </c>
      <c r="B4" s="140" t="s">
        <v>57</v>
      </c>
      <c r="C4" s="259" t="s">
        <v>58</v>
      </c>
      <c r="D4" s="260"/>
      <c r="E4" s="260"/>
      <c r="F4" s="260"/>
      <c r="G4" s="261"/>
      <c r="AG4" t="s">
        <v>190</v>
      </c>
    </row>
    <row r="5" spans="1:60" x14ac:dyDescent="0.2">
      <c r="D5" s="10"/>
    </row>
    <row r="6" spans="1:60" ht="38.25" x14ac:dyDescent="0.2">
      <c r="A6" s="142" t="s">
        <v>191</v>
      </c>
      <c r="B6" s="144" t="s">
        <v>192</v>
      </c>
      <c r="C6" s="144" t="s">
        <v>193</v>
      </c>
      <c r="D6" s="143" t="s">
        <v>194</v>
      </c>
      <c r="E6" s="142" t="s">
        <v>195</v>
      </c>
      <c r="F6" s="141" t="s">
        <v>196</v>
      </c>
      <c r="G6" s="142" t="s">
        <v>29</v>
      </c>
      <c r="H6" s="145" t="s">
        <v>30</v>
      </c>
      <c r="I6" s="145" t="s">
        <v>197</v>
      </c>
      <c r="J6" s="145" t="s">
        <v>31</v>
      </c>
      <c r="K6" s="145" t="s">
        <v>198</v>
      </c>
      <c r="L6" s="145" t="s">
        <v>199</v>
      </c>
      <c r="M6" s="145" t="s">
        <v>200</v>
      </c>
      <c r="N6" s="145" t="s">
        <v>201</v>
      </c>
      <c r="O6" s="145" t="s">
        <v>202</v>
      </c>
      <c r="P6" s="145" t="s">
        <v>203</v>
      </c>
      <c r="Q6" s="145" t="s">
        <v>204</v>
      </c>
      <c r="R6" s="145" t="s">
        <v>205</v>
      </c>
      <c r="S6" s="145" t="s">
        <v>206</v>
      </c>
      <c r="T6" s="145" t="s">
        <v>207</v>
      </c>
      <c r="U6" s="145" t="s">
        <v>208</v>
      </c>
      <c r="V6" s="145" t="s">
        <v>209</v>
      </c>
      <c r="W6" s="145" t="s">
        <v>210</v>
      </c>
      <c r="X6" s="145" t="s">
        <v>211</v>
      </c>
      <c r="Y6" s="145" t="s">
        <v>212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213</v>
      </c>
      <c r="B8" s="161" t="s">
        <v>123</v>
      </c>
      <c r="C8" s="176" t="s">
        <v>124</v>
      </c>
      <c r="D8" s="162"/>
      <c r="E8" s="163"/>
      <c r="F8" s="164"/>
      <c r="G8" s="164">
        <f>SUMIF(AG9:AG20,"&lt;&gt;NOR",G9:G20)</f>
        <v>0</v>
      </c>
      <c r="H8" s="164"/>
      <c r="I8" s="164">
        <f>SUM(I9:I20)</f>
        <v>0</v>
      </c>
      <c r="J8" s="164"/>
      <c r="K8" s="164">
        <f>SUM(K9:K20)</f>
        <v>0</v>
      </c>
      <c r="L8" s="164"/>
      <c r="M8" s="164">
        <f>SUM(M9:M20)</f>
        <v>0</v>
      </c>
      <c r="N8" s="163"/>
      <c r="O8" s="163">
        <f>SUM(O9:O20)</f>
        <v>0</v>
      </c>
      <c r="P8" s="163"/>
      <c r="Q8" s="163">
        <f>SUM(Q9:Q20)</f>
        <v>0</v>
      </c>
      <c r="R8" s="164"/>
      <c r="S8" s="164"/>
      <c r="T8" s="165"/>
      <c r="U8" s="159"/>
      <c r="V8" s="159">
        <f>SUM(V9:V20)</f>
        <v>0</v>
      </c>
      <c r="W8" s="159"/>
      <c r="X8" s="159"/>
      <c r="Y8" s="159"/>
      <c r="AG8" t="s">
        <v>214</v>
      </c>
    </row>
    <row r="9" spans="1:60" outlineLevel="1" x14ac:dyDescent="0.2">
      <c r="A9" s="167">
        <v>1</v>
      </c>
      <c r="B9" s="168" t="s">
        <v>1228</v>
      </c>
      <c r="C9" s="177" t="s">
        <v>1229</v>
      </c>
      <c r="D9" s="169" t="s">
        <v>1230</v>
      </c>
      <c r="E9" s="170">
        <v>24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218</v>
      </c>
      <c r="T9" s="173" t="s">
        <v>219</v>
      </c>
      <c r="U9" s="157">
        <v>0</v>
      </c>
      <c r="V9" s="157">
        <f>ROUND(E9*U9,2)</f>
        <v>0</v>
      </c>
      <c r="W9" s="157"/>
      <c r="X9" s="157" t="s">
        <v>263</v>
      </c>
      <c r="Y9" s="157" t="s">
        <v>221</v>
      </c>
      <c r="Z9" s="146"/>
      <c r="AA9" s="146"/>
      <c r="AB9" s="146"/>
      <c r="AC9" s="146"/>
      <c r="AD9" s="146"/>
      <c r="AE9" s="146"/>
      <c r="AF9" s="146"/>
      <c r="AG9" s="146" t="s">
        <v>1231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62"/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223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7">
        <v>2</v>
      </c>
      <c r="B11" s="168" t="s">
        <v>1232</v>
      </c>
      <c r="C11" s="177" t="s">
        <v>1233</v>
      </c>
      <c r="D11" s="169" t="s">
        <v>1230</v>
      </c>
      <c r="E11" s="170">
        <v>8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218</v>
      </c>
      <c r="T11" s="173" t="s">
        <v>219</v>
      </c>
      <c r="U11" s="157">
        <v>0</v>
      </c>
      <c r="V11" s="157">
        <f>ROUND(E11*U11,2)</f>
        <v>0</v>
      </c>
      <c r="W11" s="157"/>
      <c r="X11" s="157" t="s">
        <v>263</v>
      </c>
      <c r="Y11" s="157" t="s">
        <v>221</v>
      </c>
      <c r="Z11" s="146"/>
      <c r="AA11" s="146"/>
      <c r="AB11" s="146"/>
      <c r="AC11" s="146"/>
      <c r="AD11" s="146"/>
      <c r="AE11" s="146"/>
      <c r="AF11" s="146"/>
      <c r="AG11" s="146" t="s">
        <v>1231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92" t="s">
        <v>1234</v>
      </c>
      <c r="D12" s="185"/>
      <c r="E12" s="186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278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92" t="s">
        <v>111</v>
      </c>
      <c r="D13" s="185"/>
      <c r="E13" s="186">
        <v>8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278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51"/>
      <c r="D14" s="252"/>
      <c r="E14" s="252"/>
      <c r="F14" s="252"/>
      <c r="G14" s="25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223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67">
        <v>3</v>
      </c>
      <c r="B15" s="168" t="s">
        <v>1235</v>
      </c>
      <c r="C15" s="177" t="s">
        <v>1236</v>
      </c>
      <c r="D15" s="169" t="s">
        <v>1230</v>
      </c>
      <c r="E15" s="170">
        <v>14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262</v>
      </c>
      <c r="T15" s="173" t="s">
        <v>219</v>
      </c>
      <c r="U15" s="157">
        <v>0</v>
      </c>
      <c r="V15" s="157">
        <f>ROUND(E15*U15,2)</f>
        <v>0</v>
      </c>
      <c r="W15" s="157"/>
      <c r="X15" s="157" t="s">
        <v>263</v>
      </c>
      <c r="Y15" s="157" t="s">
        <v>221</v>
      </c>
      <c r="Z15" s="146"/>
      <c r="AA15" s="146"/>
      <c r="AB15" s="146"/>
      <c r="AC15" s="146"/>
      <c r="AD15" s="146"/>
      <c r="AE15" s="146"/>
      <c r="AF15" s="146"/>
      <c r="AG15" s="146" t="s">
        <v>1231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262"/>
      <c r="D16" s="263"/>
      <c r="E16" s="263"/>
      <c r="F16" s="263"/>
      <c r="G16" s="26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223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7">
        <v>4</v>
      </c>
      <c r="B17" s="168" t="s">
        <v>1237</v>
      </c>
      <c r="C17" s="177" t="s">
        <v>1238</v>
      </c>
      <c r="D17" s="169" t="s">
        <v>1230</v>
      </c>
      <c r="E17" s="170">
        <v>24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/>
      <c r="S17" s="172" t="s">
        <v>262</v>
      </c>
      <c r="T17" s="173" t="s">
        <v>219</v>
      </c>
      <c r="U17" s="157">
        <v>0</v>
      </c>
      <c r="V17" s="157">
        <f>ROUND(E17*U17,2)</f>
        <v>0</v>
      </c>
      <c r="W17" s="157"/>
      <c r="X17" s="157" t="s">
        <v>263</v>
      </c>
      <c r="Y17" s="157" t="s">
        <v>221</v>
      </c>
      <c r="Z17" s="146"/>
      <c r="AA17" s="146"/>
      <c r="AB17" s="146"/>
      <c r="AC17" s="146"/>
      <c r="AD17" s="146"/>
      <c r="AE17" s="146"/>
      <c r="AF17" s="146"/>
      <c r="AG17" s="146" t="s">
        <v>1231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62"/>
      <c r="D18" s="263"/>
      <c r="E18" s="263"/>
      <c r="F18" s="263"/>
      <c r="G18" s="263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6"/>
      <c r="AA18" s="146"/>
      <c r="AB18" s="146"/>
      <c r="AC18" s="146"/>
      <c r="AD18" s="146"/>
      <c r="AE18" s="146"/>
      <c r="AF18" s="146"/>
      <c r="AG18" s="146" t="s">
        <v>223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67">
        <v>5</v>
      </c>
      <c r="B19" s="168" t="s">
        <v>1239</v>
      </c>
      <c r="C19" s="177" t="s">
        <v>1240</v>
      </c>
      <c r="D19" s="169" t="s">
        <v>1230</v>
      </c>
      <c r="E19" s="170">
        <v>24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2"/>
      <c r="S19" s="172" t="s">
        <v>262</v>
      </c>
      <c r="T19" s="173" t="s">
        <v>219</v>
      </c>
      <c r="U19" s="157">
        <v>0</v>
      </c>
      <c r="V19" s="157">
        <f>ROUND(E19*U19,2)</f>
        <v>0</v>
      </c>
      <c r="W19" s="157"/>
      <c r="X19" s="157" t="s">
        <v>263</v>
      </c>
      <c r="Y19" s="157" t="s">
        <v>221</v>
      </c>
      <c r="Z19" s="146"/>
      <c r="AA19" s="146"/>
      <c r="AB19" s="146"/>
      <c r="AC19" s="146"/>
      <c r="AD19" s="146"/>
      <c r="AE19" s="146"/>
      <c r="AF19" s="146"/>
      <c r="AG19" s="146" t="s">
        <v>1231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262"/>
      <c r="D20" s="263"/>
      <c r="E20" s="263"/>
      <c r="F20" s="263"/>
      <c r="G20" s="263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223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x14ac:dyDescent="0.2">
      <c r="A21" s="160" t="s">
        <v>213</v>
      </c>
      <c r="B21" s="161" t="s">
        <v>127</v>
      </c>
      <c r="C21" s="176" t="s">
        <v>128</v>
      </c>
      <c r="D21" s="162"/>
      <c r="E21" s="163"/>
      <c r="F21" s="164"/>
      <c r="G21" s="164">
        <f>SUMIF(AG22:AG48,"&lt;&gt;NOR",G22:G48)</f>
        <v>0</v>
      </c>
      <c r="H21" s="164"/>
      <c r="I21" s="164">
        <f>SUM(I22:I48)</f>
        <v>0</v>
      </c>
      <c r="J21" s="164"/>
      <c r="K21" s="164">
        <f>SUM(K22:K48)</f>
        <v>0</v>
      </c>
      <c r="L21" s="164"/>
      <c r="M21" s="164">
        <f>SUM(M22:M48)</f>
        <v>0</v>
      </c>
      <c r="N21" s="163"/>
      <c r="O21" s="163">
        <f>SUM(O22:O48)</f>
        <v>0</v>
      </c>
      <c r="P21" s="163"/>
      <c r="Q21" s="163">
        <f>SUM(Q22:Q48)</f>
        <v>0</v>
      </c>
      <c r="R21" s="164"/>
      <c r="S21" s="164"/>
      <c r="T21" s="165"/>
      <c r="U21" s="159"/>
      <c r="V21" s="159">
        <f>SUM(V22:V48)</f>
        <v>10.29</v>
      </c>
      <c r="W21" s="159"/>
      <c r="X21" s="159"/>
      <c r="Y21" s="159"/>
      <c r="AG21" t="s">
        <v>214</v>
      </c>
    </row>
    <row r="22" spans="1:60" ht="22.5" outlineLevel="1" x14ac:dyDescent="0.2">
      <c r="A22" s="167">
        <v>6</v>
      </c>
      <c r="B22" s="168" t="s">
        <v>1241</v>
      </c>
      <c r="C22" s="177" t="s">
        <v>1242</v>
      </c>
      <c r="D22" s="169" t="s">
        <v>374</v>
      </c>
      <c r="E22" s="170">
        <v>11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2" t="s">
        <v>929</v>
      </c>
      <c r="S22" s="172" t="s">
        <v>218</v>
      </c>
      <c r="T22" s="173" t="s">
        <v>218</v>
      </c>
      <c r="U22" s="157">
        <v>0.13900000000000001</v>
      </c>
      <c r="V22" s="157">
        <f>ROUND(E22*U22,2)</f>
        <v>1.53</v>
      </c>
      <c r="W22" s="157"/>
      <c r="X22" s="157" t="s">
        <v>263</v>
      </c>
      <c r="Y22" s="157" t="s">
        <v>221</v>
      </c>
      <c r="Z22" s="146"/>
      <c r="AA22" s="146"/>
      <c r="AB22" s="146"/>
      <c r="AC22" s="146"/>
      <c r="AD22" s="146"/>
      <c r="AE22" s="146"/>
      <c r="AF22" s="146"/>
      <c r="AG22" s="146" t="s">
        <v>1231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262"/>
      <c r="D23" s="263"/>
      <c r="E23" s="263"/>
      <c r="F23" s="263"/>
      <c r="G23" s="263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223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7">
        <v>7</v>
      </c>
      <c r="B24" s="168" t="s">
        <v>1243</v>
      </c>
      <c r="C24" s="177" t="s">
        <v>1244</v>
      </c>
      <c r="D24" s="169" t="s">
        <v>374</v>
      </c>
      <c r="E24" s="170">
        <v>32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2" t="s">
        <v>929</v>
      </c>
      <c r="S24" s="172" t="s">
        <v>218</v>
      </c>
      <c r="T24" s="173" t="s">
        <v>218</v>
      </c>
      <c r="U24" s="157">
        <v>0.105</v>
      </c>
      <c r="V24" s="157">
        <f>ROUND(E24*U24,2)</f>
        <v>3.36</v>
      </c>
      <c r="W24" s="157"/>
      <c r="X24" s="157" t="s">
        <v>263</v>
      </c>
      <c r="Y24" s="157" t="s">
        <v>221</v>
      </c>
      <c r="Z24" s="146"/>
      <c r="AA24" s="146"/>
      <c r="AB24" s="146"/>
      <c r="AC24" s="146"/>
      <c r="AD24" s="146"/>
      <c r="AE24" s="146"/>
      <c r="AF24" s="146"/>
      <c r="AG24" s="146" t="s">
        <v>1231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92" t="s">
        <v>1245</v>
      </c>
      <c r="D25" s="185"/>
      <c r="E25" s="186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278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92" t="s">
        <v>1246</v>
      </c>
      <c r="D26" s="185"/>
      <c r="E26" s="186">
        <v>32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278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251"/>
      <c r="D27" s="252"/>
      <c r="E27" s="252"/>
      <c r="F27" s="252"/>
      <c r="G27" s="252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223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7">
        <v>8</v>
      </c>
      <c r="B28" s="168" t="s">
        <v>1247</v>
      </c>
      <c r="C28" s="177" t="s">
        <v>1248</v>
      </c>
      <c r="D28" s="169" t="s">
        <v>374</v>
      </c>
      <c r="E28" s="170">
        <v>40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 t="s">
        <v>929</v>
      </c>
      <c r="S28" s="172" t="s">
        <v>218</v>
      </c>
      <c r="T28" s="173" t="s">
        <v>218</v>
      </c>
      <c r="U28" s="157">
        <v>0.13500000000000001</v>
      </c>
      <c r="V28" s="157">
        <f>ROUND(E28*U28,2)</f>
        <v>5.4</v>
      </c>
      <c r="W28" s="157"/>
      <c r="X28" s="157" t="s">
        <v>263</v>
      </c>
      <c r="Y28" s="157" t="s">
        <v>221</v>
      </c>
      <c r="Z28" s="146"/>
      <c r="AA28" s="146"/>
      <c r="AB28" s="146"/>
      <c r="AC28" s="146"/>
      <c r="AD28" s="146"/>
      <c r="AE28" s="146"/>
      <c r="AF28" s="146"/>
      <c r="AG28" s="146" t="s">
        <v>1231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92" t="s">
        <v>1249</v>
      </c>
      <c r="D29" s="185"/>
      <c r="E29" s="186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278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92" t="s">
        <v>1250</v>
      </c>
      <c r="D30" s="185"/>
      <c r="E30" s="186">
        <v>40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6"/>
      <c r="AA30" s="146"/>
      <c r="AB30" s="146"/>
      <c r="AC30" s="146"/>
      <c r="AD30" s="146"/>
      <c r="AE30" s="146"/>
      <c r="AF30" s="146"/>
      <c r="AG30" s="146" t="s">
        <v>278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251"/>
      <c r="D31" s="252"/>
      <c r="E31" s="252"/>
      <c r="F31" s="252"/>
      <c r="G31" s="252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223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67">
        <v>9</v>
      </c>
      <c r="B32" s="168" t="s">
        <v>1251</v>
      </c>
      <c r="C32" s="177" t="s">
        <v>1252</v>
      </c>
      <c r="D32" s="169" t="s">
        <v>374</v>
      </c>
      <c r="E32" s="170">
        <v>11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0">
        <v>6.9999999999999994E-5</v>
      </c>
      <c r="O32" s="170">
        <f>ROUND(E32*N32,2)</f>
        <v>0</v>
      </c>
      <c r="P32" s="170">
        <v>0</v>
      </c>
      <c r="Q32" s="170">
        <f>ROUND(E32*P32,2)</f>
        <v>0</v>
      </c>
      <c r="R32" s="172" t="s">
        <v>381</v>
      </c>
      <c r="S32" s="172" t="s">
        <v>218</v>
      </c>
      <c r="T32" s="173" t="s">
        <v>218</v>
      </c>
      <c r="U32" s="157">
        <v>0</v>
      </c>
      <c r="V32" s="157">
        <f>ROUND(E32*U32,2)</f>
        <v>0</v>
      </c>
      <c r="W32" s="157"/>
      <c r="X32" s="157" t="s">
        <v>382</v>
      </c>
      <c r="Y32" s="157" t="s">
        <v>221</v>
      </c>
      <c r="Z32" s="146"/>
      <c r="AA32" s="146"/>
      <c r="AB32" s="146"/>
      <c r="AC32" s="146"/>
      <c r="AD32" s="146"/>
      <c r="AE32" s="146"/>
      <c r="AF32" s="146"/>
      <c r="AG32" s="146" t="s">
        <v>1253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262"/>
      <c r="D33" s="263"/>
      <c r="E33" s="263"/>
      <c r="F33" s="263"/>
      <c r="G33" s="263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6"/>
      <c r="AA33" s="146"/>
      <c r="AB33" s="146"/>
      <c r="AC33" s="146"/>
      <c r="AD33" s="146"/>
      <c r="AE33" s="146"/>
      <c r="AF33" s="146"/>
      <c r="AG33" s="146" t="s">
        <v>223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67">
        <v>10</v>
      </c>
      <c r="B34" s="168" t="s">
        <v>1254</v>
      </c>
      <c r="C34" s="177" t="s">
        <v>1255</v>
      </c>
      <c r="D34" s="169" t="s">
        <v>374</v>
      </c>
      <c r="E34" s="170">
        <v>5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0">
        <v>2.0000000000000002E-5</v>
      </c>
      <c r="O34" s="170">
        <f>ROUND(E34*N34,2)</f>
        <v>0</v>
      </c>
      <c r="P34" s="170">
        <v>0</v>
      </c>
      <c r="Q34" s="170">
        <f>ROUND(E34*P34,2)</f>
        <v>0</v>
      </c>
      <c r="R34" s="172" t="s">
        <v>381</v>
      </c>
      <c r="S34" s="172" t="s">
        <v>218</v>
      </c>
      <c r="T34" s="173" t="s">
        <v>218</v>
      </c>
      <c r="U34" s="157">
        <v>0</v>
      </c>
      <c r="V34" s="157">
        <f>ROUND(E34*U34,2)</f>
        <v>0</v>
      </c>
      <c r="W34" s="157"/>
      <c r="X34" s="157" t="s">
        <v>382</v>
      </c>
      <c r="Y34" s="157" t="s">
        <v>221</v>
      </c>
      <c r="Z34" s="146"/>
      <c r="AA34" s="146"/>
      <c r="AB34" s="146"/>
      <c r="AC34" s="146"/>
      <c r="AD34" s="146"/>
      <c r="AE34" s="146"/>
      <c r="AF34" s="146"/>
      <c r="AG34" s="146" t="s">
        <v>1253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262"/>
      <c r="D35" s="263"/>
      <c r="E35" s="263"/>
      <c r="F35" s="263"/>
      <c r="G35" s="26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223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7">
        <v>11</v>
      </c>
      <c r="B36" s="168" t="s">
        <v>1256</v>
      </c>
      <c r="C36" s="177" t="s">
        <v>1257</v>
      </c>
      <c r="D36" s="169" t="s">
        <v>374</v>
      </c>
      <c r="E36" s="170">
        <v>27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0">
        <v>6.0000000000000002E-5</v>
      </c>
      <c r="O36" s="170">
        <f>ROUND(E36*N36,2)</f>
        <v>0</v>
      </c>
      <c r="P36" s="170">
        <v>0</v>
      </c>
      <c r="Q36" s="170">
        <f>ROUND(E36*P36,2)</f>
        <v>0</v>
      </c>
      <c r="R36" s="172" t="s">
        <v>381</v>
      </c>
      <c r="S36" s="172" t="s">
        <v>218</v>
      </c>
      <c r="T36" s="173" t="s">
        <v>218</v>
      </c>
      <c r="U36" s="157">
        <v>0</v>
      </c>
      <c r="V36" s="157">
        <f>ROUND(E36*U36,2)</f>
        <v>0</v>
      </c>
      <c r="W36" s="157"/>
      <c r="X36" s="157" t="s">
        <v>382</v>
      </c>
      <c r="Y36" s="157" t="s">
        <v>221</v>
      </c>
      <c r="Z36" s="146"/>
      <c r="AA36" s="146"/>
      <c r="AB36" s="146"/>
      <c r="AC36" s="146"/>
      <c r="AD36" s="146"/>
      <c r="AE36" s="146"/>
      <c r="AF36" s="146"/>
      <c r="AG36" s="146" t="s">
        <v>1253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62"/>
      <c r="D37" s="263"/>
      <c r="E37" s="263"/>
      <c r="F37" s="263"/>
      <c r="G37" s="263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6"/>
      <c r="AA37" s="146"/>
      <c r="AB37" s="146"/>
      <c r="AC37" s="146"/>
      <c r="AD37" s="146"/>
      <c r="AE37" s="146"/>
      <c r="AF37" s="146"/>
      <c r="AG37" s="146" t="s">
        <v>223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67">
        <v>12</v>
      </c>
      <c r="B38" s="168" t="s">
        <v>1258</v>
      </c>
      <c r="C38" s="177" t="s">
        <v>1259</v>
      </c>
      <c r="D38" s="169" t="s">
        <v>374</v>
      </c>
      <c r="E38" s="170">
        <v>28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0">
        <v>6.0000000000000002E-5</v>
      </c>
      <c r="O38" s="170">
        <f>ROUND(E38*N38,2)</f>
        <v>0</v>
      </c>
      <c r="P38" s="170">
        <v>0</v>
      </c>
      <c r="Q38" s="170">
        <f>ROUND(E38*P38,2)</f>
        <v>0</v>
      </c>
      <c r="R38" s="172" t="s">
        <v>381</v>
      </c>
      <c r="S38" s="172" t="s">
        <v>218</v>
      </c>
      <c r="T38" s="173" t="s">
        <v>218</v>
      </c>
      <c r="U38" s="157">
        <v>0</v>
      </c>
      <c r="V38" s="157">
        <f>ROUND(E38*U38,2)</f>
        <v>0</v>
      </c>
      <c r="W38" s="157"/>
      <c r="X38" s="157" t="s">
        <v>382</v>
      </c>
      <c r="Y38" s="157" t="s">
        <v>221</v>
      </c>
      <c r="Z38" s="146"/>
      <c r="AA38" s="146"/>
      <c r="AB38" s="146"/>
      <c r="AC38" s="146"/>
      <c r="AD38" s="146"/>
      <c r="AE38" s="146"/>
      <c r="AF38" s="146"/>
      <c r="AG38" s="146" t="s">
        <v>1253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262"/>
      <c r="D39" s="263"/>
      <c r="E39" s="263"/>
      <c r="F39" s="263"/>
      <c r="G39" s="263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6"/>
      <c r="AA39" s="146"/>
      <c r="AB39" s="146"/>
      <c r="AC39" s="146"/>
      <c r="AD39" s="146"/>
      <c r="AE39" s="146"/>
      <c r="AF39" s="146"/>
      <c r="AG39" s="146" t="s">
        <v>223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1" x14ac:dyDescent="0.2">
      <c r="A40" s="167">
        <v>13</v>
      </c>
      <c r="B40" s="168" t="s">
        <v>1260</v>
      </c>
      <c r="C40" s="177" t="s">
        <v>1261</v>
      </c>
      <c r="D40" s="169" t="s">
        <v>374</v>
      </c>
      <c r="E40" s="170">
        <v>12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0">
        <v>8.0000000000000007E-5</v>
      </c>
      <c r="O40" s="170">
        <f>ROUND(E40*N40,2)</f>
        <v>0</v>
      </c>
      <c r="P40" s="170">
        <v>0</v>
      </c>
      <c r="Q40" s="170">
        <f>ROUND(E40*P40,2)</f>
        <v>0</v>
      </c>
      <c r="R40" s="172" t="s">
        <v>381</v>
      </c>
      <c r="S40" s="172" t="s">
        <v>218</v>
      </c>
      <c r="T40" s="173" t="s">
        <v>218</v>
      </c>
      <c r="U40" s="157">
        <v>0</v>
      </c>
      <c r="V40" s="157">
        <f>ROUND(E40*U40,2)</f>
        <v>0</v>
      </c>
      <c r="W40" s="157"/>
      <c r="X40" s="157" t="s">
        <v>382</v>
      </c>
      <c r="Y40" s="157" t="s">
        <v>221</v>
      </c>
      <c r="Z40" s="146"/>
      <c r="AA40" s="146"/>
      <c r="AB40" s="146"/>
      <c r="AC40" s="146"/>
      <c r="AD40" s="146"/>
      <c r="AE40" s="146"/>
      <c r="AF40" s="146"/>
      <c r="AG40" s="146" t="s">
        <v>1253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262"/>
      <c r="D41" s="263"/>
      <c r="E41" s="263"/>
      <c r="F41" s="263"/>
      <c r="G41" s="263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6"/>
      <c r="AA41" s="146"/>
      <c r="AB41" s="146"/>
      <c r="AC41" s="146"/>
      <c r="AD41" s="146"/>
      <c r="AE41" s="146"/>
      <c r="AF41" s="146"/>
      <c r="AG41" s="146" t="s">
        <v>223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67">
        <v>14</v>
      </c>
      <c r="B42" s="168" t="s">
        <v>1262</v>
      </c>
      <c r="C42" s="177" t="s">
        <v>1263</v>
      </c>
      <c r="D42" s="169" t="s">
        <v>321</v>
      </c>
      <c r="E42" s="170">
        <v>300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0">
        <v>0</v>
      </c>
      <c r="O42" s="170">
        <f>ROUND(E42*N42,2)</f>
        <v>0</v>
      </c>
      <c r="P42" s="170">
        <v>0</v>
      </c>
      <c r="Q42" s="170">
        <f>ROUND(E42*P42,2)</f>
        <v>0</v>
      </c>
      <c r="R42" s="172" t="s">
        <v>381</v>
      </c>
      <c r="S42" s="172" t="s">
        <v>218</v>
      </c>
      <c r="T42" s="173" t="s">
        <v>218</v>
      </c>
      <c r="U42" s="157">
        <v>0</v>
      </c>
      <c r="V42" s="157">
        <f>ROUND(E42*U42,2)</f>
        <v>0</v>
      </c>
      <c r="W42" s="157"/>
      <c r="X42" s="157" t="s">
        <v>382</v>
      </c>
      <c r="Y42" s="157" t="s">
        <v>221</v>
      </c>
      <c r="Z42" s="146"/>
      <c r="AA42" s="146"/>
      <c r="AB42" s="146"/>
      <c r="AC42" s="146"/>
      <c r="AD42" s="146"/>
      <c r="AE42" s="146"/>
      <c r="AF42" s="146"/>
      <c r="AG42" s="146" t="s">
        <v>1253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262"/>
      <c r="D43" s="263"/>
      <c r="E43" s="263"/>
      <c r="F43" s="263"/>
      <c r="G43" s="263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6"/>
      <c r="AA43" s="146"/>
      <c r="AB43" s="146"/>
      <c r="AC43" s="146"/>
      <c r="AD43" s="146"/>
      <c r="AE43" s="146"/>
      <c r="AF43" s="146"/>
      <c r="AG43" s="146" t="s">
        <v>223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7">
        <v>15</v>
      </c>
      <c r="B44" s="168" t="s">
        <v>1264</v>
      </c>
      <c r="C44" s="177" t="s">
        <v>1265</v>
      </c>
      <c r="D44" s="169" t="s">
        <v>374</v>
      </c>
      <c r="E44" s="170">
        <v>11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0">
        <v>2.0000000000000002E-5</v>
      </c>
      <c r="O44" s="170">
        <f>ROUND(E44*N44,2)</f>
        <v>0</v>
      </c>
      <c r="P44" s="170">
        <v>0</v>
      </c>
      <c r="Q44" s="170">
        <f>ROUND(E44*P44,2)</f>
        <v>0</v>
      </c>
      <c r="R44" s="172" t="s">
        <v>381</v>
      </c>
      <c r="S44" s="172" t="s">
        <v>218</v>
      </c>
      <c r="T44" s="173" t="s">
        <v>218</v>
      </c>
      <c r="U44" s="157">
        <v>0</v>
      </c>
      <c r="V44" s="157">
        <f>ROUND(E44*U44,2)</f>
        <v>0</v>
      </c>
      <c r="W44" s="157"/>
      <c r="X44" s="157" t="s">
        <v>382</v>
      </c>
      <c r="Y44" s="157" t="s">
        <v>221</v>
      </c>
      <c r="Z44" s="146"/>
      <c r="AA44" s="146"/>
      <c r="AB44" s="146"/>
      <c r="AC44" s="146"/>
      <c r="AD44" s="146"/>
      <c r="AE44" s="146"/>
      <c r="AF44" s="146"/>
      <c r="AG44" s="146" t="s">
        <v>1253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262"/>
      <c r="D45" s="263"/>
      <c r="E45" s="263"/>
      <c r="F45" s="263"/>
      <c r="G45" s="263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6"/>
      <c r="AA45" s="146"/>
      <c r="AB45" s="146"/>
      <c r="AC45" s="146"/>
      <c r="AD45" s="146"/>
      <c r="AE45" s="146"/>
      <c r="AF45" s="146"/>
      <c r="AG45" s="146" t="s">
        <v>223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3">
        <v>16</v>
      </c>
      <c r="B46" s="154" t="s">
        <v>923</v>
      </c>
      <c r="C46" s="194" t="s">
        <v>924</v>
      </c>
      <c r="D46" s="155" t="s">
        <v>0</v>
      </c>
      <c r="E46" s="174"/>
      <c r="F46" s="158"/>
      <c r="G46" s="157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 t="s">
        <v>881</v>
      </c>
      <c r="S46" s="157" t="s">
        <v>218</v>
      </c>
      <c r="T46" s="157" t="s">
        <v>218</v>
      </c>
      <c r="U46" s="157">
        <v>0</v>
      </c>
      <c r="V46" s="157">
        <f>ROUND(E46*U46,2)</f>
        <v>0</v>
      </c>
      <c r="W46" s="157"/>
      <c r="X46" s="157" t="s">
        <v>843</v>
      </c>
      <c r="Y46" s="157" t="s">
        <v>221</v>
      </c>
      <c r="Z46" s="146"/>
      <c r="AA46" s="146"/>
      <c r="AB46" s="146"/>
      <c r="AC46" s="146"/>
      <c r="AD46" s="146"/>
      <c r="AE46" s="146"/>
      <c r="AF46" s="146"/>
      <c r="AG46" s="146" t="s">
        <v>1266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264" t="s">
        <v>925</v>
      </c>
      <c r="D47" s="265"/>
      <c r="E47" s="265"/>
      <c r="F47" s="265"/>
      <c r="G47" s="265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6"/>
      <c r="AA47" s="146"/>
      <c r="AB47" s="146"/>
      <c r="AC47" s="146"/>
      <c r="AD47" s="146"/>
      <c r="AE47" s="146"/>
      <c r="AF47" s="146"/>
      <c r="AG47" s="146" t="s">
        <v>276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251"/>
      <c r="D48" s="252"/>
      <c r="E48" s="252"/>
      <c r="F48" s="252"/>
      <c r="G48" s="252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223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x14ac:dyDescent="0.2">
      <c r="A49" s="160" t="s">
        <v>213</v>
      </c>
      <c r="B49" s="161" t="s">
        <v>139</v>
      </c>
      <c r="C49" s="176" t="s">
        <v>140</v>
      </c>
      <c r="D49" s="162"/>
      <c r="E49" s="163"/>
      <c r="F49" s="164"/>
      <c r="G49" s="164">
        <f>SUMIF(AG50:AG54,"&lt;&gt;NOR",G50:G54)</f>
        <v>0</v>
      </c>
      <c r="H49" s="164"/>
      <c r="I49" s="164">
        <f>SUM(I50:I54)</f>
        <v>0</v>
      </c>
      <c r="J49" s="164"/>
      <c r="K49" s="164">
        <f>SUM(K50:K54)</f>
        <v>0</v>
      </c>
      <c r="L49" s="164"/>
      <c r="M49" s="164">
        <f>SUM(M50:M54)</f>
        <v>0</v>
      </c>
      <c r="N49" s="163"/>
      <c r="O49" s="163">
        <f>SUM(O50:O54)</f>
        <v>0</v>
      </c>
      <c r="P49" s="163"/>
      <c r="Q49" s="163">
        <f>SUM(Q50:Q54)</f>
        <v>0</v>
      </c>
      <c r="R49" s="164"/>
      <c r="S49" s="164"/>
      <c r="T49" s="165"/>
      <c r="U49" s="159"/>
      <c r="V49" s="159">
        <f>SUM(V50:V54)</f>
        <v>0.16</v>
      </c>
      <c r="W49" s="159"/>
      <c r="X49" s="159"/>
      <c r="Y49" s="159"/>
      <c r="AG49" t="s">
        <v>214</v>
      </c>
    </row>
    <row r="50" spans="1:60" outlineLevel="1" x14ac:dyDescent="0.2">
      <c r="A50" s="167">
        <v>17</v>
      </c>
      <c r="B50" s="168" t="s">
        <v>1267</v>
      </c>
      <c r="C50" s="177" t="s">
        <v>1268</v>
      </c>
      <c r="D50" s="169" t="s">
        <v>374</v>
      </c>
      <c r="E50" s="170">
        <v>5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0">
        <v>5.1000000000000004E-4</v>
      </c>
      <c r="O50" s="170">
        <f>ROUND(E50*N50,2)</f>
        <v>0</v>
      </c>
      <c r="P50" s="170">
        <v>0</v>
      </c>
      <c r="Q50" s="170">
        <f>ROUND(E50*P50,2)</f>
        <v>0</v>
      </c>
      <c r="R50" s="172" t="s">
        <v>1269</v>
      </c>
      <c r="S50" s="172" t="s">
        <v>218</v>
      </c>
      <c r="T50" s="173" t="s">
        <v>218</v>
      </c>
      <c r="U50" s="157">
        <v>3.1E-2</v>
      </c>
      <c r="V50" s="157">
        <f>ROUND(E50*U50,2)</f>
        <v>0.16</v>
      </c>
      <c r="W50" s="157"/>
      <c r="X50" s="157" t="s">
        <v>263</v>
      </c>
      <c r="Y50" s="157" t="s">
        <v>221</v>
      </c>
      <c r="Z50" s="146"/>
      <c r="AA50" s="146"/>
      <c r="AB50" s="146"/>
      <c r="AC50" s="146"/>
      <c r="AD50" s="146"/>
      <c r="AE50" s="146"/>
      <c r="AF50" s="146"/>
      <c r="AG50" s="146" t="s">
        <v>1231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262"/>
      <c r="D51" s="263"/>
      <c r="E51" s="263"/>
      <c r="F51" s="263"/>
      <c r="G51" s="26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6"/>
      <c r="AA51" s="146"/>
      <c r="AB51" s="146"/>
      <c r="AC51" s="146"/>
      <c r="AD51" s="146"/>
      <c r="AE51" s="146"/>
      <c r="AF51" s="146"/>
      <c r="AG51" s="146" t="s">
        <v>223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53">
        <v>18</v>
      </c>
      <c r="B52" s="154" t="s">
        <v>1270</v>
      </c>
      <c r="C52" s="194" t="s">
        <v>1271</v>
      </c>
      <c r="D52" s="155" t="s">
        <v>0</v>
      </c>
      <c r="E52" s="174"/>
      <c r="F52" s="158"/>
      <c r="G52" s="157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 t="s">
        <v>1269</v>
      </c>
      <c r="S52" s="157" t="s">
        <v>218</v>
      </c>
      <c r="T52" s="157" t="s">
        <v>218</v>
      </c>
      <c r="U52" s="157">
        <v>0</v>
      </c>
      <c r="V52" s="157">
        <f>ROUND(E52*U52,2)</f>
        <v>0</v>
      </c>
      <c r="W52" s="157"/>
      <c r="X52" s="157" t="s">
        <v>843</v>
      </c>
      <c r="Y52" s="157" t="s">
        <v>221</v>
      </c>
      <c r="Z52" s="146"/>
      <c r="AA52" s="146"/>
      <c r="AB52" s="146"/>
      <c r="AC52" s="146"/>
      <c r="AD52" s="146"/>
      <c r="AE52" s="146"/>
      <c r="AF52" s="146"/>
      <c r="AG52" s="146" t="s">
        <v>1266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264" t="s">
        <v>1155</v>
      </c>
      <c r="D53" s="265"/>
      <c r="E53" s="265"/>
      <c r="F53" s="265"/>
      <c r="G53" s="265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6"/>
      <c r="AA53" s="146"/>
      <c r="AB53" s="146"/>
      <c r="AC53" s="146"/>
      <c r="AD53" s="146"/>
      <c r="AE53" s="146"/>
      <c r="AF53" s="146"/>
      <c r="AG53" s="146" t="s">
        <v>276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251"/>
      <c r="D54" s="252"/>
      <c r="E54" s="252"/>
      <c r="F54" s="252"/>
      <c r="G54" s="252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6"/>
      <c r="AA54" s="146"/>
      <c r="AB54" s="146"/>
      <c r="AC54" s="146"/>
      <c r="AD54" s="146"/>
      <c r="AE54" s="146"/>
      <c r="AF54" s="146"/>
      <c r="AG54" s="146" t="s">
        <v>223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x14ac:dyDescent="0.2">
      <c r="A55" s="160" t="s">
        <v>213</v>
      </c>
      <c r="B55" s="161" t="s">
        <v>141</v>
      </c>
      <c r="C55" s="176" t="s">
        <v>142</v>
      </c>
      <c r="D55" s="162"/>
      <c r="E55" s="163"/>
      <c r="F55" s="164"/>
      <c r="G55" s="164">
        <f>SUMIF(AG56:AG63,"&lt;&gt;NOR",G56:G63)</f>
        <v>0</v>
      </c>
      <c r="H55" s="164"/>
      <c r="I55" s="164">
        <f>SUM(I56:I63)</f>
        <v>0</v>
      </c>
      <c r="J55" s="164"/>
      <c r="K55" s="164">
        <f>SUM(K56:K63)</f>
        <v>0</v>
      </c>
      <c r="L55" s="164"/>
      <c r="M55" s="164">
        <f>SUM(M56:M63)</f>
        <v>0</v>
      </c>
      <c r="N55" s="163"/>
      <c r="O55" s="163">
        <f>SUM(O56:O63)</f>
        <v>0.12</v>
      </c>
      <c r="P55" s="163"/>
      <c r="Q55" s="163">
        <f>SUM(Q56:Q63)</f>
        <v>0</v>
      </c>
      <c r="R55" s="164"/>
      <c r="S55" s="164"/>
      <c r="T55" s="165"/>
      <c r="U55" s="159"/>
      <c r="V55" s="159">
        <f>SUM(V56:V63)</f>
        <v>0</v>
      </c>
      <c r="W55" s="159"/>
      <c r="X55" s="159"/>
      <c r="Y55" s="159"/>
      <c r="AG55" t="s">
        <v>214</v>
      </c>
    </row>
    <row r="56" spans="1:60" ht="22.5" outlineLevel="1" x14ac:dyDescent="0.2">
      <c r="A56" s="167">
        <v>19</v>
      </c>
      <c r="B56" s="168" t="s">
        <v>1272</v>
      </c>
      <c r="C56" s="177" t="s">
        <v>1273</v>
      </c>
      <c r="D56" s="169" t="s">
        <v>321</v>
      </c>
      <c r="E56" s="170">
        <v>1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0">
        <v>0.12</v>
      </c>
      <c r="O56" s="170">
        <f>ROUND(E56*N56,2)</f>
        <v>0.12</v>
      </c>
      <c r="P56" s="170">
        <v>0</v>
      </c>
      <c r="Q56" s="170">
        <f>ROUND(E56*P56,2)</f>
        <v>0</v>
      </c>
      <c r="R56" s="172"/>
      <c r="S56" s="172" t="s">
        <v>262</v>
      </c>
      <c r="T56" s="173" t="s">
        <v>219</v>
      </c>
      <c r="U56" s="157">
        <v>0</v>
      </c>
      <c r="V56" s="157">
        <f>ROUND(E56*U56,2)</f>
        <v>0</v>
      </c>
      <c r="W56" s="157"/>
      <c r="X56" s="157" t="s">
        <v>263</v>
      </c>
      <c r="Y56" s="157" t="s">
        <v>221</v>
      </c>
      <c r="Z56" s="146"/>
      <c r="AA56" s="146"/>
      <c r="AB56" s="146"/>
      <c r="AC56" s="146"/>
      <c r="AD56" s="146"/>
      <c r="AE56" s="146"/>
      <c r="AF56" s="146"/>
      <c r="AG56" s="146" t="s">
        <v>1231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262"/>
      <c r="D57" s="263"/>
      <c r="E57" s="263"/>
      <c r="F57" s="263"/>
      <c r="G57" s="263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6"/>
      <c r="AA57" s="146"/>
      <c r="AB57" s="146"/>
      <c r="AC57" s="146"/>
      <c r="AD57" s="146"/>
      <c r="AE57" s="146"/>
      <c r="AF57" s="146"/>
      <c r="AG57" s="146" t="s">
        <v>223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67">
        <v>20</v>
      </c>
      <c r="B58" s="168" t="s">
        <v>1274</v>
      </c>
      <c r="C58" s="177" t="s">
        <v>1275</v>
      </c>
      <c r="D58" s="169" t="s">
        <v>321</v>
      </c>
      <c r="E58" s="170">
        <v>1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0">
        <v>6.9999999999999999E-4</v>
      </c>
      <c r="O58" s="170">
        <f>ROUND(E58*N58,2)</f>
        <v>0</v>
      </c>
      <c r="P58" s="170">
        <v>0</v>
      </c>
      <c r="Q58" s="170">
        <f>ROUND(E58*P58,2)</f>
        <v>0</v>
      </c>
      <c r="R58" s="172"/>
      <c r="S58" s="172" t="s">
        <v>262</v>
      </c>
      <c r="T58" s="173" t="s">
        <v>219</v>
      </c>
      <c r="U58" s="157">
        <v>0</v>
      </c>
      <c r="V58" s="157">
        <f>ROUND(E58*U58,2)</f>
        <v>0</v>
      </c>
      <c r="W58" s="157"/>
      <c r="X58" s="157" t="s">
        <v>263</v>
      </c>
      <c r="Y58" s="157" t="s">
        <v>221</v>
      </c>
      <c r="Z58" s="146"/>
      <c r="AA58" s="146"/>
      <c r="AB58" s="146"/>
      <c r="AC58" s="146"/>
      <c r="AD58" s="146"/>
      <c r="AE58" s="146"/>
      <c r="AF58" s="146"/>
      <c r="AG58" s="146" t="s">
        <v>1231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262"/>
      <c r="D59" s="263"/>
      <c r="E59" s="263"/>
      <c r="F59" s="263"/>
      <c r="G59" s="263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6"/>
      <c r="AA59" s="146"/>
      <c r="AB59" s="146"/>
      <c r="AC59" s="146"/>
      <c r="AD59" s="146"/>
      <c r="AE59" s="146"/>
      <c r="AF59" s="146"/>
      <c r="AG59" s="146" t="s">
        <v>223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7">
        <v>21</v>
      </c>
      <c r="B60" s="168" t="s">
        <v>1276</v>
      </c>
      <c r="C60" s="177" t="s">
        <v>1277</v>
      </c>
      <c r="D60" s="169" t="s">
        <v>321</v>
      </c>
      <c r="E60" s="170">
        <v>1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0">
        <v>0</v>
      </c>
      <c r="O60" s="170">
        <f>ROUND(E60*N60,2)</f>
        <v>0</v>
      </c>
      <c r="P60" s="170">
        <v>0</v>
      </c>
      <c r="Q60" s="170">
        <f>ROUND(E60*P60,2)</f>
        <v>0</v>
      </c>
      <c r="R60" s="172"/>
      <c r="S60" s="172" t="s">
        <v>262</v>
      </c>
      <c r="T60" s="173" t="s">
        <v>219</v>
      </c>
      <c r="U60" s="157">
        <v>0</v>
      </c>
      <c r="V60" s="157">
        <f>ROUND(E60*U60,2)</f>
        <v>0</v>
      </c>
      <c r="W60" s="157"/>
      <c r="X60" s="157" t="s">
        <v>263</v>
      </c>
      <c r="Y60" s="157" t="s">
        <v>221</v>
      </c>
      <c r="Z60" s="146"/>
      <c r="AA60" s="146"/>
      <c r="AB60" s="146"/>
      <c r="AC60" s="146"/>
      <c r="AD60" s="146"/>
      <c r="AE60" s="146"/>
      <c r="AF60" s="146"/>
      <c r="AG60" s="146" t="s">
        <v>1231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262"/>
      <c r="D61" s="263"/>
      <c r="E61" s="263"/>
      <c r="F61" s="263"/>
      <c r="G61" s="263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6"/>
      <c r="AA61" s="146"/>
      <c r="AB61" s="146"/>
      <c r="AC61" s="146"/>
      <c r="AD61" s="146"/>
      <c r="AE61" s="146"/>
      <c r="AF61" s="146"/>
      <c r="AG61" s="146" t="s">
        <v>223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53">
        <v>22</v>
      </c>
      <c r="B62" s="154" t="s">
        <v>1278</v>
      </c>
      <c r="C62" s="194" t="s">
        <v>1279</v>
      </c>
      <c r="D62" s="155" t="s">
        <v>0</v>
      </c>
      <c r="E62" s="174"/>
      <c r="F62" s="158"/>
      <c r="G62" s="157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 t="s">
        <v>1269</v>
      </c>
      <c r="S62" s="157" t="s">
        <v>218</v>
      </c>
      <c r="T62" s="157" t="s">
        <v>218</v>
      </c>
      <c r="U62" s="157">
        <v>0</v>
      </c>
      <c r="V62" s="157">
        <f>ROUND(E62*U62,2)</f>
        <v>0</v>
      </c>
      <c r="W62" s="157"/>
      <c r="X62" s="157" t="s">
        <v>843</v>
      </c>
      <c r="Y62" s="157" t="s">
        <v>221</v>
      </c>
      <c r="Z62" s="146"/>
      <c r="AA62" s="146"/>
      <c r="AB62" s="146"/>
      <c r="AC62" s="146"/>
      <c r="AD62" s="146"/>
      <c r="AE62" s="146"/>
      <c r="AF62" s="146"/>
      <c r="AG62" s="146" t="s">
        <v>1266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251"/>
      <c r="D63" s="252"/>
      <c r="E63" s="252"/>
      <c r="F63" s="252"/>
      <c r="G63" s="252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6"/>
      <c r="AA63" s="146"/>
      <c r="AB63" s="146"/>
      <c r="AC63" s="146"/>
      <c r="AD63" s="146"/>
      <c r="AE63" s="146"/>
      <c r="AF63" s="146"/>
      <c r="AG63" s="146" t="s">
        <v>223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160" t="s">
        <v>213</v>
      </c>
      <c r="B64" s="161" t="s">
        <v>143</v>
      </c>
      <c r="C64" s="176" t="s">
        <v>144</v>
      </c>
      <c r="D64" s="162"/>
      <c r="E64" s="163"/>
      <c r="F64" s="164"/>
      <c r="G64" s="164">
        <f>SUMIF(AG65:AG95,"&lt;&gt;NOR",G65:G95)</f>
        <v>0</v>
      </c>
      <c r="H64" s="164"/>
      <c r="I64" s="164">
        <f>SUM(I65:I95)</f>
        <v>0</v>
      </c>
      <c r="J64" s="164"/>
      <c r="K64" s="164">
        <f>SUM(K65:K95)</f>
        <v>0</v>
      </c>
      <c r="L64" s="164"/>
      <c r="M64" s="164">
        <f>SUM(M65:M95)</f>
        <v>0</v>
      </c>
      <c r="N64" s="163"/>
      <c r="O64" s="163">
        <f>SUM(O65:O95)</f>
        <v>0.21000000000000002</v>
      </c>
      <c r="P64" s="163"/>
      <c r="Q64" s="163">
        <f>SUM(Q65:Q95)</f>
        <v>0</v>
      </c>
      <c r="R64" s="164"/>
      <c r="S64" s="164"/>
      <c r="T64" s="165"/>
      <c r="U64" s="159"/>
      <c r="V64" s="159">
        <f>SUM(V65:V95)</f>
        <v>32.659999999999997</v>
      </c>
      <c r="W64" s="159"/>
      <c r="X64" s="159"/>
      <c r="Y64" s="159"/>
      <c r="AG64" t="s">
        <v>214</v>
      </c>
    </row>
    <row r="65" spans="1:60" ht="22.5" outlineLevel="1" x14ac:dyDescent="0.2">
      <c r="A65" s="167">
        <v>23</v>
      </c>
      <c r="B65" s="168" t="s">
        <v>1280</v>
      </c>
      <c r="C65" s="177" t="s">
        <v>1281</v>
      </c>
      <c r="D65" s="169" t="s">
        <v>374</v>
      </c>
      <c r="E65" s="170">
        <v>2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0">
        <v>2.01E-2</v>
      </c>
      <c r="O65" s="170">
        <f>ROUND(E65*N65,2)</f>
        <v>0.04</v>
      </c>
      <c r="P65" s="170">
        <v>0</v>
      </c>
      <c r="Q65" s="170">
        <f>ROUND(E65*P65,2)</f>
        <v>0</v>
      </c>
      <c r="R65" s="172" t="s">
        <v>1269</v>
      </c>
      <c r="S65" s="172" t="s">
        <v>218</v>
      </c>
      <c r="T65" s="173" t="s">
        <v>218</v>
      </c>
      <c r="U65" s="157">
        <v>0.84499999999999997</v>
      </c>
      <c r="V65" s="157">
        <f>ROUND(E65*U65,2)</f>
        <v>1.69</v>
      </c>
      <c r="W65" s="157"/>
      <c r="X65" s="157" t="s">
        <v>263</v>
      </c>
      <c r="Y65" s="157" t="s">
        <v>221</v>
      </c>
      <c r="Z65" s="146"/>
      <c r="AA65" s="146"/>
      <c r="AB65" s="146"/>
      <c r="AC65" s="146"/>
      <c r="AD65" s="146"/>
      <c r="AE65" s="146"/>
      <c r="AF65" s="146"/>
      <c r="AG65" s="146" t="s">
        <v>1231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253" t="s">
        <v>1282</v>
      </c>
      <c r="D66" s="254"/>
      <c r="E66" s="254"/>
      <c r="F66" s="254"/>
      <c r="G66" s="254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6"/>
      <c r="AA66" s="146"/>
      <c r="AB66" s="146"/>
      <c r="AC66" s="146"/>
      <c r="AD66" s="146"/>
      <c r="AE66" s="146"/>
      <c r="AF66" s="146"/>
      <c r="AG66" s="146" t="s">
        <v>227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251"/>
      <c r="D67" s="252"/>
      <c r="E67" s="252"/>
      <c r="F67" s="252"/>
      <c r="G67" s="252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6"/>
      <c r="AA67" s="146"/>
      <c r="AB67" s="146"/>
      <c r="AC67" s="146"/>
      <c r="AD67" s="146"/>
      <c r="AE67" s="146"/>
      <c r="AF67" s="146"/>
      <c r="AG67" s="146" t="s">
        <v>223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67">
        <v>24</v>
      </c>
      <c r="B68" s="168" t="s">
        <v>1283</v>
      </c>
      <c r="C68" s="177" t="s">
        <v>1284</v>
      </c>
      <c r="D68" s="169" t="s">
        <v>374</v>
      </c>
      <c r="E68" s="170">
        <v>7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0">
        <v>8.8999999999999995E-4</v>
      </c>
      <c r="O68" s="170">
        <f>ROUND(E68*N68,2)</f>
        <v>0.01</v>
      </c>
      <c r="P68" s="170">
        <v>0</v>
      </c>
      <c r="Q68" s="170">
        <f>ROUND(E68*P68,2)</f>
        <v>0</v>
      </c>
      <c r="R68" s="172" t="s">
        <v>1269</v>
      </c>
      <c r="S68" s="172" t="s">
        <v>218</v>
      </c>
      <c r="T68" s="173" t="s">
        <v>218</v>
      </c>
      <c r="U68" s="157">
        <v>0.30737999999999999</v>
      </c>
      <c r="V68" s="157">
        <f>ROUND(E68*U68,2)</f>
        <v>2.15</v>
      </c>
      <c r="W68" s="157"/>
      <c r="X68" s="157" t="s">
        <v>263</v>
      </c>
      <c r="Y68" s="157" t="s">
        <v>221</v>
      </c>
      <c r="Z68" s="146"/>
      <c r="AA68" s="146"/>
      <c r="AB68" s="146"/>
      <c r="AC68" s="146"/>
      <c r="AD68" s="146"/>
      <c r="AE68" s="146"/>
      <c r="AF68" s="146"/>
      <c r="AG68" s="146" t="s">
        <v>1231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266" t="s">
        <v>1285</v>
      </c>
      <c r="D69" s="267"/>
      <c r="E69" s="267"/>
      <c r="F69" s="267"/>
      <c r="G69" s="26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6"/>
      <c r="AA69" s="146"/>
      <c r="AB69" s="146"/>
      <c r="AC69" s="146"/>
      <c r="AD69" s="146"/>
      <c r="AE69" s="146"/>
      <c r="AF69" s="146"/>
      <c r="AG69" s="146" t="s">
        <v>276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268" t="s">
        <v>1285</v>
      </c>
      <c r="D70" s="269"/>
      <c r="E70" s="269"/>
      <c r="F70" s="269"/>
      <c r="G70" s="26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6"/>
      <c r="AA70" s="146"/>
      <c r="AB70" s="146"/>
      <c r="AC70" s="146"/>
      <c r="AD70" s="146"/>
      <c r="AE70" s="146"/>
      <c r="AF70" s="146"/>
      <c r="AG70" s="146" t="s">
        <v>227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268" t="s">
        <v>1286</v>
      </c>
      <c r="D71" s="269"/>
      <c r="E71" s="269"/>
      <c r="F71" s="269"/>
      <c r="G71" s="269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6"/>
      <c r="AA71" s="146"/>
      <c r="AB71" s="146"/>
      <c r="AC71" s="146"/>
      <c r="AD71" s="146"/>
      <c r="AE71" s="146"/>
      <c r="AF71" s="146"/>
      <c r="AG71" s="146" t="s">
        <v>227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251"/>
      <c r="D72" s="252"/>
      <c r="E72" s="252"/>
      <c r="F72" s="252"/>
      <c r="G72" s="252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6"/>
      <c r="AA72" s="146"/>
      <c r="AB72" s="146"/>
      <c r="AC72" s="146"/>
      <c r="AD72" s="146"/>
      <c r="AE72" s="146"/>
      <c r="AF72" s="146"/>
      <c r="AG72" s="146" t="s">
        <v>223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22.5" outlineLevel="1" x14ac:dyDescent="0.2">
      <c r="A73" s="167">
        <v>25</v>
      </c>
      <c r="B73" s="168" t="s">
        <v>1287</v>
      </c>
      <c r="C73" s="177" t="s">
        <v>1288</v>
      </c>
      <c r="D73" s="169" t="s">
        <v>374</v>
      </c>
      <c r="E73" s="170">
        <v>38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0">
        <v>1.6000000000000001E-3</v>
      </c>
      <c r="O73" s="170">
        <f>ROUND(E73*N73,2)</f>
        <v>0.06</v>
      </c>
      <c r="P73" s="170">
        <v>0</v>
      </c>
      <c r="Q73" s="170">
        <f>ROUND(E73*P73,2)</f>
        <v>0</v>
      </c>
      <c r="R73" s="172" t="s">
        <v>1269</v>
      </c>
      <c r="S73" s="172" t="s">
        <v>218</v>
      </c>
      <c r="T73" s="173" t="s">
        <v>218</v>
      </c>
      <c r="U73" s="157">
        <v>0.33332000000000001</v>
      </c>
      <c r="V73" s="157">
        <f>ROUND(E73*U73,2)</f>
        <v>12.67</v>
      </c>
      <c r="W73" s="157"/>
      <c r="X73" s="157" t="s">
        <v>263</v>
      </c>
      <c r="Y73" s="157" t="s">
        <v>221</v>
      </c>
      <c r="Z73" s="146"/>
      <c r="AA73" s="146"/>
      <c r="AB73" s="146"/>
      <c r="AC73" s="146"/>
      <c r="AD73" s="146"/>
      <c r="AE73" s="146"/>
      <c r="AF73" s="146"/>
      <c r="AG73" s="146" t="s">
        <v>1231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53"/>
      <c r="B74" s="154"/>
      <c r="C74" s="266" t="s">
        <v>1285</v>
      </c>
      <c r="D74" s="267"/>
      <c r="E74" s="267"/>
      <c r="F74" s="267"/>
      <c r="G74" s="26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6"/>
      <c r="AA74" s="146"/>
      <c r="AB74" s="146"/>
      <c r="AC74" s="146"/>
      <c r="AD74" s="146"/>
      <c r="AE74" s="146"/>
      <c r="AF74" s="146"/>
      <c r="AG74" s="146" t="s">
        <v>276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53"/>
      <c r="B75" s="154"/>
      <c r="C75" s="268" t="s">
        <v>1285</v>
      </c>
      <c r="D75" s="269"/>
      <c r="E75" s="269"/>
      <c r="F75" s="269"/>
      <c r="G75" s="269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6"/>
      <c r="AA75" s="146"/>
      <c r="AB75" s="146"/>
      <c r="AC75" s="146"/>
      <c r="AD75" s="146"/>
      <c r="AE75" s="146"/>
      <c r="AF75" s="146"/>
      <c r="AG75" s="146" t="s">
        <v>227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268" t="s">
        <v>1286</v>
      </c>
      <c r="D76" s="269"/>
      <c r="E76" s="269"/>
      <c r="F76" s="269"/>
      <c r="G76" s="269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6"/>
      <c r="AA76" s="146"/>
      <c r="AB76" s="146"/>
      <c r="AC76" s="146"/>
      <c r="AD76" s="146"/>
      <c r="AE76" s="146"/>
      <c r="AF76" s="146"/>
      <c r="AG76" s="146" t="s">
        <v>227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251"/>
      <c r="D77" s="252"/>
      <c r="E77" s="252"/>
      <c r="F77" s="252"/>
      <c r="G77" s="252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6"/>
      <c r="AA77" s="146"/>
      <c r="AB77" s="146"/>
      <c r="AC77" s="146"/>
      <c r="AD77" s="146"/>
      <c r="AE77" s="146"/>
      <c r="AF77" s="146"/>
      <c r="AG77" s="146" t="s">
        <v>223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67">
        <v>26</v>
      </c>
      <c r="B78" s="168" t="s">
        <v>1289</v>
      </c>
      <c r="C78" s="177" t="s">
        <v>1290</v>
      </c>
      <c r="D78" s="169" t="s">
        <v>374</v>
      </c>
      <c r="E78" s="170">
        <v>40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0">
        <v>1.97E-3</v>
      </c>
      <c r="O78" s="170">
        <f>ROUND(E78*N78,2)</f>
        <v>0.08</v>
      </c>
      <c r="P78" s="170">
        <v>0</v>
      </c>
      <c r="Q78" s="170">
        <f>ROUND(E78*P78,2)</f>
        <v>0</v>
      </c>
      <c r="R78" s="172" t="s">
        <v>1269</v>
      </c>
      <c r="S78" s="172" t="s">
        <v>218</v>
      </c>
      <c r="T78" s="173" t="s">
        <v>218</v>
      </c>
      <c r="U78" s="157">
        <v>0.3579</v>
      </c>
      <c r="V78" s="157">
        <f>ROUND(E78*U78,2)</f>
        <v>14.32</v>
      </c>
      <c r="W78" s="157"/>
      <c r="X78" s="157" t="s">
        <v>263</v>
      </c>
      <c r="Y78" s="157" t="s">
        <v>221</v>
      </c>
      <c r="Z78" s="146"/>
      <c r="AA78" s="146"/>
      <c r="AB78" s="146"/>
      <c r="AC78" s="146"/>
      <c r="AD78" s="146"/>
      <c r="AE78" s="146"/>
      <c r="AF78" s="146"/>
      <c r="AG78" s="146" t="s">
        <v>1231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266" t="s">
        <v>1285</v>
      </c>
      <c r="D79" s="267"/>
      <c r="E79" s="267"/>
      <c r="F79" s="267"/>
      <c r="G79" s="26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6"/>
      <c r="AA79" s="146"/>
      <c r="AB79" s="146"/>
      <c r="AC79" s="146"/>
      <c r="AD79" s="146"/>
      <c r="AE79" s="146"/>
      <c r="AF79" s="146"/>
      <c r="AG79" s="146" t="s">
        <v>276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53"/>
      <c r="B80" s="154"/>
      <c r="C80" s="268" t="s">
        <v>1285</v>
      </c>
      <c r="D80" s="269"/>
      <c r="E80" s="269"/>
      <c r="F80" s="269"/>
      <c r="G80" s="269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6"/>
      <c r="AA80" s="146"/>
      <c r="AB80" s="146"/>
      <c r="AC80" s="146"/>
      <c r="AD80" s="146"/>
      <c r="AE80" s="146"/>
      <c r="AF80" s="146"/>
      <c r="AG80" s="146" t="s">
        <v>227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268" t="s">
        <v>1286</v>
      </c>
      <c r="D81" s="269"/>
      <c r="E81" s="269"/>
      <c r="F81" s="269"/>
      <c r="G81" s="269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6"/>
      <c r="AA81" s="146"/>
      <c r="AB81" s="146"/>
      <c r="AC81" s="146"/>
      <c r="AD81" s="146"/>
      <c r="AE81" s="146"/>
      <c r="AF81" s="146"/>
      <c r="AG81" s="146" t="s">
        <v>227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251"/>
      <c r="D82" s="252"/>
      <c r="E82" s="252"/>
      <c r="F82" s="252"/>
      <c r="G82" s="252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6"/>
      <c r="AA82" s="146"/>
      <c r="AB82" s="146"/>
      <c r="AC82" s="146"/>
      <c r="AD82" s="146"/>
      <c r="AE82" s="146"/>
      <c r="AF82" s="146"/>
      <c r="AG82" s="146" t="s">
        <v>223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67">
        <v>27</v>
      </c>
      <c r="B83" s="168" t="s">
        <v>1291</v>
      </c>
      <c r="C83" s="177" t="s">
        <v>1292</v>
      </c>
      <c r="D83" s="169" t="s">
        <v>374</v>
      </c>
      <c r="E83" s="170">
        <v>85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0">
        <v>0</v>
      </c>
      <c r="O83" s="170">
        <f>ROUND(E83*N83,2)</f>
        <v>0</v>
      </c>
      <c r="P83" s="170">
        <v>0</v>
      </c>
      <c r="Q83" s="170">
        <f>ROUND(E83*P83,2)</f>
        <v>0</v>
      </c>
      <c r="R83" s="172" t="s">
        <v>1269</v>
      </c>
      <c r="S83" s="172" t="s">
        <v>218</v>
      </c>
      <c r="T83" s="173" t="s">
        <v>218</v>
      </c>
      <c r="U83" s="157">
        <v>2.1499999999999998E-2</v>
      </c>
      <c r="V83" s="157">
        <f>ROUND(E83*U83,2)</f>
        <v>1.83</v>
      </c>
      <c r="W83" s="157"/>
      <c r="X83" s="157" t="s">
        <v>263</v>
      </c>
      <c r="Y83" s="157" t="s">
        <v>221</v>
      </c>
      <c r="Z83" s="146"/>
      <c r="AA83" s="146"/>
      <c r="AB83" s="146"/>
      <c r="AC83" s="146"/>
      <c r="AD83" s="146"/>
      <c r="AE83" s="146"/>
      <c r="AF83" s="146"/>
      <c r="AG83" s="146" t="s">
        <v>1231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53"/>
      <c r="B84" s="154"/>
      <c r="C84" s="253" t="s">
        <v>1293</v>
      </c>
      <c r="D84" s="254"/>
      <c r="E84" s="254"/>
      <c r="F84" s="254"/>
      <c r="G84" s="254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6"/>
      <c r="AA84" s="146"/>
      <c r="AB84" s="146"/>
      <c r="AC84" s="146"/>
      <c r="AD84" s="146"/>
      <c r="AE84" s="146"/>
      <c r="AF84" s="146"/>
      <c r="AG84" s="146" t="s">
        <v>227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251"/>
      <c r="D85" s="252"/>
      <c r="E85" s="252"/>
      <c r="F85" s="252"/>
      <c r="G85" s="252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6"/>
      <c r="AA85" s="146"/>
      <c r="AB85" s="146"/>
      <c r="AC85" s="146"/>
      <c r="AD85" s="146"/>
      <c r="AE85" s="146"/>
      <c r="AF85" s="146"/>
      <c r="AG85" s="146" t="s">
        <v>223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67">
        <v>28</v>
      </c>
      <c r="B86" s="168" t="s">
        <v>1294</v>
      </c>
      <c r="C86" s="177" t="s">
        <v>1295</v>
      </c>
      <c r="D86" s="169" t="s">
        <v>374</v>
      </c>
      <c r="E86" s="170">
        <v>7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21</v>
      </c>
      <c r="M86" s="172">
        <f>G86*(1+L86/100)</f>
        <v>0</v>
      </c>
      <c r="N86" s="170">
        <v>1.3999999999999999E-4</v>
      </c>
      <c r="O86" s="170">
        <f>ROUND(E86*N86,2)</f>
        <v>0</v>
      </c>
      <c r="P86" s="170">
        <v>0</v>
      </c>
      <c r="Q86" s="170">
        <f>ROUND(E86*P86,2)</f>
        <v>0</v>
      </c>
      <c r="R86" s="172"/>
      <c r="S86" s="172" t="s">
        <v>262</v>
      </c>
      <c r="T86" s="173" t="s">
        <v>219</v>
      </c>
      <c r="U86" s="157">
        <v>0</v>
      </c>
      <c r="V86" s="157">
        <f>ROUND(E86*U86,2)</f>
        <v>0</v>
      </c>
      <c r="W86" s="157"/>
      <c r="X86" s="157" t="s">
        <v>263</v>
      </c>
      <c r="Y86" s="157" t="s">
        <v>221</v>
      </c>
      <c r="Z86" s="146"/>
      <c r="AA86" s="146"/>
      <c r="AB86" s="146"/>
      <c r="AC86" s="146"/>
      <c r="AD86" s="146"/>
      <c r="AE86" s="146"/>
      <c r="AF86" s="146"/>
      <c r="AG86" s="146" t="s">
        <v>1231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262"/>
      <c r="D87" s="263"/>
      <c r="E87" s="263"/>
      <c r="F87" s="263"/>
      <c r="G87" s="263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223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67">
        <v>29</v>
      </c>
      <c r="B88" s="168" t="s">
        <v>1296</v>
      </c>
      <c r="C88" s="177" t="s">
        <v>1297</v>
      </c>
      <c r="D88" s="169" t="s">
        <v>374</v>
      </c>
      <c r="E88" s="170">
        <v>11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0">
        <v>0</v>
      </c>
      <c r="O88" s="170">
        <f>ROUND(E88*N88,2)</f>
        <v>0</v>
      </c>
      <c r="P88" s="170">
        <v>0</v>
      </c>
      <c r="Q88" s="170">
        <f>ROUND(E88*P88,2)</f>
        <v>0</v>
      </c>
      <c r="R88" s="172"/>
      <c r="S88" s="172" t="s">
        <v>262</v>
      </c>
      <c r="T88" s="173" t="s">
        <v>219</v>
      </c>
      <c r="U88" s="157">
        <v>0</v>
      </c>
      <c r="V88" s="157">
        <f>ROUND(E88*U88,2)</f>
        <v>0</v>
      </c>
      <c r="W88" s="157"/>
      <c r="X88" s="157" t="s">
        <v>263</v>
      </c>
      <c r="Y88" s="157" t="s">
        <v>221</v>
      </c>
      <c r="Z88" s="146"/>
      <c r="AA88" s="146"/>
      <c r="AB88" s="146"/>
      <c r="AC88" s="146"/>
      <c r="AD88" s="146"/>
      <c r="AE88" s="146"/>
      <c r="AF88" s="146"/>
      <c r="AG88" s="146" t="s">
        <v>1231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262"/>
      <c r="D89" s="263"/>
      <c r="E89" s="263"/>
      <c r="F89" s="263"/>
      <c r="G89" s="263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6"/>
      <c r="AA89" s="146"/>
      <c r="AB89" s="146"/>
      <c r="AC89" s="146"/>
      <c r="AD89" s="146"/>
      <c r="AE89" s="146"/>
      <c r="AF89" s="146"/>
      <c r="AG89" s="146" t="s">
        <v>223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67">
        <v>30</v>
      </c>
      <c r="B90" s="168" t="s">
        <v>1298</v>
      </c>
      <c r="C90" s="177" t="s">
        <v>1299</v>
      </c>
      <c r="D90" s="169" t="s">
        <v>374</v>
      </c>
      <c r="E90" s="170">
        <v>12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0">
        <v>8.4000000000000003E-4</v>
      </c>
      <c r="O90" s="170">
        <f>ROUND(E90*N90,2)</f>
        <v>0.01</v>
      </c>
      <c r="P90" s="170">
        <v>0</v>
      </c>
      <c r="Q90" s="170">
        <f>ROUND(E90*P90,2)</f>
        <v>0</v>
      </c>
      <c r="R90" s="172"/>
      <c r="S90" s="172" t="s">
        <v>262</v>
      </c>
      <c r="T90" s="173" t="s">
        <v>219</v>
      </c>
      <c r="U90" s="157">
        <v>0</v>
      </c>
      <c r="V90" s="157">
        <f>ROUND(E90*U90,2)</f>
        <v>0</v>
      </c>
      <c r="W90" s="157"/>
      <c r="X90" s="157" t="s">
        <v>263</v>
      </c>
      <c r="Y90" s="157" t="s">
        <v>221</v>
      </c>
      <c r="Z90" s="146"/>
      <c r="AA90" s="146"/>
      <c r="AB90" s="146"/>
      <c r="AC90" s="146"/>
      <c r="AD90" s="146"/>
      <c r="AE90" s="146"/>
      <c r="AF90" s="146"/>
      <c r="AG90" s="146" t="s">
        <v>1231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262"/>
      <c r="D91" s="263"/>
      <c r="E91" s="263"/>
      <c r="F91" s="263"/>
      <c r="G91" s="263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6"/>
      <c r="AA91" s="146"/>
      <c r="AB91" s="146"/>
      <c r="AC91" s="146"/>
      <c r="AD91" s="146"/>
      <c r="AE91" s="146"/>
      <c r="AF91" s="146"/>
      <c r="AG91" s="146" t="s">
        <v>223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67">
        <v>31</v>
      </c>
      <c r="B92" s="168" t="s">
        <v>1300</v>
      </c>
      <c r="C92" s="177" t="s">
        <v>1301</v>
      </c>
      <c r="D92" s="169" t="s">
        <v>321</v>
      </c>
      <c r="E92" s="170">
        <v>2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0">
        <v>2.6199999999999999E-3</v>
      </c>
      <c r="O92" s="170">
        <f>ROUND(E92*N92,2)</f>
        <v>0.01</v>
      </c>
      <c r="P92" s="170">
        <v>0</v>
      </c>
      <c r="Q92" s="170">
        <f>ROUND(E92*P92,2)</f>
        <v>0</v>
      </c>
      <c r="R92" s="172"/>
      <c r="S92" s="172" t="s">
        <v>262</v>
      </c>
      <c r="T92" s="173" t="s">
        <v>219</v>
      </c>
      <c r="U92" s="157">
        <v>0</v>
      </c>
      <c r="V92" s="157">
        <f>ROUND(E92*U92,2)</f>
        <v>0</v>
      </c>
      <c r="W92" s="157"/>
      <c r="X92" s="157" t="s">
        <v>263</v>
      </c>
      <c r="Y92" s="157" t="s">
        <v>221</v>
      </c>
      <c r="Z92" s="146"/>
      <c r="AA92" s="146"/>
      <c r="AB92" s="146"/>
      <c r="AC92" s="146"/>
      <c r="AD92" s="146"/>
      <c r="AE92" s="146"/>
      <c r="AF92" s="146"/>
      <c r="AG92" s="146" t="s">
        <v>1231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">
      <c r="A93" s="153"/>
      <c r="B93" s="154"/>
      <c r="C93" s="262"/>
      <c r="D93" s="263"/>
      <c r="E93" s="263"/>
      <c r="F93" s="263"/>
      <c r="G93" s="263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6"/>
      <c r="AA93" s="146"/>
      <c r="AB93" s="146"/>
      <c r="AC93" s="146"/>
      <c r="AD93" s="146"/>
      <c r="AE93" s="146"/>
      <c r="AF93" s="146"/>
      <c r="AG93" s="146" t="s">
        <v>223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53">
        <v>32</v>
      </c>
      <c r="B94" s="154" t="s">
        <v>1302</v>
      </c>
      <c r="C94" s="194" t="s">
        <v>1303</v>
      </c>
      <c r="D94" s="155" t="s">
        <v>0</v>
      </c>
      <c r="E94" s="174"/>
      <c r="F94" s="158"/>
      <c r="G94" s="157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 t="s">
        <v>1269</v>
      </c>
      <c r="S94" s="157" t="s">
        <v>218</v>
      </c>
      <c r="T94" s="157" t="s">
        <v>218</v>
      </c>
      <c r="U94" s="157">
        <v>0</v>
      </c>
      <c r="V94" s="157">
        <f>ROUND(E94*U94,2)</f>
        <v>0</v>
      </c>
      <c r="W94" s="157"/>
      <c r="X94" s="157" t="s">
        <v>843</v>
      </c>
      <c r="Y94" s="157" t="s">
        <v>221</v>
      </c>
      <c r="Z94" s="146"/>
      <c r="AA94" s="146"/>
      <c r="AB94" s="146"/>
      <c r="AC94" s="146"/>
      <c r="AD94" s="146"/>
      <c r="AE94" s="146"/>
      <c r="AF94" s="146"/>
      <c r="AG94" s="146" t="s">
        <v>1266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53"/>
      <c r="B95" s="154"/>
      <c r="C95" s="251"/>
      <c r="D95" s="252"/>
      <c r="E95" s="252"/>
      <c r="F95" s="252"/>
      <c r="G95" s="252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6"/>
      <c r="AA95" s="146"/>
      <c r="AB95" s="146"/>
      <c r="AC95" s="146"/>
      <c r="AD95" s="146"/>
      <c r="AE95" s="146"/>
      <c r="AF95" s="146"/>
      <c r="AG95" s="146" t="s">
        <v>223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x14ac:dyDescent="0.2">
      <c r="A96" s="160" t="s">
        <v>213</v>
      </c>
      <c r="B96" s="161" t="s">
        <v>145</v>
      </c>
      <c r="C96" s="176" t="s">
        <v>146</v>
      </c>
      <c r="D96" s="162"/>
      <c r="E96" s="163"/>
      <c r="F96" s="164"/>
      <c r="G96" s="164">
        <f>SUMIF(AG97:AG130,"&lt;&gt;NOR",G97:G130)</f>
        <v>0</v>
      </c>
      <c r="H96" s="164"/>
      <c r="I96" s="164">
        <f>SUM(I97:I130)</f>
        <v>0</v>
      </c>
      <c r="J96" s="164"/>
      <c r="K96" s="164">
        <f>SUM(K97:K130)</f>
        <v>0</v>
      </c>
      <c r="L96" s="164"/>
      <c r="M96" s="164">
        <f>SUM(M97:M130)</f>
        <v>0</v>
      </c>
      <c r="N96" s="163"/>
      <c r="O96" s="163">
        <f>SUM(O97:O130)</f>
        <v>0.02</v>
      </c>
      <c r="P96" s="163"/>
      <c r="Q96" s="163">
        <f>SUM(Q97:Q130)</f>
        <v>0</v>
      </c>
      <c r="R96" s="164"/>
      <c r="S96" s="164"/>
      <c r="T96" s="165"/>
      <c r="U96" s="159"/>
      <c r="V96" s="159">
        <f>SUM(V97:V130)</f>
        <v>5.25</v>
      </c>
      <c r="W96" s="159"/>
      <c r="X96" s="159"/>
      <c r="Y96" s="159"/>
      <c r="AG96" t="s">
        <v>214</v>
      </c>
    </row>
    <row r="97" spans="1:60" outlineLevel="1" x14ac:dyDescent="0.2">
      <c r="A97" s="167">
        <v>33</v>
      </c>
      <c r="B97" s="168" t="s">
        <v>1304</v>
      </c>
      <c r="C97" s="177" t="s">
        <v>1305</v>
      </c>
      <c r="D97" s="169" t="s">
        <v>321</v>
      </c>
      <c r="E97" s="170">
        <v>3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70">
        <v>1E-4</v>
      </c>
      <c r="O97" s="170">
        <f>ROUND(E97*N97,2)</f>
        <v>0</v>
      </c>
      <c r="P97" s="170">
        <v>0</v>
      </c>
      <c r="Q97" s="170">
        <f>ROUND(E97*P97,2)</f>
        <v>0</v>
      </c>
      <c r="R97" s="172" t="s">
        <v>1269</v>
      </c>
      <c r="S97" s="172" t="s">
        <v>218</v>
      </c>
      <c r="T97" s="173" t="s">
        <v>218</v>
      </c>
      <c r="U97" s="157">
        <v>6.2E-2</v>
      </c>
      <c r="V97" s="157">
        <f>ROUND(E97*U97,2)</f>
        <v>0.19</v>
      </c>
      <c r="W97" s="157"/>
      <c r="X97" s="157" t="s">
        <v>263</v>
      </c>
      <c r="Y97" s="157" t="s">
        <v>221</v>
      </c>
      <c r="Z97" s="146"/>
      <c r="AA97" s="146"/>
      <c r="AB97" s="146"/>
      <c r="AC97" s="146"/>
      <c r="AD97" s="146"/>
      <c r="AE97" s="146"/>
      <c r="AF97" s="146"/>
      <c r="AG97" s="146" t="s">
        <v>1231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2" x14ac:dyDescent="0.2">
      <c r="A98" s="153"/>
      <c r="B98" s="154"/>
      <c r="C98" s="262"/>
      <c r="D98" s="263"/>
      <c r="E98" s="263"/>
      <c r="F98" s="263"/>
      <c r="G98" s="263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6"/>
      <c r="AA98" s="146"/>
      <c r="AB98" s="146"/>
      <c r="AC98" s="146"/>
      <c r="AD98" s="146"/>
      <c r="AE98" s="146"/>
      <c r="AF98" s="146"/>
      <c r="AG98" s="146" t="s">
        <v>223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67">
        <v>34</v>
      </c>
      <c r="B99" s="168" t="s">
        <v>1306</v>
      </c>
      <c r="C99" s="177" t="s">
        <v>1307</v>
      </c>
      <c r="D99" s="169" t="s">
        <v>321</v>
      </c>
      <c r="E99" s="170">
        <v>1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0">
        <v>1.3999999999999999E-4</v>
      </c>
      <c r="O99" s="170">
        <f>ROUND(E99*N99,2)</f>
        <v>0</v>
      </c>
      <c r="P99" s="170">
        <v>0</v>
      </c>
      <c r="Q99" s="170">
        <f>ROUND(E99*P99,2)</f>
        <v>0</v>
      </c>
      <c r="R99" s="172" t="s">
        <v>1269</v>
      </c>
      <c r="S99" s="172" t="s">
        <v>218</v>
      </c>
      <c r="T99" s="173" t="s">
        <v>218</v>
      </c>
      <c r="U99" s="157">
        <v>7.1999999999999995E-2</v>
      </c>
      <c r="V99" s="157">
        <f>ROUND(E99*U99,2)</f>
        <v>7.0000000000000007E-2</v>
      </c>
      <c r="W99" s="157"/>
      <c r="X99" s="157" t="s">
        <v>263</v>
      </c>
      <c r="Y99" s="157" t="s">
        <v>221</v>
      </c>
      <c r="Z99" s="146"/>
      <c r="AA99" s="146"/>
      <c r="AB99" s="146"/>
      <c r="AC99" s="146"/>
      <c r="AD99" s="146"/>
      <c r="AE99" s="146"/>
      <c r="AF99" s="146"/>
      <c r="AG99" s="146" t="s">
        <v>1231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53"/>
      <c r="B100" s="154"/>
      <c r="C100" s="262"/>
      <c r="D100" s="263"/>
      <c r="E100" s="263"/>
      <c r="F100" s="263"/>
      <c r="G100" s="263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6"/>
      <c r="AA100" s="146"/>
      <c r="AB100" s="146"/>
      <c r="AC100" s="146"/>
      <c r="AD100" s="146"/>
      <c r="AE100" s="146"/>
      <c r="AF100" s="146"/>
      <c r="AG100" s="146" t="s">
        <v>223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67">
        <v>35</v>
      </c>
      <c r="B101" s="168" t="s">
        <v>1308</v>
      </c>
      <c r="C101" s="177" t="s">
        <v>1309</v>
      </c>
      <c r="D101" s="169" t="s">
        <v>321</v>
      </c>
      <c r="E101" s="170">
        <v>2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0">
        <v>1.8000000000000001E-4</v>
      </c>
      <c r="O101" s="170">
        <f>ROUND(E101*N101,2)</f>
        <v>0</v>
      </c>
      <c r="P101" s="170">
        <v>0</v>
      </c>
      <c r="Q101" s="170">
        <f>ROUND(E101*P101,2)</f>
        <v>0</v>
      </c>
      <c r="R101" s="172" t="s">
        <v>1269</v>
      </c>
      <c r="S101" s="172" t="s">
        <v>218</v>
      </c>
      <c r="T101" s="173" t="s">
        <v>218</v>
      </c>
      <c r="U101" s="157">
        <v>0.16500000000000001</v>
      </c>
      <c r="V101" s="157">
        <f>ROUND(E101*U101,2)</f>
        <v>0.33</v>
      </c>
      <c r="W101" s="157"/>
      <c r="X101" s="157" t="s">
        <v>263</v>
      </c>
      <c r="Y101" s="157" t="s">
        <v>221</v>
      </c>
      <c r="Z101" s="146"/>
      <c r="AA101" s="146"/>
      <c r="AB101" s="146"/>
      <c r="AC101" s="146"/>
      <c r="AD101" s="146"/>
      <c r="AE101" s="146"/>
      <c r="AF101" s="146"/>
      <c r="AG101" s="146" t="s">
        <v>1231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">
      <c r="A102" s="153"/>
      <c r="B102" s="154"/>
      <c r="C102" s="262"/>
      <c r="D102" s="263"/>
      <c r="E102" s="263"/>
      <c r="F102" s="263"/>
      <c r="G102" s="263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6"/>
      <c r="AA102" s="146"/>
      <c r="AB102" s="146"/>
      <c r="AC102" s="146"/>
      <c r="AD102" s="146"/>
      <c r="AE102" s="146"/>
      <c r="AF102" s="146"/>
      <c r="AG102" s="146" t="s">
        <v>223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67">
        <v>36</v>
      </c>
      <c r="B103" s="168" t="s">
        <v>1310</v>
      </c>
      <c r="C103" s="177" t="s">
        <v>1311</v>
      </c>
      <c r="D103" s="169" t="s">
        <v>321</v>
      </c>
      <c r="E103" s="170">
        <v>5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70">
        <v>4.8000000000000001E-4</v>
      </c>
      <c r="O103" s="170">
        <f>ROUND(E103*N103,2)</f>
        <v>0</v>
      </c>
      <c r="P103" s="170">
        <v>0</v>
      </c>
      <c r="Q103" s="170">
        <f>ROUND(E103*P103,2)</f>
        <v>0</v>
      </c>
      <c r="R103" s="172" t="s">
        <v>1269</v>
      </c>
      <c r="S103" s="172" t="s">
        <v>218</v>
      </c>
      <c r="T103" s="173" t="s">
        <v>218</v>
      </c>
      <c r="U103" s="157">
        <v>0.22700000000000001</v>
      </c>
      <c r="V103" s="157">
        <f>ROUND(E103*U103,2)</f>
        <v>1.1399999999999999</v>
      </c>
      <c r="W103" s="157"/>
      <c r="X103" s="157" t="s">
        <v>263</v>
      </c>
      <c r="Y103" s="157" t="s">
        <v>221</v>
      </c>
      <c r="Z103" s="146"/>
      <c r="AA103" s="146"/>
      <c r="AB103" s="146"/>
      <c r="AC103" s="146"/>
      <c r="AD103" s="146"/>
      <c r="AE103" s="146"/>
      <c r="AF103" s="146"/>
      <c r="AG103" s="146" t="s">
        <v>1231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262"/>
      <c r="D104" s="263"/>
      <c r="E104" s="263"/>
      <c r="F104" s="263"/>
      <c r="G104" s="263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6"/>
      <c r="AA104" s="146"/>
      <c r="AB104" s="146"/>
      <c r="AC104" s="146"/>
      <c r="AD104" s="146"/>
      <c r="AE104" s="146"/>
      <c r="AF104" s="146"/>
      <c r="AG104" s="146" t="s">
        <v>223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67">
        <v>37</v>
      </c>
      <c r="B105" s="168" t="s">
        <v>1312</v>
      </c>
      <c r="C105" s="177" t="s">
        <v>1313</v>
      </c>
      <c r="D105" s="169" t="s">
        <v>321</v>
      </c>
      <c r="E105" s="170">
        <v>5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0">
        <v>6.8000000000000005E-4</v>
      </c>
      <c r="O105" s="170">
        <f>ROUND(E105*N105,2)</f>
        <v>0</v>
      </c>
      <c r="P105" s="170">
        <v>0</v>
      </c>
      <c r="Q105" s="170">
        <f>ROUND(E105*P105,2)</f>
        <v>0</v>
      </c>
      <c r="R105" s="172" t="s">
        <v>1269</v>
      </c>
      <c r="S105" s="172" t="s">
        <v>218</v>
      </c>
      <c r="T105" s="173" t="s">
        <v>218</v>
      </c>
      <c r="U105" s="157">
        <v>0.26900000000000002</v>
      </c>
      <c r="V105" s="157">
        <f>ROUND(E105*U105,2)</f>
        <v>1.35</v>
      </c>
      <c r="W105" s="157"/>
      <c r="X105" s="157" t="s">
        <v>263</v>
      </c>
      <c r="Y105" s="157" t="s">
        <v>221</v>
      </c>
      <c r="Z105" s="146"/>
      <c r="AA105" s="146"/>
      <c r="AB105" s="146"/>
      <c r="AC105" s="146"/>
      <c r="AD105" s="146"/>
      <c r="AE105" s="146"/>
      <c r="AF105" s="146"/>
      <c r="AG105" s="146" t="s">
        <v>1231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2" x14ac:dyDescent="0.2">
      <c r="A106" s="153"/>
      <c r="B106" s="154"/>
      <c r="C106" s="262"/>
      <c r="D106" s="263"/>
      <c r="E106" s="263"/>
      <c r="F106" s="263"/>
      <c r="G106" s="263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6"/>
      <c r="AA106" s="146"/>
      <c r="AB106" s="146"/>
      <c r="AC106" s="146"/>
      <c r="AD106" s="146"/>
      <c r="AE106" s="146"/>
      <c r="AF106" s="146"/>
      <c r="AG106" s="146" t="s">
        <v>223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67">
        <v>38</v>
      </c>
      <c r="B107" s="168" t="s">
        <v>1314</v>
      </c>
      <c r="C107" s="177" t="s">
        <v>1315</v>
      </c>
      <c r="D107" s="169" t="s">
        <v>321</v>
      </c>
      <c r="E107" s="170">
        <v>1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0">
        <v>2.7E-4</v>
      </c>
      <c r="O107" s="170">
        <f>ROUND(E107*N107,2)</f>
        <v>0</v>
      </c>
      <c r="P107" s="170">
        <v>0</v>
      </c>
      <c r="Q107" s="170">
        <f>ROUND(E107*P107,2)</f>
        <v>0</v>
      </c>
      <c r="R107" s="172" t="s">
        <v>1269</v>
      </c>
      <c r="S107" s="172" t="s">
        <v>218</v>
      </c>
      <c r="T107" s="173" t="s">
        <v>218</v>
      </c>
      <c r="U107" s="157">
        <v>0.22700000000000001</v>
      </c>
      <c r="V107" s="157">
        <f>ROUND(E107*U107,2)</f>
        <v>0.23</v>
      </c>
      <c r="W107" s="157"/>
      <c r="X107" s="157" t="s">
        <v>263</v>
      </c>
      <c r="Y107" s="157" t="s">
        <v>221</v>
      </c>
      <c r="Z107" s="146"/>
      <c r="AA107" s="146"/>
      <c r="AB107" s="146"/>
      <c r="AC107" s="146"/>
      <c r="AD107" s="146"/>
      <c r="AE107" s="146"/>
      <c r="AF107" s="146"/>
      <c r="AG107" s="146" t="s">
        <v>1231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 x14ac:dyDescent="0.2">
      <c r="A108" s="153"/>
      <c r="B108" s="154"/>
      <c r="C108" s="262"/>
      <c r="D108" s="263"/>
      <c r="E108" s="263"/>
      <c r="F108" s="263"/>
      <c r="G108" s="263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6"/>
      <c r="AA108" s="146"/>
      <c r="AB108" s="146"/>
      <c r="AC108" s="146"/>
      <c r="AD108" s="146"/>
      <c r="AE108" s="146"/>
      <c r="AF108" s="146"/>
      <c r="AG108" s="146" t="s">
        <v>223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67">
        <v>39</v>
      </c>
      <c r="B109" s="168" t="s">
        <v>1316</v>
      </c>
      <c r="C109" s="177" t="s">
        <v>1317</v>
      </c>
      <c r="D109" s="169" t="s">
        <v>321</v>
      </c>
      <c r="E109" s="170">
        <v>1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0">
        <v>3.5E-4</v>
      </c>
      <c r="O109" s="170">
        <f>ROUND(E109*N109,2)</f>
        <v>0</v>
      </c>
      <c r="P109" s="170">
        <v>0</v>
      </c>
      <c r="Q109" s="170">
        <f>ROUND(E109*P109,2)</f>
        <v>0</v>
      </c>
      <c r="R109" s="172" t="s">
        <v>1269</v>
      </c>
      <c r="S109" s="172" t="s">
        <v>218</v>
      </c>
      <c r="T109" s="173" t="s">
        <v>218</v>
      </c>
      <c r="U109" s="157">
        <v>0.26900000000000002</v>
      </c>
      <c r="V109" s="157">
        <f>ROUND(E109*U109,2)</f>
        <v>0.27</v>
      </c>
      <c r="W109" s="157"/>
      <c r="X109" s="157" t="s">
        <v>263</v>
      </c>
      <c r="Y109" s="157" t="s">
        <v>221</v>
      </c>
      <c r="Z109" s="146"/>
      <c r="AA109" s="146"/>
      <c r="AB109" s="146"/>
      <c r="AC109" s="146"/>
      <c r="AD109" s="146"/>
      <c r="AE109" s="146"/>
      <c r="AF109" s="146"/>
      <c r="AG109" s="146" t="s">
        <v>1231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">
      <c r="A110" s="153"/>
      <c r="B110" s="154"/>
      <c r="C110" s="262"/>
      <c r="D110" s="263"/>
      <c r="E110" s="263"/>
      <c r="F110" s="263"/>
      <c r="G110" s="263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6"/>
      <c r="AA110" s="146"/>
      <c r="AB110" s="146"/>
      <c r="AC110" s="146"/>
      <c r="AD110" s="146"/>
      <c r="AE110" s="146"/>
      <c r="AF110" s="146"/>
      <c r="AG110" s="146" t="s">
        <v>223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 x14ac:dyDescent="0.2">
      <c r="A111" s="167">
        <v>40</v>
      </c>
      <c r="B111" s="168" t="s">
        <v>1318</v>
      </c>
      <c r="C111" s="177" t="s">
        <v>1319</v>
      </c>
      <c r="D111" s="169" t="s">
        <v>321</v>
      </c>
      <c r="E111" s="170">
        <v>2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0">
        <v>1.9000000000000001E-4</v>
      </c>
      <c r="O111" s="170">
        <f>ROUND(E111*N111,2)</f>
        <v>0</v>
      </c>
      <c r="P111" s="170">
        <v>0</v>
      </c>
      <c r="Q111" s="170">
        <f>ROUND(E111*P111,2)</f>
        <v>0</v>
      </c>
      <c r="R111" s="172" t="s">
        <v>1269</v>
      </c>
      <c r="S111" s="172" t="s">
        <v>218</v>
      </c>
      <c r="T111" s="173" t="s">
        <v>218</v>
      </c>
      <c r="U111" s="157">
        <v>8.2000000000000003E-2</v>
      </c>
      <c r="V111" s="157">
        <f>ROUND(E111*U111,2)</f>
        <v>0.16</v>
      </c>
      <c r="W111" s="157"/>
      <c r="X111" s="157" t="s">
        <v>263</v>
      </c>
      <c r="Y111" s="157" t="s">
        <v>221</v>
      </c>
      <c r="Z111" s="146"/>
      <c r="AA111" s="146"/>
      <c r="AB111" s="146"/>
      <c r="AC111" s="146"/>
      <c r="AD111" s="146"/>
      <c r="AE111" s="146"/>
      <c r="AF111" s="146"/>
      <c r="AG111" s="146" t="s">
        <v>1231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">
      <c r="A112" s="153"/>
      <c r="B112" s="154"/>
      <c r="C112" s="262"/>
      <c r="D112" s="263"/>
      <c r="E112" s="263"/>
      <c r="F112" s="263"/>
      <c r="G112" s="263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6"/>
      <c r="AA112" s="146"/>
      <c r="AB112" s="146"/>
      <c r="AC112" s="146"/>
      <c r="AD112" s="146"/>
      <c r="AE112" s="146"/>
      <c r="AF112" s="146"/>
      <c r="AG112" s="146" t="s">
        <v>223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22.5" outlineLevel="1" x14ac:dyDescent="0.2">
      <c r="A113" s="167">
        <v>41</v>
      </c>
      <c r="B113" s="168" t="s">
        <v>1320</v>
      </c>
      <c r="C113" s="177" t="s">
        <v>1321</v>
      </c>
      <c r="D113" s="169" t="s">
        <v>321</v>
      </c>
      <c r="E113" s="170">
        <v>3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0">
        <v>1.3999999999999999E-4</v>
      </c>
      <c r="O113" s="170">
        <f>ROUND(E113*N113,2)</f>
        <v>0</v>
      </c>
      <c r="P113" s="170">
        <v>0</v>
      </c>
      <c r="Q113" s="170">
        <f>ROUND(E113*P113,2)</f>
        <v>0</v>
      </c>
      <c r="R113" s="172" t="s">
        <v>1269</v>
      </c>
      <c r="S113" s="172" t="s">
        <v>218</v>
      </c>
      <c r="T113" s="173" t="s">
        <v>218</v>
      </c>
      <c r="U113" s="157">
        <v>8.2000000000000003E-2</v>
      </c>
      <c r="V113" s="157">
        <f>ROUND(E113*U113,2)</f>
        <v>0.25</v>
      </c>
      <c r="W113" s="157"/>
      <c r="X113" s="157" t="s">
        <v>263</v>
      </c>
      <c r="Y113" s="157" t="s">
        <v>221</v>
      </c>
      <c r="Z113" s="146"/>
      <c r="AA113" s="146"/>
      <c r="AB113" s="146"/>
      <c r="AC113" s="146"/>
      <c r="AD113" s="146"/>
      <c r="AE113" s="146"/>
      <c r="AF113" s="146"/>
      <c r="AG113" s="146" t="s">
        <v>1231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53"/>
      <c r="B114" s="154"/>
      <c r="C114" s="262"/>
      <c r="D114" s="263"/>
      <c r="E114" s="263"/>
      <c r="F114" s="263"/>
      <c r="G114" s="263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6"/>
      <c r="AA114" s="146"/>
      <c r="AB114" s="146"/>
      <c r="AC114" s="146"/>
      <c r="AD114" s="146"/>
      <c r="AE114" s="146"/>
      <c r="AF114" s="146"/>
      <c r="AG114" s="146" t="s">
        <v>223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67">
        <v>42</v>
      </c>
      <c r="B115" s="168" t="s">
        <v>1322</v>
      </c>
      <c r="C115" s="177" t="s">
        <v>1323</v>
      </c>
      <c r="D115" s="169" t="s">
        <v>321</v>
      </c>
      <c r="E115" s="170">
        <v>1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0">
        <v>4.6000000000000001E-4</v>
      </c>
      <c r="O115" s="170">
        <f>ROUND(E115*N115,2)</f>
        <v>0</v>
      </c>
      <c r="P115" s="170">
        <v>0</v>
      </c>
      <c r="Q115" s="170">
        <f>ROUND(E115*P115,2)</f>
        <v>0</v>
      </c>
      <c r="R115" s="172" t="s">
        <v>1269</v>
      </c>
      <c r="S115" s="172" t="s">
        <v>218</v>
      </c>
      <c r="T115" s="173" t="s">
        <v>218</v>
      </c>
      <c r="U115" s="157">
        <v>0.22700000000000001</v>
      </c>
      <c r="V115" s="157">
        <f>ROUND(E115*U115,2)</f>
        <v>0.23</v>
      </c>
      <c r="W115" s="157"/>
      <c r="X115" s="157" t="s">
        <v>263</v>
      </c>
      <c r="Y115" s="157" t="s">
        <v>221</v>
      </c>
      <c r="Z115" s="146"/>
      <c r="AA115" s="146"/>
      <c r="AB115" s="146"/>
      <c r="AC115" s="146"/>
      <c r="AD115" s="146"/>
      <c r="AE115" s="146"/>
      <c r="AF115" s="146"/>
      <c r="AG115" s="146" t="s">
        <v>1231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2" x14ac:dyDescent="0.2">
      <c r="A116" s="153"/>
      <c r="B116" s="154"/>
      <c r="C116" s="262"/>
      <c r="D116" s="263"/>
      <c r="E116" s="263"/>
      <c r="F116" s="263"/>
      <c r="G116" s="263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6"/>
      <c r="AA116" s="146"/>
      <c r="AB116" s="146"/>
      <c r="AC116" s="146"/>
      <c r="AD116" s="146"/>
      <c r="AE116" s="146"/>
      <c r="AF116" s="146"/>
      <c r="AG116" s="146" t="s">
        <v>223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67">
        <v>43</v>
      </c>
      <c r="B117" s="168" t="s">
        <v>1324</v>
      </c>
      <c r="C117" s="177" t="s">
        <v>1325</v>
      </c>
      <c r="D117" s="169" t="s">
        <v>321</v>
      </c>
      <c r="E117" s="170">
        <v>1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0">
        <v>5.5999999999999995E-4</v>
      </c>
      <c r="O117" s="170">
        <f>ROUND(E117*N117,2)</f>
        <v>0</v>
      </c>
      <c r="P117" s="170">
        <v>0</v>
      </c>
      <c r="Q117" s="170">
        <f>ROUND(E117*P117,2)</f>
        <v>0</v>
      </c>
      <c r="R117" s="172" t="s">
        <v>1269</v>
      </c>
      <c r="S117" s="172" t="s">
        <v>218</v>
      </c>
      <c r="T117" s="173" t="s">
        <v>218</v>
      </c>
      <c r="U117" s="157">
        <v>0.26900000000000002</v>
      </c>
      <c r="V117" s="157">
        <f>ROUND(E117*U117,2)</f>
        <v>0.27</v>
      </c>
      <c r="W117" s="157"/>
      <c r="X117" s="157" t="s">
        <v>263</v>
      </c>
      <c r="Y117" s="157" t="s">
        <v>221</v>
      </c>
      <c r="Z117" s="146"/>
      <c r="AA117" s="146"/>
      <c r="AB117" s="146"/>
      <c r="AC117" s="146"/>
      <c r="AD117" s="146"/>
      <c r="AE117" s="146"/>
      <c r="AF117" s="146"/>
      <c r="AG117" s="146" t="s">
        <v>1231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2" x14ac:dyDescent="0.2">
      <c r="A118" s="153"/>
      <c r="B118" s="154"/>
      <c r="C118" s="262"/>
      <c r="D118" s="263"/>
      <c r="E118" s="263"/>
      <c r="F118" s="263"/>
      <c r="G118" s="263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6"/>
      <c r="AA118" s="146"/>
      <c r="AB118" s="146"/>
      <c r="AC118" s="146"/>
      <c r="AD118" s="146"/>
      <c r="AE118" s="146"/>
      <c r="AF118" s="146"/>
      <c r="AG118" s="146" t="s">
        <v>223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ht="22.5" outlineLevel="1" x14ac:dyDescent="0.2">
      <c r="A119" s="167">
        <v>44</v>
      </c>
      <c r="B119" s="168" t="s">
        <v>1326</v>
      </c>
      <c r="C119" s="177" t="s">
        <v>1327</v>
      </c>
      <c r="D119" s="169" t="s">
        <v>321</v>
      </c>
      <c r="E119" s="170">
        <v>2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0">
        <v>5.2999999999999998E-4</v>
      </c>
      <c r="O119" s="170">
        <f>ROUND(E119*N119,2)</f>
        <v>0</v>
      </c>
      <c r="P119" s="170">
        <v>0</v>
      </c>
      <c r="Q119" s="170">
        <f>ROUND(E119*P119,2)</f>
        <v>0</v>
      </c>
      <c r="R119" s="172" t="s">
        <v>1269</v>
      </c>
      <c r="S119" s="172" t="s">
        <v>218</v>
      </c>
      <c r="T119" s="173" t="s">
        <v>218</v>
      </c>
      <c r="U119" s="157">
        <v>0.38100000000000001</v>
      </c>
      <c r="V119" s="157">
        <f>ROUND(E119*U119,2)</f>
        <v>0.76</v>
      </c>
      <c r="W119" s="157"/>
      <c r="X119" s="157" t="s">
        <v>263</v>
      </c>
      <c r="Y119" s="157" t="s">
        <v>221</v>
      </c>
      <c r="Z119" s="146"/>
      <c r="AA119" s="146"/>
      <c r="AB119" s="146"/>
      <c r="AC119" s="146"/>
      <c r="AD119" s="146"/>
      <c r="AE119" s="146"/>
      <c r="AF119" s="146"/>
      <c r="AG119" s="146" t="s">
        <v>1231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262"/>
      <c r="D120" s="263"/>
      <c r="E120" s="263"/>
      <c r="F120" s="263"/>
      <c r="G120" s="263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6"/>
      <c r="AA120" s="146"/>
      <c r="AB120" s="146"/>
      <c r="AC120" s="146"/>
      <c r="AD120" s="146"/>
      <c r="AE120" s="146"/>
      <c r="AF120" s="146"/>
      <c r="AG120" s="146" t="s">
        <v>223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67">
        <v>45</v>
      </c>
      <c r="B121" s="168" t="s">
        <v>1328</v>
      </c>
      <c r="C121" s="177" t="s">
        <v>1329</v>
      </c>
      <c r="D121" s="169" t="s">
        <v>321</v>
      </c>
      <c r="E121" s="170">
        <v>2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0">
        <v>8.6E-3</v>
      </c>
      <c r="O121" s="170">
        <f>ROUND(E121*N121,2)</f>
        <v>0.02</v>
      </c>
      <c r="P121" s="170">
        <v>0</v>
      </c>
      <c r="Q121" s="170">
        <f>ROUND(E121*P121,2)</f>
        <v>0</v>
      </c>
      <c r="R121" s="172"/>
      <c r="S121" s="172" t="s">
        <v>262</v>
      </c>
      <c r="T121" s="173" t="s">
        <v>219</v>
      </c>
      <c r="U121" s="157">
        <v>0</v>
      </c>
      <c r="V121" s="157">
        <f>ROUND(E121*U121,2)</f>
        <v>0</v>
      </c>
      <c r="W121" s="157"/>
      <c r="X121" s="157" t="s">
        <v>263</v>
      </c>
      <c r="Y121" s="157" t="s">
        <v>221</v>
      </c>
      <c r="Z121" s="146"/>
      <c r="AA121" s="146"/>
      <c r="AB121" s="146"/>
      <c r="AC121" s="146"/>
      <c r="AD121" s="146"/>
      <c r="AE121" s="146"/>
      <c r="AF121" s="146"/>
      <c r="AG121" s="146" t="s">
        <v>1231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53"/>
      <c r="B122" s="154"/>
      <c r="C122" s="262"/>
      <c r="D122" s="263"/>
      <c r="E122" s="263"/>
      <c r="F122" s="263"/>
      <c r="G122" s="263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6"/>
      <c r="AA122" s="146"/>
      <c r="AB122" s="146"/>
      <c r="AC122" s="146"/>
      <c r="AD122" s="146"/>
      <c r="AE122" s="146"/>
      <c r="AF122" s="146"/>
      <c r="AG122" s="146" t="s">
        <v>223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67">
        <v>46</v>
      </c>
      <c r="B123" s="168" t="s">
        <v>1330</v>
      </c>
      <c r="C123" s="177" t="s">
        <v>1331</v>
      </c>
      <c r="D123" s="169" t="s">
        <v>1332</v>
      </c>
      <c r="E123" s="170">
        <v>2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0">
        <v>0</v>
      </c>
      <c r="O123" s="170">
        <f>ROUND(E123*N123,2)</f>
        <v>0</v>
      </c>
      <c r="P123" s="170">
        <v>0</v>
      </c>
      <c r="Q123" s="170">
        <f>ROUND(E123*P123,2)</f>
        <v>0</v>
      </c>
      <c r="R123" s="172"/>
      <c r="S123" s="172" t="s">
        <v>262</v>
      </c>
      <c r="T123" s="173" t="s">
        <v>219</v>
      </c>
      <c r="U123" s="157">
        <v>0</v>
      </c>
      <c r="V123" s="157">
        <f>ROUND(E123*U123,2)</f>
        <v>0</v>
      </c>
      <c r="W123" s="157"/>
      <c r="X123" s="157" t="s">
        <v>263</v>
      </c>
      <c r="Y123" s="157" t="s">
        <v>221</v>
      </c>
      <c r="Z123" s="146"/>
      <c r="AA123" s="146"/>
      <c r="AB123" s="146"/>
      <c r="AC123" s="146"/>
      <c r="AD123" s="146"/>
      <c r="AE123" s="146"/>
      <c r="AF123" s="146"/>
      <c r="AG123" s="146" t="s">
        <v>1231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262"/>
      <c r="D124" s="263"/>
      <c r="E124" s="263"/>
      <c r="F124" s="263"/>
      <c r="G124" s="263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6"/>
      <c r="AA124" s="146"/>
      <c r="AB124" s="146"/>
      <c r="AC124" s="146"/>
      <c r="AD124" s="146"/>
      <c r="AE124" s="146"/>
      <c r="AF124" s="146"/>
      <c r="AG124" s="146" t="s">
        <v>223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67">
        <v>47</v>
      </c>
      <c r="B125" s="168" t="s">
        <v>1333</v>
      </c>
      <c r="C125" s="177" t="s">
        <v>1334</v>
      </c>
      <c r="D125" s="169" t="s">
        <v>321</v>
      </c>
      <c r="E125" s="170">
        <v>1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0">
        <v>1.2999999999999999E-3</v>
      </c>
      <c r="O125" s="170">
        <f>ROUND(E125*N125,2)</f>
        <v>0</v>
      </c>
      <c r="P125" s="170">
        <v>0</v>
      </c>
      <c r="Q125" s="170">
        <f>ROUND(E125*P125,2)</f>
        <v>0</v>
      </c>
      <c r="R125" s="172"/>
      <c r="S125" s="172" t="s">
        <v>262</v>
      </c>
      <c r="T125" s="173" t="s">
        <v>219</v>
      </c>
      <c r="U125" s="157">
        <v>0</v>
      </c>
      <c r="V125" s="157">
        <f>ROUND(E125*U125,2)</f>
        <v>0</v>
      </c>
      <c r="W125" s="157"/>
      <c r="X125" s="157" t="s">
        <v>263</v>
      </c>
      <c r="Y125" s="157" t="s">
        <v>221</v>
      </c>
      <c r="Z125" s="146"/>
      <c r="AA125" s="146"/>
      <c r="AB125" s="146"/>
      <c r="AC125" s="146"/>
      <c r="AD125" s="146"/>
      <c r="AE125" s="146"/>
      <c r="AF125" s="146"/>
      <c r="AG125" s="146" t="s">
        <v>1231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2" x14ac:dyDescent="0.2">
      <c r="A126" s="153"/>
      <c r="B126" s="154"/>
      <c r="C126" s="262"/>
      <c r="D126" s="263"/>
      <c r="E126" s="263"/>
      <c r="F126" s="263"/>
      <c r="G126" s="263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6"/>
      <c r="AA126" s="146"/>
      <c r="AB126" s="146"/>
      <c r="AC126" s="146"/>
      <c r="AD126" s="146"/>
      <c r="AE126" s="146"/>
      <c r="AF126" s="146"/>
      <c r="AG126" s="146" t="s">
        <v>223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67">
        <v>48</v>
      </c>
      <c r="B127" s="168" t="s">
        <v>1335</v>
      </c>
      <c r="C127" s="177" t="s">
        <v>1336</v>
      </c>
      <c r="D127" s="169" t="s">
        <v>321</v>
      </c>
      <c r="E127" s="170">
        <v>1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0">
        <v>1.5E-3</v>
      </c>
      <c r="O127" s="170">
        <f>ROUND(E127*N127,2)</f>
        <v>0</v>
      </c>
      <c r="P127" s="170">
        <v>0</v>
      </c>
      <c r="Q127" s="170">
        <f>ROUND(E127*P127,2)</f>
        <v>0</v>
      </c>
      <c r="R127" s="172"/>
      <c r="S127" s="172" t="s">
        <v>262</v>
      </c>
      <c r="T127" s="173" t="s">
        <v>219</v>
      </c>
      <c r="U127" s="157">
        <v>0</v>
      </c>
      <c r="V127" s="157">
        <f>ROUND(E127*U127,2)</f>
        <v>0</v>
      </c>
      <c r="W127" s="157"/>
      <c r="X127" s="157" t="s">
        <v>263</v>
      </c>
      <c r="Y127" s="157" t="s">
        <v>221</v>
      </c>
      <c r="Z127" s="146"/>
      <c r="AA127" s="146"/>
      <c r="AB127" s="146"/>
      <c r="AC127" s="146"/>
      <c r="AD127" s="146"/>
      <c r="AE127" s="146"/>
      <c r="AF127" s="146"/>
      <c r="AG127" s="146" t="s">
        <v>1231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 x14ac:dyDescent="0.2">
      <c r="A128" s="153"/>
      <c r="B128" s="154"/>
      <c r="C128" s="262"/>
      <c r="D128" s="263"/>
      <c r="E128" s="263"/>
      <c r="F128" s="263"/>
      <c r="G128" s="263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6"/>
      <c r="AA128" s="146"/>
      <c r="AB128" s="146"/>
      <c r="AC128" s="146"/>
      <c r="AD128" s="146"/>
      <c r="AE128" s="146"/>
      <c r="AF128" s="146"/>
      <c r="AG128" s="146" t="s">
        <v>223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53">
        <v>49</v>
      </c>
      <c r="B129" s="154" t="s">
        <v>1337</v>
      </c>
      <c r="C129" s="194" t="s">
        <v>1338</v>
      </c>
      <c r="D129" s="155" t="s">
        <v>0</v>
      </c>
      <c r="E129" s="174"/>
      <c r="F129" s="158"/>
      <c r="G129" s="157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6">
        <v>0</v>
      </c>
      <c r="O129" s="156">
        <f>ROUND(E129*N129,2)</f>
        <v>0</v>
      </c>
      <c r="P129" s="156">
        <v>0</v>
      </c>
      <c r="Q129" s="156">
        <f>ROUND(E129*P129,2)</f>
        <v>0</v>
      </c>
      <c r="R129" s="157" t="s">
        <v>1269</v>
      </c>
      <c r="S129" s="157" t="s">
        <v>218</v>
      </c>
      <c r="T129" s="157" t="s">
        <v>218</v>
      </c>
      <c r="U129" s="157">
        <v>0</v>
      </c>
      <c r="V129" s="157">
        <f>ROUND(E129*U129,2)</f>
        <v>0</v>
      </c>
      <c r="W129" s="157"/>
      <c r="X129" s="157" t="s">
        <v>843</v>
      </c>
      <c r="Y129" s="157" t="s">
        <v>221</v>
      </c>
      <c r="Z129" s="146"/>
      <c r="AA129" s="146"/>
      <c r="AB129" s="146"/>
      <c r="AC129" s="146"/>
      <c r="AD129" s="146"/>
      <c r="AE129" s="146"/>
      <c r="AF129" s="146"/>
      <c r="AG129" s="146" t="s">
        <v>1266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2" x14ac:dyDescent="0.2">
      <c r="A130" s="153"/>
      <c r="B130" s="154"/>
      <c r="C130" s="251"/>
      <c r="D130" s="252"/>
      <c r="E130" s="252"/>
      <c r="F130" s="252"/>
      <c r="G130" s="252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6"/>
      <c r="AA130" s="146"/>
      <c r="AB130" s="146"/>
      <c r="AC130" s="146"/>
      <c r="AD130" s="146"/>
      <c r="AE130" s="146"/>
      <c r="AF130" s="146"/>
      <c r="AG130" s="146" t="s">
        <v>223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x14ac:dyDescent="0.2">
      <c r="A131" s="160" t="s">
        <v>213</v>
      </c>
      <c r="B131" s="161" t="s">
        <v>147</v>
      </c>
      <c r="C131" s="176" t="s">
        <v>148</v>
      </c>
      <c r="D131" s="162"/>
      <c r="E131" s="163"/>
      <c r="F131" s="164"/>
      <c r="G131" s="164">
        <f>SUMIF(AG132:AG149,"&lt;&gt;NOR",G132:G149)</f>
        <v>0</v>
      </c>
      <c r="H131" s="164"/>
      <c r="I131" s="164">
        <f>SUM(I132:I149)</f>
        <v>0</v>
      </c>
      <c r="J131" s="164"/>
      <c r="K131" s="164">
        <f>SUM(K132:K149)</f>
        <v>0</v>
      </c>
      <c r="L131" s="164"/>
      <c r="M131" s="164">
        <f>SUM(M132:M149)</f>
        <v>0</v>
      </c>
      <c r="N131" s="163"/>
      <c r="O131" s="163">
        <f>SUM(O132:O149)</f>
        <v>0.09</v>
      </c>
      <c r="P131" s="163"/>
      <c r="Q131" s="163">
        <f>SUM(Q132:Q149)</f>
        <v>0</v>
      </c>
      <c r="R131" s="164"/>
      <c r="S131" s="164"/>
      <c r="T131" s="165"/>
      <c r="U131" s="159"/>
      <c r="V131" s="159">
        <f>SUM(V132:V149)</f>
        <v>8.2100000000000009</v>
      </c>
      <c r="W131" s="159"/>
      <c r="X131" s="159"/>
      <c r="Y131" s="159"/>
      <c r="AG131" t="s">
        <v>214</v>
      </c>
    </row>
    <row r="132" spans="1:60" outlineLevel="1" x14ac:dyDescent="0.2">
      <c r="A132" s="167">
        <v>50</v>
      </c>
      <c r="B132" s="168" t="s">
        <v>1339</v>
      </c>
      <c r="C132" s="177" t="s">
        <v>1340</v>
      </c>
      <c r="D132" s="169" t="s">
        <v>321</v>
      </c>
      <c r="E132" s="170">
        <v>4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0">
        <v>5.4000000000000001E-4</v>
      </c>
      <c r="O132" s="170">
        <f>ROUND(E132*N132,2)</f>
        <v>0</v>
      </c>
      <c r="P132" s="170">
        <v>0</v>
      </c>
      <c r="Q132" s="170">
        <f>ROUND(E132*P132,2)</f>
        <v>0</v>
      </c>
      <c r="R132" s="172" t="s">
        <v>1269</v>
      </c>
      <c r="S132" s="172" t="s">
        <v>218</v>
      </c>
      <c r="T132" s="173" t="s">
        <v>218</v>
      </c>
      <c r="U132" s="157">
        <v>0.72799999999999998</v>
      </c>
      <c r="V132" s="157">
        <f>ROUND(E132*U132,2)</f>
        <v>2.91</v>
      </c>
      <c r="W132" s="157"/>
      <c r="X132" s="157" t="s">
        <v>263</v>
      </c>
      <c r="Y132" s="157" t="s">
        <v>221</v>
      </c>
      <c r="Z132" s="146"/>
      <c r="AA132" s="146"/>
      <c r="AB132" s="146"/>
      <c r="AC132" s="146"/>
      <c r="AD132" s="146"/>
      <c r="AE132" s="146"/>
      <c r="AF132" s="146"/>
      <c r="AG132" s="146" t="s">
        <v>1231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262"/>
      <c r="D133" s="263"/>
      <c r="E133" s="263"/>
      <c r="F133" s="263"/>
      <c r="G133" s="263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6"/>
      <c r="AA133" s="146"/>
      <c r="AB133" s="146"/>
      <c r="AC133" s="146"/>
      <c r="AD133" s="146"/>
      <c r="AE133" s="146"/>
      <c r="AF133" s="146"/>
      <c r="AG133" s="146" t="s">
        <v>223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2.5" outlineLevel="1" x14ac:dyDescent="0.2">
      <c r="A134" s="167">
        <v>51</v>
      </c>
      <c r="B134" s="168" t="s">
        <v>1341</v>
      </c>
      <c r="C134" s="177" t="s">
        <v>1342</v>
      </c>
      <c r="D134" s="169" t="s">
        <v>321</v>
      </c>
      <c r="E134" s="170">
        <v>1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21</v>
      </c>
      <c r="M134" s="172">
        <f>G134*(1+L134/100)</f>
        <v>0</v>
      </c>
      <c r="N134" s="170">
        <v>0</v>
      </c>
      <c r="O134" s="170">
        <f>ROUND(E134*N134,2)</f>
        <v>0</v>
      </c>
      <c r="P134" s="170">
        <v>0</v>
      </c>
      <c r="Q134" s="170">
        <f>ROUND(E134*P134,2)</f>
        <v>0</v>
      </c>
      <c r="R134" s="172" t="s">
        <v>1269</v>
      </c>
      <c r="S134" s="172" t="s">
        <v>218</v>
      </c>
      <c r="T134" s="173" t="s">
        <v>218</v>
      </c>
      <c r="U134" s="157">
        <v>0.26800000000000002</v>
      </c>
      <c r="V134" s="157">
        <f>ROUND(E134*U134,2)</f>
        <v>0.27</v>
      </c>
      <c r="W134" s="157"/>
      <c r="X134" s="157" t="s">
        <v>263</v>
      </c>
      <c r="Y134" s="157" t="s">
        <v>221</v>
      </c>
      <c r="Z134" s="146"/>
      <c r="AA134" s="146"/>
      <c r="AB134" s="146"/>
      <c r="AC134" s="146"/>
      <c r="AD134" s="146"/>
      <c r="AE134" s="146"/>
      <c r="AF134" s="146"/>
      <c r="AG134" s="146" t="s">
        <v>1231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262"/>
      <c r="D135" s="263"/>
      <c r="E135" s="263"/>
      <c r="F135" s="263"/>
      <c r="G135" s="26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6"/>
      <c r="AA135" s="146"/>
      <c r="AB135" s="146"/>
      <c r="AC135" s="146"/>
      <c r="AD135" s="146"/>
      <c r="AE135" s="146"/>
      <c r="AF135" s="146"/>
      <c r="AG135" s="146" t="s">
        <v>223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67">
        <v>52</v>
      </c>
      <c r="B136" s="168" t="s">
        <v>1343</v>
      </c>
      <c r="C136" s="177" t="s">
        <v>1344</v>
      </c>
      <c r="D136" s="169" t="s">
        <v>321</v>
      </c>
      <c r="E136" s="170">
        <v>1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0">
        <v>0</v>
      </c>
      <c r="O136" s="170">
        <f>ROUND(E136*N136,2)</f>
        <v>0</v>
      </c>
      <c r="P136" s="170">
        <v>0</v>
      </c>
      <c r="Q136" s="170">
        <f>ROUND(E136*P136,2)</f>
        <v>0</v>
      </c>
      <c r="R136" s="172" t="s">
        <v>1269</v>
      </c>
      <c r="S136" s="172" t="s">
        <v>218</v>
      </c>
      <c r="T136" s="173" t="s">
        <v>218</v>
      </c>
      <c r="U136" s="157">
        <v>0.61699999999999999</v>
      </c>
      <c r="V136" s="157">
        <f>ROUND(E136*U136,2)</f>
        <v>0.62</v>
      </c>
      <c r="W136" s="157"/>
      <c r="X136" s="157" t="s">
        <v>263</v>
      </c>
      <c r="Y136" s="157" t="s">
        <v>221</v>
      </c>
      <c r="Z136" s="146"/>
      <c r="AA136" s="146"/>
      <c r="AB136" s="146"/>
      <c r="AC136" s="146"/>
      <c r="AD136" s="146"/>
      <c r="AE136" s="146"/>
      <c r="AF136" s="146"/>
      <c r="AG136" s="146" t="s">
        <v>1231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53"/>
      <c r="B137" s="154"/>
      <c r="C137" s="262"/>
      <c r="D137" s="263"/>
      <c r="E137" s="263"/>
      <c r="F137" s="263"/>
      <c r="G137" s="263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6"/>
      <c r="AA137" s="146"/>
      <c r="AB137" s="146"/>
      <c r="AC137" s="146"/>
      <c r="AD137" s="146"/>
      <c r="AE137" s="146"/>
      <c r="AF137" s="146"/>
      <c r="AG137" s="146" t="s">
        <v>223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67">
        <v>53</v>
      </c>
      <c r="B138" s="168" t="s">
        <v>1345</v>
      </c>
      <c r="C138" s="177" t="s">
        <v>1346</v>
      </c>
      <c r="D138" s="169" t="s">
        <v>321</v>
      </c>
      <c r="E138" s="170">
        <v>1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0">
        <v>0</v>
      </c>
      <c r="O138" s="170">
        <f>ROUND(E138*N138,2)</f>
        <v>0</v>
      </c>
      <c r="P138" s="170">
        <v>0</v>
      </c>
      <c r="Q138" s="170">
        <f>ROUND(E138*P138,2)</f>
        <v>0</v>
      </c>
      <c r="R138" s="172" t="s">
        <v>1269</v>
      </c>
      <c r="S138" s="172" t="s">
        <v>218</v>
      </c>
      <c r="T138" s="173" t="s">
        <v>218</v>
      </c>
      <c r="U138" s="157">
        <v>0.94</v>
      </c>
      <c r="V138" s="157">
        <f>ROUND(E138*U138,2)</f>
        <v>0.94</v>
      </c>
      <c r="W138" s="157"/>
      <c r="X138" s="157" t="s">
        <v>263</v>
      </c>
      <c r="Y138" s="157" t="s">
        <v>221</v>
      </c>
      <c r="Z138" s="146"/>
      <c r="AA138" s="146"/>
      <c r="AB138" s="146"/>
      <c r="AC138" s="146"/>
      <c r="AD138" s="146"/>
      <c r="AE138" s="146"/>
      <c r="AF138" s="146"/>
      <c r="AG138" s="146" t="s">
        <v>1231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53"/>
      <c r="B139" s="154"/>
      <c r="C139" s="262"/>
      <c r="D139" s="263"/>
      <c r="E139" s="263"/>
      <c r="F139" s="263"/>
      <c r="G139" s="263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6"/>
      <c r="AA139" s="146"/>
      <c r="AB139" s="146"/>
      <c r="AC139" s="146"/>
      <c r="AD139" s="146"/>
      <c r="AE139" s="146"/>
      <c r="AF139" s="146"/>
      <c r="AG139" s="146" t="s">
        <v>223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67">
        <v>54</v>
      </c>
      <c r="B140" s="168" t="s">
        <v>1347</v>
      </c>
      <c r="C140" s="177" t="s">
        <v>1348</v>
      </c>
      <c r="D140" s="169" t="s">
        <v>321</v>
      </c>
      <c r="E140" s="170">
        <v>4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0">
        <v>0</v>
      </c>
      <c r="O140" s="170">
        <f>ROUND(E140*N140,2)</f>
        <v>0</v>
      </c>
      <c r="P140" s="170">
        <v>0</v>
      </c>
      <c r="Q140" s="170">
        <f>ROUND(E140*P140,2)</f>
        <v>0</v>
      </c>
      <c r="R140" s="172" t="s">
        <v>1269</v>
      </c>
      <c r="S140" s="172" t="s">
        <v>218</v>
      </c>
      <c r="T140" s="173" t="s">
        <v>218</v>
      </c>
      <c r="U140" s="157">
        <v>0.86799999999999999</v>
      </c>
      <c r="V140" s="157">
        <f>ROUND(E140*U140,2)</f>
        <v>3.47</v>
      </c>
      <c r="W140" s="157"/>
      <c r="X140" s="157" t="s">
        <v>263</v>
      </c>
      <c r="Y140" s="157" t="s">
        <v>221</v>
      </c>
      <c r="Z140" s="146"/>
      <c r="AA140" s="146"/>
      <c r="AB140" s="146"/>
      <c r="AC140" s="146"/>
      <c r="AD140" s="146"/>
      <c r="AE140" s="146"/>
      <c r="AF140" s="146"/>
      <c r="AG140" s="146" t="s">
        <v>1231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2" x14ac:dyDescent="0.2">
      <c r="A141" s="153"/>
      <c r="B141" s="154"/>
      <c r="C141" s="262"/>
      <c r="D141" s="263"/>
      <c r="E141" s="263"/>
      <c r="F141" s="263"/>
      <c r="G141" s="263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6"/>
      <c r="AA141" s="146"/>
      <c r="AB141" s="146"/>
      <c r="AC141" s="146"/>
      <c r="AD141" s="146"/>
      <c r="AE141" s="146"/>
      <c r="AF141" s="146"/>
      <c r="AG141" s="146" t="s">
        <v>223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ht="33.75" outlineLevel="1" x14ac:dyDescent="0.2">
      <c r="A142" s="167">
        <v>55</v>
      </c>
      <c r="B142" s="168" t="s">
        <v>1349</v>
      </c>
      <c r="C142" s="177" t="s">
        <v>1350</v>
      </c>
      <c r="D142" s="169" t="s">
        <v>321</v>
      </c>
      <c r="E142" s="170">
        <v>1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0">
        <v>2.5340000000000001E-2</v>
      </c>
      <c r="O142" s="170">
        <f>ROUND(E142*N142,2)</f>
        <v>0.03</v>
      </c>
      <c r="P142" s="170">
        <v>0</v>
      </c>
      <c r="Q142" s="170">
        <f>ROUND(E142*P142,2)</f>
        <v>0</v>
      </c>
      <c r="R142" s="172" t="s">
        <v>381</v>
      </c>
      <c r="S142" s="172" t="s">
        <v>218</v>
      </c>
      <c r="T142" s="173" t="s">
        <v>218</v>
      </c>
      <c r="U142" s="157">
        <v>0</v>
      </c>
      <c r="V142" s="157">
        <f>ROUND(E142*U142,2)</f>
        <v>0</v>
      </c>
      <c r="W142" s="157"/>
      <c r="X142" s="157" t="s">
        <v>382</v>
      </c>
      <c r="Y142" s="157" t="s">
        <v>221</v>
      </c>
      <c r="Z142" s="146"/>
      <c r="AA142" s="146"/>
      <c r="AB142" s="146"/>
      <c r="AC142" s="146"/>
      <c r="AD142" s="146"/>
      <c r="AE142" s="146"/>
      <c r="AF142" s="146"/>
      <c r="AG142" s="146" t="s">
        <v>1253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2" x14ac:dyDescent="0.2">
      <c r="A143" s="153"/>
      <c r="B143" s="154"/>
      <c r="C143" s="262"/>
      <c r="D143" s="263"/>
      <c r="E143" s="263"/>
      <c r="F143" s="263"/>
      <c r="G143" s="263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6"/>
      <c r="AA143" s="146"/>
      <c r="AB143" s="146"/>
      <c r="AC143" s="146"/>
      <c r="AD143" s="146"/>
      <c r="AE143" s="146"/>
      <c r="AF143" s="146"/>
      <c r="AG143" s="146" t="s">
        <v>223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67">
        <v>56</v>
      </c>
      <c r="B144" s="168" t="s">
        <v>1351</v>
      </c>
      <c r="C144" s="177" t="s">
        <v>1352</v>
      </c>
      <c r="D144" s="169" t="s">
        <v>321</v>
      </c>
      <c r="E144" s="170">
        <v>4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0">
        <v>1.5299999999999999E-2</v>
      </c>
      <c r="O144" s="170">
        <f>ROUND(E144*N144,2)</f>
        <v>0.06</v>
      </c>
      <c r="P144" s="170">
        <v>0</v>
      </c>
      <c r="Q144" s="170">
        <f>ROUND(E144*P144,2)</f>
        <v>0</v>
      </c>
      <c r="R144" s="172" t="s">
        <v>381</v>
      </c>
      <c r="S144" s="172" t="s">
        <v>218</v>
      </c>
      <c r="T144" s="173" t="s">
        <v>218</v>
      </c>
      <c r="U144" s="157">
        <v>0</v>
      </c>
      <c r="V144" s="157">
        <f>ROUND(E144*U144,2)</f>
        <v>0</v>
      </c>
      <c r="W144" s="157"/>
      <c r="X144" s="157" t="s">
        <v>382</v>
      </c>
      <c r="Y144" s="157" t="s">
        <v>221</v>
      </c>
      <c r="Z144" s="146"/>
      <c r="AA144" s="146"/>
      <c r="AB144" s="146"/>
      <c r="AC144" s="146"/>
      <c r="AD144" s="146"/>
      <c r="AE144" s="146"/>
      <c r="AF144" s="146"/>
      <c r="AG144" s="146" t="s">
        <v>1253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2" x14ac:dyDescent="0.2">
      <c r="A145" s="153"/>
      <c r="B145" s="154"/>
      <c r="C145" s="262"/>
      <c r="D145" s="263"/>
      <c r="E145" s="263"/>
      <c r="F145" s="263"/>
      <c r="G145" s="263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6"/>
      <c r="AA145" s="146"/>
      <c r="AB145" s="146"/>
      <c r="AC145" s="146"/>
      <c r="AD145" s="146"/>
      <c r="AE145" s="146"/>
      <c r="AF145" s="146"/>
      <c r="AG145" s="146" t="s">
        <v>223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67">
        <v>57</v>
      </c>
      <c r="B146" s="168" t="s">
        <v>1353</v>
      </c>
      <c r="C146" s="177" t="s">
        <v>1354</v>
      </c>
      <c r="D146" s="169" t="s">
        <v>321</v>
      </c>
      <c r="E146" s="170">
        <v>4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0">
        <v>1E-3</v>
      </c>
      <c r="O146" s="170">
        <f>ROUND(E146*N146,2)</f>
        <v>0</v>
      </c>
      <c r="P146" s="170">
        <v>0</v>
      </c>
      <c r="Q146" s="170">
        <f>ROUND(E146*P146,2)</f>
        <v>0</v>
      </c>
      <c r="R146" s="172" t="s">
        <v>381</v>
      </c>
      <c r="S146" s="172" t="s">
        <v>218</v>
      </c>
      <c r="T146" s="173" t="s">
        <v>218</v>
      </c>
      <c r="U146" s="157">
        <v>0</v>
      </c>
      <c r="V146" s="157">
        <f>ROUND(E146*U146,2)</f>
        <v>0</v>
      </c>
      <c r="W146" s="157"/>
      <c r="X146" s="157" t="s">
        <v>382</v>
      </c>
      <c r="Y146" s="157" t="s">
        <v>221</v>
      </c>
      <c r="Z146" s="146"/>
      <c r="AA146" s="146"/>
      <c r="AB146" s="146"/>
      <c r="AC146" s="146"/>
      <c r="AD146" s="146"/>
      <c r="AE146" s="146"/>
      <c r="AF146" s="146"/>
      <c r="AG146" s="146" t="s">
        <v>1253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2" x14ac:dyDescent="0.2">
      <c r="A147" s="153"/>
      <c r="B147" s="154"/>
      <c r="C147" s="262"/>
      <c r="D147" s="263"/>
      <c r="E147" s="263"/>
      <c r="F147" s="263"/>
      <c r="G147" s="263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6"/>
      <c r="AA147" s="146"/>
      <c r="AB147" s="146"/>
      <c r="AC147" s="146"/>
      <c r="AD147" s="146"/>
      <c r="AE147" s="146"/>
      <c r="AF147" s="146"/>
      <c r="AG147" s="146" t="s">
        <v>223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53">
        <v>58</v>
      </c>
      <c r="B148" s="154" t="s">
        <v>1355</v>
      </c>
      <c r="C148" s="194" t="s">
        <v>1356</v>
      </c>
      <c r="D148" s="155" t="s">
        <v>0</v>
      </c>
      <c r="E148" s="174"/>
      <c r="F148" s="158"/>
      <c r="G148" s="157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6">
        <v>0</v>
      </c>
      <c r="O148" s="156">
        <f>ROUND(E148*N148,2)</f>
        <v>0</v>
      </c>
      <c r="P148" s="156">
        <v>0</v>
      </c>
      <c r="Q148" s="156">
        <f>ROUND(E148*P148,2)</f>
        <v>0</v>
      </c>
      <c r="R148" s="157" t="s">
        <v>1269</v>
      </c>
      <c r="S148" s="157" t="s">
        <v>218</v>
      </c>
      <c r="T148" s="157" t="s">
        <v>218</v>
      </c>
      <c r="U148" s="157">
        <v>0</v>
      </c>
      <c r="V148" s="157">
        <f>ROUND(E148*U148,2)</f>
        <v>0</v>
      </c>
      <c r="W148" s="157"/>
      <c r="X148" s="157" t="s">
        <v>843</v>
      </c>
      <c r="Y148" s="157" t="s">
        <v>221</v>
      </c>
      <c r="Z148" s="146"/>
      <c r="AA148" s="146"/>
      <c r="AB148" s="146"/>
      <c r="AC148" s="146"/>
      <c r="AD148" s="146"/>
      <c r="AE148" s="146"/>
      <c r="AF148" s="146"/>
      <c r="AG148" s="146" t="s">
        <v>1266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2" x14ac:dyDescent="0.2">
      <c r="A149" s="153"/>
      <c r="B149" s="154"/>
      <c r="C149" s="251"/>
      <c r="D149" s="252"/>
      <c r="E149" s="252"/>
      <c r="F149" s="252"/>
      <c r="G149" s="252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6"/>
      <c r="AA149" s="146"/>
      <c r="AB149" s="146"/>
      <c r="AC149" s="146"/>
      <c r="AD149" s="146"/>
      <c r="AE149" s="146"/>
      <c r="AF149" s="146"/>
      <c r="AG149" s="146" t="s">
        <v>223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x14ac:dyDescent="0.2">
      <c r="A150" s="160" t="s">
        <v>213</v>
      </c>
      <c r="B150" s="161" t="s">
        <v>149</v>
      </c>
      <c r="C150" s="176" t="s">
        <v>150</v>
      </c>
      <c r="D150" s="162"/>
      <c r="E150" s="163"/>
      <c r="F150" s="164"/>
      <c r="G150" s="164">
        <f>SUMIF(AG151:AG208,"&lt;&gt;NOR",G151:G208)</f>
        <v>0</v>
      </c>
      <c r="H150" s="164"/>
      <c r="I150" s="164">
        <f>SUM(I151:I208)</f>
        <v>0</v>
      </c>
      <c r="J150" s="164"/>
      <c r="K150" s="164">
        <f>SUM(K151:K208)</f>
        <v>0</v>
      </c>
      <c r="L150" s="164"/>
      <c r="M150" s="164">
        <f>SUM(M151:M208)</f>
        <v>0</v>
      </c>
      <c r="N150" s="163"/>
      <c r="O150" s="163">
        <f>SUM(O151:O208)</f>
        <v>0.31000000000000005</v>
      </c>
      <c r="P150" s="163"/>
      <c r="Q150" s="163">
        <f>SUM(Q151:Q208)</f>
        <v>0</v>
      </c>
      <c r="R150" s="164"/>
      <c r="S150" s="164"/>
      <c r="T150" s="165"/>
      <c r="U150" s="159"/>
      <c r="V150" s="159">
        <f>SUM(V151:V208)</f>
        <v>102.79999999999998</v>
      </c>
      <c r="W150" s="159"/>
      <c r="X150" s="159"/>
      <c r="Y150" s="159"/>
      <c r="AG150" t="s">
        <v>214</v>
      </c>
    </row>
    <row r="151" spans="1:60" outlineLevel="1" x14ac:dyDescent="0.2">
      <c r="A151" s="167">
        <v>59</v>
      </c>
      <c r="B151" s="168" t="s">
        <v>1357</v>
      </c>
      <c r="C151" s="177" t="s">
        <v>1358</v>
      </c>
      <c r="D151" s="169" t="s">
        <v>332</v>
      </c>
      <c r="E151" s="170">
        <v>129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0">
        <v>0</v>
      </c>
      <c r="O151" s="170">
        <f>ROUND(E151*N151,2)</f>
        <v>0</v>
      </c>
      <c r="P151" s="170">
        <v>0</v>
      </c>
      <c r="Q151" s="170">
        <f>ROUND(E151*P151,2)</f>
        <v>0</v>
      </c>
      <c r="R151" s="172" t="s">
        <v>881</v>
      </c>
      <c r="S151" s="172" t="s">
        <v>218</v>
      </c>
      <c r="T151" s="173" t="s">
        <v>218</v>
      </c>
      <c r="U151" s="157">
        <v>0.08</v>
      </c>
      <c r="V151" s="157">
        <f>ROUND(E151*U151,2)</f>
        <v>10.32</v>
      </c>
      <c r="W151" s="157"/>
      <c r="X151" s="157" t="s">
        <v>263</v>
      </c>
      <c r="Y151" s="157" t="s">
        <v>221</v>
      </c>
      <c r="Z151" s="146"/>
      <c r="AA151" s="146"/>
      <c r="AB151" s="146"/>
      <c r="AC151" s="146"/>
      <c r="AD151" s="146"/>
      <c r="AE151" s="146"/>
      <c r="AF151" s="146"/>
      <c r="AG151" s="146" t="s">
        <v>1231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2" x14ac:dyDescent="0.2">
      <c r="A152" s="153"/>
      <c r="B152" s="154"/>
      <c r="C152" s="262"/>
      <c r="D152" s="263"/>
      <c r="E152" s="263"/>
      <c r="F152" s="263"/>
      <c r="G152" s="263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6"/>
      <c r="AA152" s="146"/>
      <c r="AB152" s="146"/>
      <c r="AC152" s="146"/>
      <c r="AD152" s="146"/>
      <c r="AE152" s="146"/>
      <c r="AF152" s="146"/>
      <c r="AG152" s="146" t="s">
        <v>223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22.5" outlineLevel="1" x14ac:dyDescent="0.2">
      <c r="A153" s="167">
        <v>60</v>
      </c>
      <c r="B153" s="168" t="s">
        <v>1359</v>
      </c>
      <c r="C153" s="177" t="s">
        <v>1360</v>
      </c>
      <c r="D153" s="169" t="s">
        <v>374</v>
      </c>
      <c r="E153" s="170">
        <v>128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0">
        <v>0</v>
      </c>
      <c r="O153" s="170">
        <f>ROUND(E153*N153,2)</f>
        <v>0</v>
      </c>
      <c r="P153" s="170">
        <v>0</v>
      </c>
      <c r="Q153" s="170">
        <f>ROUND(E153*P153,2)</f>
        <v>0</v>
      </c>
      <c r="R153" s="172" t="s">
        <v>881</v>
      </c>
      <c r="S153" s="172" t="s">
        <v>218</v>
      </c>
      <c r="T153" s="173" t="s">
        <v>218</v>
      </c>
      <c r="U153" s="157">
        <v>0.05</v>
      </c>
      <c r="V153" s="157">
        <f>ROUND(E153*U153,2)</f>
        <v>6.4</v>
      </c>
      <c r="W153" s="157"/>
      <c r="X153" s="157" t="s">
        <v>263</v>
      </c>
      <c r="Y153" s="157" t="s">
        <v>221</v>
      </c>
      <c r="Z153" s="146"/>
      <c r="AA153" s="146"/>
      <c r="AB153" s="146"/>
      <c r="AC153" s="146"/>
      <c r="AD153" s="146"/>
      <c r="AE153" s="146"/>
      <c r="AF153" s="146"/>
      <c r="AG153" s="146" t="s">
        <v>1231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2" x14ac:dyDescent="0.2">
      <c r="A154" s="153"/>
      <c r="B154" s="154"/>
      <c r="C154" s="262"/>
      <c r="D154" s="263"/>
      <c r="E154" s="263"/>
      <c r="F154" s="263"/>
      <c r="G154" s="263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6"/>
      <c r="AA154" s="146"/>
      <c r="AB154" s="146"/>
      <c r="AC154" s="146"/>
      <c r="AD154" s="146"/>
      <c r="AE154" s="146"/>
      <c r="AF154" s="146"/>
      <c r="AG154" s="146" t="s">
        <v>223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67">
        <v>61</v>
      </c>
      <c r="B155" s="168" t="s">
        <v>1361</v>
      </c>
      <c r="C155" s="177" t="s">
        <v>1362</v>
      </c>
      <c r="D155" s="169" t="s">
        <v>321</v>
      </c>
      <c r="E155" s="170">
        <v>3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0">
        <v>0</v>
      </c>
      <c r="O155" s="170">
        <f>ROUND(E155*N155,2)</f>
        <v>0</v>
      </c>
      <c r="P155" s="170">
        <v>0</v>
      </c>
      <c r="Q155" s="170">
        <f>ROUND(E155*P155,2)</f>
        <v>0</v>
      </c>
      <c r="R155" s="172" t="s">
        <v>1269</v>
      </c>
      <c r="S155" s="172" t="s">
        <v>218</v>
      </c>
      <c r="T155" s="173" t="s">
        <v>218</v>
      </c>
      <c r="U155" s="157">
        <v>6.1699999999999998E-2</v>
      </c>
      <c r="V155" s="157">
        <f>ROUND(E155*U155,2)</f>
        <v>0.19</v>
      </c>
      <c r="W155" s="157"/>
      <c r="X155" s="157" t="s">
        <v>263</v>
      </c>
      <c r="Y155" s="157" t="s">
        <v>221</v>
      </c>
      <c r="Z155" s="146"/>
      <c r="AA155" s="146"/>
      <c r="AB155" s="146"/>
      <c r="AC155" s="146"/>
      <c r="AD155" s="146"/>
      <c r="AE155" s="146"/>
      <c r="AF155" s="146"/>
      <c r="AG155" s="146" t="s">
        <v>1231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2" x14ac:dyDescent="0.2">
      <c r="A156" s="153"/>
      <c r="B156" s="154"/>
      <c r="C156" s="266" t="s">
        <v>1363</v>
      </c>
      <c r="D156" s="267"/>
      <c r="E156" s="267"/>
      <c r="F156" s="267"/>
      <c r="G156" s="26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6"/>
      <c r="AA156" s="146"/>
      <c r="AB156" s="146"/>
      <c r="AC156" s="146"/>
      <c r="AD156" s="146"/>
      <c r="AE156" s="146"/>
      <c r="AF156" s="146"/>
      <c r="AG156" s="146" t="s">
        <v>276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2" x14ac:dyDescent="0.2">
      <c r="A157" s="153"/>
      <c r="B157" s="154"/>
      <c r="C157" s="268" t="s">
        <v>1363</v>
      </c>
      <c r="D157" s="269"/>
      <c r="E157" s="269"/>
      <c r="F157" s="269"/>
      <c r="G157" s="269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6"/>
      <c r="AA157" s="146"/>
      <c r="AB157" s="146"/>
      <c r="AC157" s="146"/>
      <c r="AD157" s="146"/>
      <c r="AE157" s="146"/>
      <c r="AF157" s="146"/>
      <c r="AG157" s="146" t="s">
        <v>227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2" x14ac:dyDescent="0.2">
      <c r="A158" s="153"/>
      <c r="B158" s="154"/>
      <c r="C158" s="251"/>
      <c r="D158" s="252"/>
      <c r="E158" s="252"/>
      <c r="F158" s="252"/>
      <c r="G158" s="252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6"/>
      <c r="AA158" s="146"/>
      <c r="AB158" s="146"/>
      <c r="AC158" s="146"/>
      <c r="AD158" s="146"/>
      <c r="AE158" s="146"/>
      <c r="AF158" s="146"/>
      <c r="AG158" s="146" t="s">
        <v>223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22.5" outlineLevel="1" x14ac:dyDescent="0.2">
      <c r="A159" s="167">
        <v>62</v>
      </c>
      <c r="B159" s="168" t="s">
        <v>1364</v>
      </c>
      <c r="C159" s="177" t="s">
        <v>1365</v>
      </c>
      <c r="D159" s="169" t="s">
        <v>321</v>
      </c>
      <c r="E159" s="170">
        <v>26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0">
        <v>0</v>
      </c>
      <c r="O159" s="170">
        <f>ROUND(E159*N159,2)</f>
        <v>0</v>
      </c>
      <c r="P159" s="170">
        <v>0</v>
      </c>
      <c r="Q159" s="170">
        <f>ROUND(E159*P159,2)</f>
        <v>0</v>
      </c>
      <c r="R159" s="172" t="s">
        <v>1269</v>
      </c>
      <c r="S159" s="172" t="s">
        <v>1366</v>
      </c>
      <c r="T159" s="173" t="s">
        <v>219</v>
      </c>
      <c r="U159" s="157">
        <v>7.0000000000000007E-2</v>
      </c>
      <c r="V159" s="157">
        <f>ROUND(E159*U159,2)</f>
        <v>1.82</v>
      </c>
      <c r="W159" s="157"/>
      <c r="X159" s="157" t="s">
        <v>263</v>
      </c>
      <c r="Y159" s="157" t="s">
        <v>221</v>
      </c>
      <c r="Z159" s="146"/>
      <c r="AA159" s="146"/>
      <c r="AB159" s="146"/>
      <c r="AC159" s="146"/>
      <c r="AD159" s="146"/>
      <c r="AE159" s="146"/>
      <c r="AF159" s="146"/>
      <c r="AG159" s="146" t="s">
        <v>1231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2" x14ac:dyDescent="0.2">
      <c r="A160" s="153"/>
      <c r="B160" s="154"/>
      <c r="C160" s="266" t="s">
        <v>1367</v>
      </c>
      <c r="D160" s="267"/>
      <c r="E160" s="267"/>
      <c r="F160" s="267"/>
      <c r="G160" s="26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6"/>
      <c r="AA160" s="146"/>
      <c r="AB160" s="146"/>
      <c r="AC160" s="146"/>
      <c r="AD160" s="146"/>
      <c r="AE160" s="146"/>
      <c r="AF160" s="146"/>
      <c r="AG160" s="146" t="s">
        <v>276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2" x14ac:dyDescent="0.2">
      <c r="A161" s="153"/>
      <c r="B161" s="154"/>
      <c r="C161" s="251"/>
      <c r="D161" s="252"/>
      <c r="E161" s="252"/>
      <c r="F161" s="252"/>
      <c r="G161" s="252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6"/>
      <c r="AA161" s="146"/>
      <c r="AB161" s="146"/>
      <c r="AC161" s="146"/>
      <c r="AD161" s="146"/>
      <c r="AE161" s="146"/>
      <c r="AF161" s="146"/>
      <c r="AG161" s="146" t="s">
        <v>223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67">
        <v>63</v>
      </c>
      <c r="B162" s="168" t="s">
        <v>1368</v>
      </c>
      <c r="C162" s="177" t="s">
        <v>1369</v>
      </c>
      <c r="D162" s="169" t="s">
        <v>321</v>
      </c>
      <c r="E162" s="170">
        <v>2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0">
        <v>0</v>
      </c>
      <c r="O162" s="170">
        <f>ROUND(E162*N162,2)</f>
        <v>0</v>
      </c>
      <c r="P162" s="170">
        <v>0</v>
      </c>
      <c r="Q162" s="170">
        <f>ROUND(E162*P162,2)</f>
        <v>0</v>
      </c>
      <c r="R162" s="172" t="s">
        <v>1269</v>
      </c>
      <c r="S162" s="172" t="s">
        <v>218</v>
      </c>
      <c r="T162" s="173" t="s">
        <v>218</v>
      </c>
      <c r="U162" s="157">
        <v>0.22700000000000001</v>
      </c>
      <c r="V162" s="157">
        <f>ROUND(E162*U162,2)</f>
        <v>0.45</v>
      </c>
      <c r="W162" s="157"/>
      <c r="X162" s="157" t="s">
        <v>263</v>
      </c>
      <c r="Y162" s="157" t="s">
        <v>221</v>
      </c>
      <c r="Z162" s="146"/>
      <c r="AA162" s="146"/>
      <c r="AB162" s="146"/>
      <c r="AC162" s="146"/>
      <c r="AD162" s="146"/>
      <c r="AE162" s="146"/>
      <c r="AF162" s="146"/>
      <c r="AG162" s="146" t="s">
        <v>1231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2" x14ac:dyDescent="0.2">
      <c r="A163" s="153"/>
      <c r="B163" s="154"/>
      <c r="C163" s="262"/>
      <c r="D163" s="263"/>
      <c r="E163" s="263"/>
      <c r="F163" s="263"/>
      <c r="G163" s="263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6"/>
      <c r="AA163" s="146"/>
      <c r="AB163" s="146"/>
      <c r="AC163" s="146"/>
      <c r="AD163" s="146"/>
      <c r="AE163" s="146"/>
      <c r="AF163" s="146"/>
      <c r="AG163" s="146" t="s">
        <v>223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ht="22.5" outlineLevel="1" x14ac:dyDescent="0.2">
      <c r="A164" s="167">
        <v>64</v>
      </c>
      <c r="B164" s="168" t="s">
        <v>1370</v>
      </c>
      <c r="C164" s="177" t="s">
        <v>1371</v>
      </c>
      <c r="D164" s="169" t="s">
        <v>332</v>
      </c>
      <c r="E164" s="170">
        <v>129</v>
      </c>
      <c r="F164" s="171"/>
      <c r="G164" s="172">
        <f>ROUND(E164*F164,2)</f>
        <v>0</v>
      </c>
      <c r="H164" s="171"/>
      <c r="I164" s="172">
        <f>ROUND(E164*H164,2)</f>
        <v>0</v>
      </c>
      <c r="J164" s="171"/>
      <c r="K164" s="172">
        <f>ROUND(E164*J164,2)</f>
        <v>0</v>
      </c>
      <c r="L164" s="172">
        <v>21</v>
      </c>
      <c r="M164" s="172">
        <f>G164*(1+L164/100)</f>
        <v>0</v>
      </c>
      <c r="N164" s="170">
        <v>4.6999999999999999E-4</v>
      </c>
      <c r="O164" s="170">
        <f>ROUND(E164*N164,2)</f>
        <v>0.06</v>
      </c>
      <c r="P164" s="170">
        <v>0</v>
      </c>
      <c r="Q164" s="170">
        <f>ROUND(E164*P164,2)</f>
        <v>0</v>
      </c>
      <c r="R164" s="172" t="s">
        <v>1269</v>
      </c>
      <c r="S164" s="172" t="s">
        <v>218</v>
      </c>
      <c r="T164" s="173" t="s">
        <v>219</v>
      </c>
      <c r="U164" s="157">
        <v>0.63</v>
      </c>
      <c r="V164" s="157">
        <f>ROUND(E164*U164,2)</f>
        <v>81.27</v>
      </c>
      <c r="W164" s="157"/>
      <c r="X164" s="157" t="s">
        <v>263</v>
      </c>
      <c r="Y164" s="157" t="s">
        <v>221</v>
      </c>
      <c r="Z164" s="146"/>
      <c r="AA164" s="146"/>
      <c r="AB164" s="146"/>
      <c r="AC164" s="146"/>
      <c r="AD164" s="146"/>
      <c r="AE164" s="146"/>
      <c r="AF164" s="146"/>
      <c r="AG164" s="146" t="s">
        <v>1231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2" x14ac:dyDescent="0.2">
      <c r="A165" s="153"/>
      <c r="B165" s="154"/>
      <c r="C165" s="262"/>
      <c r="D165" s="263"/>
      <c r="E165" s="263"/>
      <c r="F165" s="263"/>
      <c r="G165" s="263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6"/>
      <c r="AA165" s="146"/>
      <c r="AB165" s="146"/>
      <c r="AC165" s="146"/>
      <c r="AD165" s="146"/>
      <c r="AE165" s="146"/>
      <c r="AF165" s="146"/>
      <c r="AG165" s="146" t="s">
        <v>223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45" outlineLevel="1" x14ac:dyDescent="0.2">
      <c r="A166" s="167">
        <v>65</v>
      </c>
      <c r="B166" s="168" t="s">
        <v>1372</v>
      </c>
      <c r="C166" s="177" t="s">
        <v>1373</v>
      </c>
      <c r="D166" s="169" t="s">
        <v>321</v>
      </c>
      <c r="E166" s="170">
        <v>2</v>
      </c>
      <c r="F166" s="171"/>
      <c r="G166" s="172">
        <f>ROUND(E166*F166,2)</f>
        <v>0</v>
      </c>
      <c r="H166" s="171"/>
      <c r="I166" s="172">
        <f>ROUND(E166*H166,2)</f>
        <v>0</v>
      </c>
      <c r="J166" s="171"/>
      <c r="K166" s="172">
        <f>ROUND(E166*J166,2)</f>
        <v>0</v>
      </c>
      <c r="L166" s="172">
        <v>21</v>
      </c>
      <c r="M166" s="172">
        <f>G166*(1+L166/100)</f>
        <v>0</v>
      </c>
      <c r="N166" s="170">
        <v>3.3999999999999998E-3</v>
      </c>
      <c r="O166" s="170">
        <f>ROUND(E166*N166,2)</f>
        <v>0.01</v>
      </c>
      <c r="P166" s="170">
        <v>0</v>
      </c>
      <c r="Q166" s="170">
        <f>ROUND(E166*P166,2)</f>
        <v>0</v>
      </c>
      <c r="R166" s="172" t="s">
        <v>1269</v>
      </c>
      <c r="S166" s="172" t="s">
        <v>218</v>
      </c>
      <c r="T166" s="173" t="s">
        <v>219</v>
      </c>
      <c r="U166" s="157">
        <v>0.56699999999999995</v>
      </c>
      <c r="V166" s="157">
        <f>ROUND(E166*U166,2)</f>
        <v>1.1299999999999999</v>
      </c>
      <c r="W166" s="157"/>
      <c r="X166" s="157" t="s">
        <v>263</v>
      </c>
      <c r="Y166" s="157" t="s">
        <v>221</v>
      </c>
      <c r="Z166" s="146"/>
      <c r="AA166" s="146"/>
      <c r="AB166" s="146"/>
      <c r="AC166" s="146"/>
      <c r="AD166" s="146"/>
      <c r="AE166" s="146"/>
      <c r="AF166" s="146"/>
      <c r="AG166" s="146" t="s">
        <v>1231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2" x14ac:dyDescent="0.2">
      <c r="A167" s="153"/>
      <c r="B167" s="154"/>
      <c r="C167" s="253" t="s">
        <v>1374</v>
      </c>
      <c r="D167" s="254"/>
      <c r="E167" s="254"/>
      <c r="F167" s="254"/>
      <c r="G167" s="254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6"/>
      <c r="AA167" s="146"/>
      <c r="AB167" s="146"/>
      <c r="AC167" s="146"/>
      <c r="AD167" s="146"/>
      <c r="AE167" s="146"/>
      <c r="AF167" s="146"/>
      <c r="AG167" s="146" t="s">
        <v>227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2" x14ac:dyDescent="0.2">
      <c r="A168" s="153"/>
      <c r="B168" s="154"/>
      <c r="C168" s="192" t="s">
        <v>1375</v>
      </c>
      <c r="D168" s="185"/>
      <c r="E168" s="186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6"/>
      <c r="AA168" s="146"/>
      <c r="AB168" s="146"/>
      <c r="AC168" s="146"/>
      <c r="AD168" s="146"/>
      <c r="AE168" s="146"/>
      <c r="AF168" s="146"/>
      <c r="AG168" s="146" t="s">
        <v>278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3" x14ac:dyDescent="0.2">
      <c r="A169" s="153"/>
      <c r="B169" s="154"/>
      <c r="C169" s="192" t="s">
        <v>90</v>
      </c>
      <c r="D169" s="185"/>
      <c r="E169" s="186">
        <v>2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6"/>
      <c r="AA169" s="146"/>
      <c r="AB169" s="146"/>
      <c r="AC169" s="146"/>
      <c r="AD169" s="146"/>
      <c r="AE169" s="146"/>
      <c r="AF169" s="146"/>
      <c r="AG169" s="146" t="s">
        <v>278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251"/>
      <c r="D170" s="252"/>
      <c r="E170" s="252"/>
      <c r="F170" s="252"/>
      <c r="G170" s="252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6"/>
      <c r="AA170" s="146"/>
      <c r="AB170" s="146"/>
      <c r="AC170" s="146"/>
      <c r="AD170" s="146"/>
      <c r="AE170" s="146"/>
      <c r="AF170" s="146"/>
      <c r="AG170" s="146" t="s">
        <v>223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ht="22.5" outlineLevel="1" x14ac:dyDescent="0.2">
      <c r="A171" s="167">
        <v>66</v>
      </c>
      <c r="B171" s="168" t="s">
        <v>1376</v>
      </c>
      <c r="C171" s="177" t="s">
        <v>1377</v>
      </c>
      <c r="D171" s="169" t="s">
        <v>321</v>
      </c>
      <c r="E171" s="170">
        <v>2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0">
        <v>1.4999999999999999E-2</v>
      </c>
      <c r="O171" s="170">
        <f>ROUND(E171*N171,2)</f>
        <v>0.03</v>
      </c>
      <c r="P171" s="170">
        <v>0</v>
      </c>
      <c r="Q171" s="170">
        <f>ROUND(E171*P171,2)</f>
        <v>0</v>
      </c>
      <c r="R171" s="172" t="s">
        <v>1269</v>
      </c>
      <c r="S171" s="172" t="s">
        <v>218</v>
      </c>
      <c r="T171" s="173" t="s">
        <v>219</v>
      </c>
      <c r="U171" s="157">
        <v>0.61199999999999999</v>
      </c>
      <c r="V171" s="157">
        <f>ROUND(E171*U171,2)</f>
        <v>1.22</v>
      </c>
      <c r="W171" s="157"/>
      <c r="X171" s="157" t="s">
        <v>263</v>
      </c>
      <c r="Y171" s="157" t="s">
        <v>221</v>
      </c>
      <c r="Z171" s="146"/>
      <c r="AA171" s="146"/>
      <c r="AB171" s="146"/>
      <c r="AC171" s="146"/>
      <c r="AD171" s="146"/>
      <c r="AE171" s="146"/>
      <c r="AF171" s="146"/>
      <c r="AG171" s="146" t="s">
        <v>1231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">
      <c r="A172" s="153"/>
      <c r="B172" s="154"/>
      <c r="C172" s="262"/>
      <c r="D172" s="263"/>
      <c r="E172" s="263"/>
      <c r="F172" s="263"/>
      <c r="G172" s="263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6"/>
      <c r="AA172" s="146"/>
      <c r="AB172" s="146"/>
      <c r="AC172" s="146"/>
      <c r="AD172" s="146"/>
      <c r="AE172" s="146"/>
      <c r="AF172" s="146"/>
      <c r="AG172" s="146" t="s">
        <v>223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67">
        <v>67</v>
      </c>
      <c r="B173" s="168" t="s">
        <v>1378</v>
      </c>
      <c r="C173" s="177" t="s">
        <v>1379</v>
      </c>
      <c r="D173" s="169" t="s">
        <v>321</v>
      </c>
      <c r="E173" s="170">
        <v>6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0">
        <v>0</v>
      </c>
      <c r="O173" s="170">
        <f>ROUND(E173*N173,2)</f>
        <v>0</v>
      </c>
      <c r="P173" s="170">
        <v>0</v>
      </c>
      <c r="Q173" s="170">
        <f>ROUND(E173*P173,2)</f>
        <v>0</v>
      </c>
      <c r="R173" s="172"/>
      <c r="S173" s="172" t="s">
        <v>218</v>
      </c>
      <c r="T173" s="173" t="s">
        <v>219</v>
      </c>
      <c r="U173" s="157">
        <v>0</v>
      </c>
      <c r="V173" s="157">
        <f>ROUND(E173*U173,2)</f>
        <v>0</v>
      </c>
      <c r="W173" s="157"/>
      <c r="X173" s="157" t="s">
        <v>263</v>
      </c>
      <c r="Y173" s="157" t="s">
        <v>221</v>
      </c>
      <c r="Z173" s="146"/>
      <c r="AA173" s="146"/>
      <c r="AB173" s="146"/>
      <c r="AC173" s="146"/>
      <c r="AD173" s="146"/>
      <c r="AE173" s="146"/>
      <c r="AF173" s="146"/>
      <c r="AG173" s="146" t="s">
        <v>1231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2" x14ac:dyDescent="0.2">
      <c r="A174" s="153"/>
      <c r="B174" s="154"/>
      <c r="C174" s="262"/>
      <c r="D174" s="263"/>
      <c r="E174" s="263"/>
      <c r="F174" s="263"/>
      <c r="G174" s="263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6"/>
      <c r="AA174" s="146"/>
      <c r="AB174" s="146"/>
      <c r="AC174" s="146"/>
      <c r="AD174" s="146"/>
      <c r="AE174" s="146"/>
      <c r="AF174" s="146"/>
      <c r="AG174" s="146" t="s">
        <v>223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67">
        <v>68</v>
      </c>
      <c r="B175" s="168" t="s">
        <v>1380</v>
      </c>
      <c r="C175" s="177" t="s">
        <v>1381</v>
      </c>
      <c r="D175" s="169" t="s">
        <v>321</v>
      </c>
      <c r="E175" s="170">
        <v>9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21</v>
      </c>
      <c r="M175" s="172">
        <f>G175*(1+L175/100)</f>
        <v>0</v>
      </c>
      <c r="N175" s="170">
        <v>0</v>
      </c>
      <c r="O175" s="170">
        <f>ROUND(E175*N175,2)</f>
        <v>0</v>
      </c>
      <c r="P175" s="170">
        <v>0</v>
      </c>
      <c r="Q175" s="170">
        <f>ROUND(E175*P175,2)</f>
        <v>0</v>
      </c>
      <c r="R175" s="172"/>
      <c r="S175" s="172" t="s">
        <v>218</v>
      </c>
      <c r="T175" s="173" t="s">
        <v>219</v>
      </c>
      <c r="U175" s="157">
        <v>0</v>
      </c>
      <c r="V175" s="157">
        <f>ROUND(E175*U175,2)</f>
        <v>0</v>
      </c>
      <c r="W175" s="157"/>
      <c r="X175" s="157" t="s">
        <v>263</v>
      </c>
      <c r="Y175" s="157" t="s">
        <v>221</v>
      </c>
      <c r="Z175" s="146"/>
      <c r="AA175" s="146"/>
      <c r="AB175" s="146"/>
      <c r="AC175" s="146"/>
      <c r="AD175" s="146"/>
      <c r="AE175" s="146"/>
      <c r="AF175" s="146"/>
      <c r="AG175" s="146" t="s">
        <v>1231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262"/>
      <c r="D176" s="263"/>
      <c r="E176" s="263"/>
      <c r="F176" s="263"/>
      <c r="G176" s="263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6"/>
      <c r="AA176" s="146"/>
      <c r="AB176" s="146"/>
      <c r="AC176" s="146"/>
      <c r="AD176" s="146"/>
      <c r="AE176" s="146"/>
      <c r="AF176" s="146"/>
      <c r="AG176" s="146" t="s">
        <v>223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67">
        <v>69</v>
      </c>
      <c r="B177" s="168" t="s">
        <v>1382</v>
      </c>
      <c r="C177" s="177" t="s">
        <v>1383</v>
      </c>
      <c r="D177" s="169" t="s">
        <v>374</v>
      </c>
      <c r="E177" s="170">
        <v>64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21</v>
      </c>
      <c r="M177" s="172">
        <f>G177*(1+L177/100)</f>
        <v>0</v>
      </c>
      <c r="N177" s="170">
        <v>0</v>
      </c>
      <c r="O177" s="170">
        <f>ROUND(E177*N177,2)</f>
        <v>0</v>
      </c>
      <c r="P177" s="170">
        <v>0</v>
      </c>
      <c r="Q177" s="170">
        <f>ROUND(E177*P177,2)</f>
        <v>0</v>
      </c>
      <c r="R177" s="172"/>
      <c r="S177" s="172" t="s">
        <v>218</v>
      </c>
      <c r="T177" s="173" t="s">
        <v>219</v>
      </c>
      <c r="U177" s="157">
        <v>0</v>
      </c>
      <c r="V177" s="157">
        <f>ROUND(E177*U177,2)</f>
        <v>0</v>
      </c>
      <c r="W177" s="157"/>
      <c r="X177" s="157" t="s">
        <v>263</v>
      </c>
      <c r="Y177" s="157" t="s">
        <v>221</v>
      </c>
      <c r="Z177" s="146"/>
      <c r="AA177" s="146"/>
      <c r="AB177" s="146"/>
      <c r="AC177" s="146"/>
      <c r="AD177" s="146"/>
      <c r="AE177" s="146"/>
      <c r="AF177" s="146"/>
      <c r="AG177" s="146" t="s">
        <v>1231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2" x14ac:dyDescent="0.2">
      <c r="A178" s="153"/>
      <c r="B178" s="154"/>
      <c r="C178" s="262"/>
      <c r="D178" s="263"/>
      <c r="E178" s="263"/>
      <c r="F178" s="263"/>
      <c r="G178" s="263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6"/>
      <c r="AA178" s="146"/>
      <c r="AB178" s="146"/>
      <c r="AC178" s="146"/>
      <c r="AD178" s="146"/>
      <c r="AE178" s="146"/>
      <c r="AF178" s="146"/>
      <c r="AG178" s="146" t="s">
        <v>223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ht="22.5" outlineLevel="1" x14ac:dyDescent="0.2">
      <c r="A179" s="167">
        <v>70</v>
      </c>
      <c r="B179" s="168" t="s">
        <v>1384</v>
      </c>
      <c r="C179" s="177" t="s">
        <v>1385</v>
      </c>
      <c r="D179" s="169" t="s">
        <v>374</v>
      </c>
      <c r="E179" s="170">
        <v>749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21</v>
      </c>
      <c r="M179" s="172">
        <f>G179*(1+L179/100)</f>
        <v>0</v>
      </c>
      <c r="N179" s="170">
        <v>6.9999999999999994E-5</v>
      </c>
      <c r="O179" s="170">
        <f>ROUND(E179*N179,2)</f>
        <v>0.05</v>
      </c>
      <c r="P179" s="170">
        <v>0</v>
      </c>
      <c r="Q179" s="170">
        <f>ROUND(E179*P179,2)</f>
        <v>0</v>
      </c>
      <c r="R179" s="172" t="s">
        <v>381</v>
      </c>
      <c r="S179" s="172" t="s">
        <v>218</v>
      </c>
      <c r="T179" s="173" t="s">
        <v>218</v>
      </c>
      <c r="U179" s="157">
        <v>0</v>
      </c>
      <c r="V179" s="157">
        <f>ROUND(E179*U179,2)</f>
        <v>0</v>
      </c>
      <c r="W179" s="157"/>
      <c r="X179" s="157" t="s">
        <v>382</v>
      </c>
      <c r="Y179" s="157" t="s">
        <v>221</v>
      </c>
      <c r="Z179" s="146"/>
      <c r="AA179" s="146"/>
      <c r="AB179" s="146"/>
      <c r="AC179" s="146"/>
      <c r="AD179" s="146"/>
      <c r="AE179" s="146"/>
      <c r="AF179" s="146"/>
      <c r="AG179" s="146" t="s">
        <v>1253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2" x14ac:dyDescent="0.2">
      <c r="A180" s="153"/>
      <c r="B180" s="154"/>
      <c r="C180" s="262"/>
      <c r="D180" s="263"/>
      <c r="E180" s="263"/>
      <c r="F180" s="263"/>
      <c r="G180" s="263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6"/>
      <c r="AA180" s="146"/>
      <c r="AB180" s="146"/>
      <c r="AC180" s="146"/>
      <c r="AD180" s="146"/>
      <c r="AE180" s="146"/>
      <c r="AF180" s="146"/>
      <c r="AG180" s="146" t="s">
        <v>223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67">
        <v>71</v>
      </c>
      <c r="B181" s="168" t="s">
        <v>1386</v>
      </c>
      <c r="C181" s="177" t="s">
        <v>1387</v>
      </c>
      <c r="D181" s="169" t="s">
        <v>374</v>
      </c>
      <c r="E181" s="170">
        <v>64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70">
        <v>8.0000000000000007E-5</v>
      </c>
      <c r="O181" s="170">
        <f>ROUND(E181*N181,2)</f>
        <v>0.01</v>
      </c>
      <c r="P181" s="170">
        <v>0</v>
      </c>
      <c r="Q181" s="170">
        <f>ROUND(E181*P181,2)</f>
        <v>0</v>
      </c>
      <c r="R181" s="172" t="s">
        <v>381</v>
      </c>
      <c r="S181" s="172" t="s">
        <v>218</v>
      </c>
      <c r="T181" s="173" t="s">
        <v>218</v>
      </c>
      <c r="U181" s="157">
        <v>0</v>
      </c>
      <c r="V181" s="157">
        <f>ROUND(E181*U181,2)</f>
        <v>0</v>
      </c>
      <c r="W181" s="157"/>
      <c r="X181" s="157" t="s">
        <v>382</v>
      </c>
      <c r="Y181" s="157" t="s">
        <v>221</v>
      </c>
      <c r="Z181" s="146"/>
      <c r="AA181" s="146"/>
      <c r="AB181" s="146"/>
      <c r="AC181" s="146"/>
      <c r="AD181" s="146"/>
      <c r="AE181" s="146"/>
      <c r="AF181" s="146"/>
      <c r="AG181" s="146" t="s">
        <v>1253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262"/>
      <c r="D182" s="263"/>
      <c r="E182" s="263"/>
      <c r="F182" s="263"/>
      <c r="G182" s="263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6"/>
      <c r="AA182" s="146"/>
      <c r="AB182" s="146"/>
      <c r="AC182" s="146"/>
      <c r="AD182" s="146"/>
      <c r="AE182" s="146"/>
      <c r="AF182" s="146"/>
      <c r="AG182" s="146" t="s">
        <v>223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ht="22.5" outlineLevel="1" x14ac:dyDescent="0.2">
      <c r="A183" s="167">
        <v>72</v>
      </c>
      <c r="B183" s="168" t="s">
        <v>1388</v>
      </c>
      <c r="C183" s="177" t="s">
        <v>1389</v>
      </c>
      <c r="D183" s="169" t="s">
        <v>332</v>
      </c>
      <c r="E183" s="170">
        <v>129</v>
      </c>
      <c r="F183" s="171"/>
      <c r="G183" s="172">
        <f>ROUND(E183*F183,2)</f>
        <v>0</v>
      </c>
      <c r="H183" s="171"/>
      <c r="I183" s="172">
        <f>ROUND(E183*H183,2)</f>
        <v>0</v>
      </c>
      <c r="J183" s="171"/>
      <c r="K183" s="172">
        <f>ROUND(E183*J183,2)</f>
        <v>0</v>
      </c>
      <c r="L183" s="172">
        <v>21</v>
      </c>
      <c r="M183" s="172">
        <f>G183*(1+L183/100)</f>
        <v>0</v>
      </c>
      <c r="N183" s="170">
        <v>6.9999999999999999E-4</v>
      </c>
      <c r="O183" s="170">
        <f>ROUND(E183*N183,2)</f>
        <v>0.09</v>
      </c>
      <c r="P183" s="170">
        <v>0</v>
      </c>
      <c r="Q183" s="170">
        <f>ROUND(E183*P183,2)</f>
        <v>0</v>
      </c>
      <c r="R183" s="172" t="s">
        <v>381</v>
      </c>
      <c r="S183" s="172" t="s">
        <v>218</v>
      </c>
      <c r="T183" s="173" t="s">
        <v>218</v>
      </c>
      <c r="U183" s="157">
        <v>0</v>
      </c>
      <c r="V183" s="157">
        <f>ROUND(E183*U183,2)</f>
        <v>0</v>
      </c>
      <c r="W183" s="157"/>
      <c r="X183" s="157" t="s">
        <v>382</v>
      </c>
      <c r="Y183" s="157" t="s">
        <v>221</v>
      </c>
      <c r="Z183" s="146"/>
      <c r="AA183" s="146"/>
      <c r="AB183" s="146"/>
      <c r="AC183" s="146"/>
      <c r="AD183" s="146"/>
      <c r="AE183" s="146"/>
      <c r="AF183" s="146"/>
      <c r="AG183" s="146" t="s">
        <v>1253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2" x14ac:dyDescent="0.2">
      <c r="A184" s="153"/>
      <c r="B184" s="154"/>
      <c r="C184" s="262"/>
      <c r="D184" s="263"/>
      <c r="E184" s="263"/>
      <c r="F184" s="263"/>
      <c r="G184" s="263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6"/>
      <c r="AA184" s="146"/>
      <c r="AB184" s="146"/>
      <c r="AC184" s="146"/>
      <c r="AD184" s="146"/>
      <c r="AE184" s="146"/>
      <c r="AF184" s="146"/>
      <c r="AG184" s="146" t="s">
        <v>223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ht="22.5" outlineLevel="1" x14ac:dyDescent="0.2">
      <c r="A185" s="167">
        <v>73</v>
      </c>
      <c r="B185" s="168" t="s">
        <v>1390</v>
      </c>
      <c r="C185" s="177" t="s">
        <v>1391</v>
      </c>
      <c r="D185" s="169" t="s">
        <v>374</v>
      </c>
      <c r="E185" s="170">
        <v>128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0">
        <v>6.0000000000000002E-5</v>
      </c>
      <c r="O185" s="170">
        <f>ROUND(E185*N185,2)</f>
        <v>0.01</v>
      </c>
      <c r="P185" s="170">
        <v>0</v>
      </c>
      <c r="Q185" s="170">
        <f>ROUND(E185*P185,2)</f>
        <v>0</v>
      </c>
      <c r="R185" s="172" t="s">
        <v>381</v>
      </c>
      <c r="S185" s="172" t="s">
        <v>218</v>
      </c>
      <c r="T185" s="173" t="s">
        <v>218</v>
      </c>
      <c r="U185" s="157">
        <v>0</v>
      </c>
      <c r="V185" s="157">
        <f>ROUND(E185*U185,2)</f>
        <v>0</v>
      </c>
      <c r="W185" s="157"/>
      <c r="X185" s="157" t="s">
        <v>382</v>
      </c>
      <c r="Y185" s="157" t="s">
        <v>221</v>
      </c>
      <c r="Z185" s="146"/>
      <c r="AA185" s="146"/>
      <c r="AB185" s="146"/>
      <c r="AC185" s="146"/>
      <c r="AD185" s="146"/>
      <c r="AE185" s="146"/>
      <c r="AF185" s="146"/>
      <c r="AG185" s="146" t="s">
        <v>1253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2" x14ac:dyDescent="0.2">
      <c r="A186" s="153"/>
      <c r="B186" s="154"/>
      <c r="C186" s="262"/>
      <c r="D186" s="263"/>
      <c r="E186" s="263"/>
      <c r="F186" s="263"/>
      <c r="G186" s="263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6"/>
      <c r="AA186" s="146"/>
      <c r="AB186" s="146"/>
      <c r="AC186" s="146"/>
      <c r="AD186" s="146"/>
      <c r="AE186" s="146"/>
      <c r="AF186" s="146"/>
      <c r="AG186" s="146" t="s">
        <v>223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ht="22.5" outlineLevel="1" x14ac:dyDescent="0.2">
      <c r="A187" s="167">
        <v>74</v>
      </c>
      <c r="B187" s="168" t="s">
        <v>1392</v>
      </c>
      <c r="C187" s="177" t="s">
        <v>1393</v>
      </c>
      <c r="D187" s="169" t="s">
        <v>1394</v>
      </c>
      <c r="E187" s="170">
        <v>20</v>
      </c>
      <c r="F187" s="171"/>
      <c r="G187" s="172">
        <f>ROUND(E187*F187,2)</f>
        <v>0</v>
      </c>
      <c r="H187" s="171"/>
      <c r="I187" s="172">
        <f>ROUND(E187*H187,2)</f>
        <v>0</v>
      </c>
      <c r="J187" s="171"/>
      <c r="K187" s="172">
        <f>ROUND(E187*J187,2)</f>
        <v>0</v>
      </c>
      <c r="L187" s="172">
        <v>21</v>
      </c>
      <c r="M187" s="172">
        <f>G187*(1+L187/100)</f>
        <v>0</v>
      </c>
      <c r="N187" s="170">
        <v>1E-3</v>
      </c>
      <c r="O187" s="170">
        <f>ROUND(E187*N187,2)</f>
        <v>0.02</v>
      </c>
      <c r="P187" s="170">
        <v>0</v>
      </c>
      <c r="Q187" s="170">
        <f>ROUND(E187*P187,2)</f>
        <v>0</v>
      </c>
      <c r="R187" s="172" t="s">
        <v>381</v>
      </c>
      <c r="S187" s="172" t="s">
        <v>218</v>
      </c>
      <c r="T187" s="173" t="s">
        <v>218</v>
      </c>
      <c r="U187" s="157">
        <v>0</v>
      </c>
      <c r="V187" s="157">
        <f>ROUND(E187*U187,2)</f>
        <v>0</v>
      </c>
      <c r="W187" s="157"/>
      <c r="X187" s="157" t="s">
        <v>382</v>
      </c>
      <c r="Y187" s="157" t="s">
        <v>221</v>
      </c>
      <c r="Z187" s="146"/>
      <c r="AA187" s="146"/>
      <c r="AB187" s="146"/>
      <c r="AC187" s="146"/>
      <c r="AD187" s="146"/>
      <c r="AE187" s="146"/>
      <c r="AF187" s="146"/>
      <c r="AG187" s="146" t="s">
        <v>1253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2" x14ac:dyDescent="0.2">
      <c r="A188" s="153"/>
      <c r="B188" s="154"/>
      <c r="C188" s="262"/>
      <c r="D188" s="263"/>
      <c r="E188" s="263"/>
      <c r="F188" s="263"/>
      <c r="G188" s="263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6"/>
      <c r="AA188" s="146"/>
      <c r="AB188" s="146"/>
      <c r="AC188" s="146"/>
      <c r="AD188" s="146"/>
      <c r="AE188" s="146"/>
      <c r="AF188" s="146"/>
      <c r="AG188" s="146" t="s">
        <v>223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ht="22.5" outlineLevel="1" x14ac:dyDescent="0.2">
      <c r="A189" s="167">
        <v>75</v>
      </c>
      <c r="B189" s="168" t="s">
        <v>1395</v>
      </c>
      <c r="C189" s="177" t="s">
        <v>1396</v>
      </c>
      <c r="D189" s="169" t="s">
        <v>321</v>
      </c>
      <c r="E189" s="170">
        <v>3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0">
        <v>6.0000000000000002E-5</v>
      </c>
      <c r="O189" s="170">
        <f>ROUND(E189*N189,2)</f>
        <v>0</v>
      </c>
      <c r="P189" s="170">
        <v>0</v>
      </c>
      <c r="Q189" s="170">
        <f>ROUND(E189*P189,2)</f>
        <v>0</v>
      </c>
      <c r="R189" s="172" t="s">
        <v>381</v>
      </c>
      <c r="S189" s="172" t="s">
        <v>218</v>
      </c>
      <c r="T189" s="173" t="s">
        <v>218</v>
      </c>
      <c r="U189" s="157">
        <v>0</v>
      </c>
      <c r="V189" s="157">
        <f>ROUND(E189*U189,2)</f>
        <v>0</v>
      </c>
      <c r="W189" s="157"/>
      <c r="X189" s="157" t="s">
        <v>382</v>
      </c>
      <c r="Y189" s="157" t="s">
        <v>221</v>
      </c>
      <c r="Z189" s="146"/>
      <c r="AA189" s="146"/>
      <c r="AB189" s="146"/>
      <c r="AC189" s="146"/>
      <c r="AD189" s="146"/>
      <c r="AE189" s="146"/>
      <c r="AF189" s="146"/>
      <c r="AG189" s="146" t="s">
        <v>1253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2" x14ac:dyDescent="0.2">
      <c r="A190" s="153"/>
      <c r="B190" s="154"/>
      <c r="C190" s="262"/>
      <c r="D190" s="263"/>
      <c r="E190" s="263"/>
      <c r="F190" s="263"/>
      <c r="G190" s="263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6"/>
      <c r="AA190" s="146"/>
      <c r="AB190" s="146"/>
      <c r="AC190" s="146"/>
      <c r="AD190" s="146"/>
      <c r="AE190" s="146"/>
      <c r="AF190" s="146"/>
      <c r="AG190" s="146" t="s">
        <v>223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ht="22.5" outlineLevel="1" x14ac:dyDescent="0.2">
      <c r="A191" s="167">
        <v>76</v>
      </c>
      <c r="B191" s="168" t="s">
        <v>1397</v>
      </c>
      <c r="C191" s="177" t="s">
        <v>1398</v>
      </c>
      <c r="D191" s="169" t="s">
        <v>321</v>
      </c>
      <c r="E191" s="170">
        <v>1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0">
        <v>3.3999999999999998E-3</v>
      </c>
      <c r="O191" s="170">
        <f>ROUND(E191*N191,2)</f>
        <v>0</v>
      </c>
      <c r="P191" s="170">
        <v>0</v>
      </c>
      <c r="Q191" s="170">
        <f>ROUND(E191*P191,2)</f>
        <v>0</v>
      </c>
      <c r="R191" s="172" t="s">
        <v>381</v>
      </c>
      <c r="S191" s="172" t="s">
        <v>218</v>
      </c>
      <c r="T191" s="173" t="s">
        <v>218</v>
      </c>
      <c r="U191" s="157">
        <v>0</v>
      </c>
      <c r="V191" s="157">
        <f>ROUND(E191*U191,2)</f>
        <v>0</v>
      </c>
      <c r="W191" s="157"/>
      <c r="X191" s="157" t="s">
        <v>382</v>
      </c>
      <c r="Y191" s="157" t="s">
        <v>221</v>
      </c>
      <c r="Z191" s="146"/>
      <c r="AA191" s="146"/>
      <c r="AB191" s="146"/>
      <c r="AC191" s="146"/>
      <c r="AD191" s="146"/>
      <c r="AE191" s="146"/>
      <c r="AF191" s="146"/>
      <c r="AG191" s="146" t="s">
        <v>1253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2" x14ac:dyDescent="0.2">
      <c r="A192" s="153"/>
      <c r="B192" s="154"/>
      <c r="C192" s="262"/>
      <c r="D192" s="263"/>
      <c r="E192" s="263"/>
      <c r="F192" s="263"/>
      <c r="G192" s="263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6"/>
      <c r="AA192" s="146"/>
      <c r="AB192" s="146"/>
      <c r="AC192" s="146"/>
      <c r="AD192" s="146"/>
      <c r="AE192" s="146"/>
      <c r="AF192" s="146"/>
      <c r="AG192" s="146" t="s">
        <v>223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ht="22.5" outlineLevel="1" x14ac:dyDescent="0.2">
      <c r="A193" s="167">
        <v>77</v>
      </c>
      <c r="B193" s="168" t="s">
        <v>1399</v>
      </c>
      <c r="C193" s="177" t="s">
        <v>1400</v>
      </c>
      <c r="D193" s="169" t="s">
        <v>321</v>
      </c>
      <c r="E193" s="170">
        <v>1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0">
        <v>3.3999999999999998E-3</v>
      </c>
      <c r="O193" s="170">
        <f>ROUND(E193*N193,2)</f>
        <v>0</v>
      </c>
      <c r="P193" s="170">
        <v>0</v>
      </c>
      <c r="Q193" s="170">
        <f>ROUND(E193*P193,2)</f>
        <v>0</v>
      </c>
      <c r="R193" s="172" t="s">
        <v>381</v>
      </c>
      <c r="S193" s="172" t="s">
        <v>218</v>
      </c>
      <c r="T193" s="173" t="s">
        <v>218</v>
      </c>
      <c r="U193" s="157">
        <v>0</v>
      </c>
      <c r="V193" s="157">
        <f>ROUND(E193*U193,2)</f>
        <v>0</v>
      </c>
      <c r="W193" s="157"/>
      <c r="X193" s="157" t="s">
        <v>382</v>
      </c>
      <c r="Y193" s="157" t="s">
        <v>221</v>
      </c>
      <c r="Z193" s="146"/>
      <c r="AA193" s="146"/>
      <c r="AB193" s="146"/>
      <c r="AC193" s="146"/>
      <c r="AD193" s="146"/>
      <c r="AE193" s="146"/>
      <c r="AF193" s="146"/>
      <c r="AG193" s="146" t="s">
        <v>1253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2" x14ac:dyDescent="0.2">
      <c r="A194" s="153"/>
      <c r="B194" s="154"/>
      <c r="C194" s="262"/>
      <c r="D194" s="263"/>
      <c r="E194" s="263"/>
      <c r="F194" s="263"/>
      <c r="G194" s="263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6"/>
      <c r="AA194" s="146"/>
      <c r="AB194" s="146"/>
      <c r="AC194" s="146"/>
      <c r="AD194" s="146"/>
      <c r="AE194" s="146"/>
      <c r="AF194" s="146"/>
      <c r="AG194" s="146" t="s">
        <v>223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67">
        <v>78</v>
      </c>
      <c r="B195" s="168" t="s">
        <v>1401</v>
      </c>
      <c r="C195" s="177" t="s">
        <v>1402</v>
      </c>
      <c r="D195" s="169" t="s">
        <v>321</v>
      </c>
      <c r="E195" s="170">
        <v>2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0">
        <v>0</v>
      </c>
      <c r="O195" s="170">
        <f>ROUND(E195*N195,2)</f>
        <v>0</v>
      </c>
      <c r="P195" s="170">
        <v>0</v>
      </c>
      <c r="Q195" s="170">
        <f>ROUND(E195*P195,2)</f>
        <v>0</v>
      </c>
      <c r="R195" s="172"/>
      <c r="S195" s="172" t="s">
        <v>262</v>
      </c>
      <c r="T195" s="173" t="s">
        <v>219</v>
      </c>
      <c r="U195" s="157">
        <v>0</v>
      </c>
      <c r="V195" s="157">
        <f>ROUND(E195*U195,2)</f>
        <v>0</v>
      </c>
      <c r="W195" s="157"/>
      <c r="X195" s="157" t="s">
        <v>382</v>
      </c>
      <c r="Y195" s="157" t="s">
        <v>221</v>
      </c>
      <c r="Z195" s="146"/>
      <c r="AA195" s="146"/>
      <c r="AB195" s="146"/>
      <c r="AC195" s="146"/>
      <c r="AD195" s="146"/>
      <c r="AE195" s="146"/>
      <c r="AF195" s="146"/>
      <c r="AG195" s="146" t="s">
        <v>1253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2" x14ac:dyDescent="0.2">
      <c r="A196" s="153"/>
      <c r="B196" s="154"/>
      <c r="C196" s="262"/>
      <c r="D196" s="263"/>
      <c r="E196" s="263"/>
      <c r="F196" s="263"/>
      <c r="G196" s="263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6"/>
      <c r="AA196" s="146"/>
      <c r="AB196" s="146"/>
      <c r="AC196" s="146"/>
      <c r="AD196" s="146"/>
      <c r="AE196" s="146"/>
      <c r="AF196" s="146"/>
      <c r="AG196" s="146" t="s">
        <v>223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67">
        <v>79</v>
      </c>
      <c r="B197" s="168" t="s">
        <v>1403</v>
      </c>
      <c r="C197" s="177" t="s">
        <v>1404</v>
      </c>
      <c r="D197" s="169" t="s">
        <v>321</v>
      </c>
      <c r="E197" s="170">
        <v>2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0">
        <v>1.4999999999999999E-2</v>
      </c>
      <c r="O197" s="170">
        <f>ROUND(E197*N197,2)</f>
        <v>0.03</v>
      </c>
      <c r="P197" s="170">
        <v>0</v>
      </c>
      <c r="Q197" s="170">
        <f>ROUND(E197*P197,2)</f>
        <v>0</v>
      </c>
      <c r="R197" s="172" t="s">
        <v>381</v>
      </c>
      <c r="S197" s="172" t="s">
        <v>218</v>
      </c>
      <c r="T197" s="173" t="s">
        <v>218</v>
      </c>
      <c r="U197" s="157">
        <v>0</v>
      </c>
      <c r="V197" s="157">
        <f>ROUND(E197*U197,2)</f>
        <v>0</v>
      </c>
      <c r="W197" s="157"/>
      <c r="X197" s="157" t="s">
        <v>382</v>
      </c>
      <c r="Y197" s="157" t="s">
        <v>221</v>
      </c>
      <c r="Z197" s="146"/>
      <c r="AA197" s="146"/>
      <c r="AB197" s="146"/>
      <c r="AC197" s="146"/>
      <c r="AD197" s="146"/>
      <c r="AE197" s="146"/>
      <c r="AF197" s="146"/>
      <c r="AG197" s="146" t="s">
        <v>1253</v>
      </c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2" x14ac:dyDescent="0.2">
      <c r="A198" s="153"/>
      <c r="B198" s="154"/>
      <c r="C198" s="262"/>
      <c r="D198" s="263"/>
      <c r="E198" s="263"/>
      <c r="F198" s="263"/>
      <c r="G198" s="263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6"/>
      <c r="AA198" s="146"/>
      <c r="AB198" s="146"/>
      <c r="AC198" s="146"/>
      <c r="AD198" s="146"/>
      <c r="AE198" s="146"/>
      <c r="AF198" s="146"/>
      <c r="AG198" s="146" t="s">
        <v>223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 x14ac:dyDescent="0.2">
      <c r="A199" s="167">
        <v>80</v>
      </c>
      <c r="B199" s="168" t="s">
        <v>1405</v>
      </c>
      <c r="C199" s="177" t="s">
        <v>1406</v>
      </c>
      <c r="D199" s="169" t="s">
        <v>321</v>
      </c>
      <c r="E199" s="170">
        <v>26</v>
      </c>
      <c r="F199" s="171"/>
      <c r="G199" s="172">
        <f>ROUND(E199*F199,2)</f>
        <v>0</v>
      </c>
      <c r="H199" s="171"/>
      <c r="I199" s="172">
        <f>ROUND(E199*H199,2)</f>
        <v>0</v>
      </c>
      <c r="J199" s="171"/>
      <c r="K199" s="172">
        <f>ROUND(E199*J199,2)</f>
        <v>0</v>
      </c>
      <c r="L199" s="172">
        <v>21</v>
      </c>
      <c r="M199" s="172">
        <f>G199*(1+L199/100)</f>
        <v>0</v>
      </c>
      <c r="N199" s="170">
        <v>0</v>
      </c>
      <c r="O199" s="170">
        <f>ROUND(E199*N199,2)</f>
        <v>0</v>
      </c>
      <c r="P199" s="170">
        <v>0</v>
      </c>
      <c r="Q199" s="170">
        <f>ROUND(E199*P199,2)</f>
        <v>0</v>
      </c>
      <c r="R199" s="172"/>
      <c r="S199" s="172" t="s">
        <v>262</v>
      </c>
      <c r="T199" s="173" t="s">
        <v>219</v>
      </c>
      <c r="U199" s="157">
        <v>0</v>
      </c>
      <c r="V199" s="157">
        <f>ROUND(E199*U199,2)</f>
        <v>0</v>
      </c>
      <c r="W199" s="157"/>
      <c r="X199" s="157" t="s">
        <v>382</v>
      </c>
      <c r="Y199" s="157" t="s">
        <v>221</v>
      </c>
      <c r="Z199" s="146"/>
      <c r="AA199" s="146"/>
      <c r="AB199" s="146"/>
      <c r="AC199" s="146"/>
      <c r="AD199" s="146"/>
      <c r="AE199" s="146"/>
      <c r="AF199" s="146"/>
      <c r="AG199" s="146" t="s">
        <v>1253</v>
      </c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2" x14ac:dyDescent="0.2">
      <c r="A200" s="153"/>
      <c r="B200" s="154"/>
      <c r="C200" s="262"/>
      <c r="D200" s="263"/>
      <c r="E200" s="263"/>
      <c r="F200" s="263"/>
      <c r="G200" s="263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6"/>
      <c r="AA200" s="146"/>
      <c r="AB200" s="146"/>
      <c r="AC200" s="146"/>
      <c r="AD200" s="146"/>
      <c r="AE200" s="146"/>
      <c r="AF200" s="146"/>
      <c r="AG200" s="146" t="s">
        <v>223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 x14ac:dyDescent="0.2">
      <c r="A201" s="167">
        <v>81</v>
      </c>
      <c r="B201" s="168" t="s">
        <v>1407</v>
      </c>
      <c r="C201" s="177" t="s">
        <v>1408</v>
      </c>
      <c r="D201" s="169" t="s">
        <v>321</v>
      </c>
      <c r="E201" s="170">
        <v>9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0">
        <v>0</v>
      </c>
      <c r="O201" s="170">
        <f>ROUND(E201*N201,2)</f>
        <v>0</v>
      </c>
      <c r="P201" s="170">
        <v>0</v>
      </c>
      <c r="Q201" s="170">
        <f>ROUND(E201*P201,2)</f>
        <v>0</v>
      </c>
      <c r="R201" s="172"/>
      <c r="S201" s="172" t="s">
        <v>262</v>
      </c>
      <c r="T201" s="173" t="s">
        <v>219</v>
      </c>
      <c r="U201" s="157">
        <v>0</v>
      </c>
      <c r="V201" s="157">
        <f>ROUND(E201*U201,2)</f>
        <v>0</v>
      </c>
      <c r="W201" s="157"/>
      <c r="X201" s="157" t="s">
        <v>382</v>
      </c>
      <c r="Y201" s="157" t="s">
        <v>221</v>
      </c>
      <c r="Z201" s="146"/>
      <c r="AA201" s="146"/>
      <c r="AB201" s="146"/>
      <c r="AC201" s="146"/>
      <c r="AD201" s="146"/>
      <c r="AE201" s="146"/>
      <c r="AF201" s="146"/>
      <c r="AG201" s="146" t="s">
        <v>1253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2" x14ac:dyDescent="0.2">
      <c r="A202" s="153"/>
      <c r="B202" s="154"/>
      <c r="C202" s="262"/>
      <c r="D202" s="263"/>
      <c r="E202" s="263"/>
      <c r="F202" s="263"/>
      <c r="G202" s="263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6"/>
      <c r="AA202" s="146"/>
      <c r="AB202" s="146"/>
      <c r="AC202" s="146"/>
      <c r="AD202" s="146"/>
      <c r="AE202" s="146"/>
      <c r="AF202" s="146"/>
      <c r="AG202" s="146" t="s">
        <v>223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67">
        <v>82</v>
      </c>
      <c r="B203" s="168" t="s">
        <v>1409</v>
      </c>
      <c r="C203" s="177" t="s">
        <v>1410</v>
      </c>
      <c r="D203" s="169" t="s">
        <v>321</v>
      </c>
      <c r="E203" s="170">
        <v>6</v>
      </c>
      <c r="F203" s="171"/>
      <c r="G203" s="172">
        <f>ROUND(E203*F203,2)</f>
        <v>0</v>
      </c>
      <c r="H203" s="171"/>
      <c r="I203" s="172">
        <f>ROUND(E203*H203,2)</f>
        <v>0</v>
      </c>
      <c r="J203" s="171"/>
      <c r="K203" s="172">
        <f>ROUND(E203*J203,2)</f>
        <v>0</v>
      </c>
      <c r="L203" s="172">
        <v>21</v>
      </c>
      <c r="M203" s="172">
        <f>G203*(1+L203/100)</f>
        <v>0</v>
      </c>
      <c r="N203" s="170">
        <v>0</v>
      </c>
      <c r="O203" s="170">
        <f>ROUND(E203*N203,2)</f>
        <v>0</v>
      </c>
      <c r="P203" s="170">
        <v>0</v>
      </c>
      <c r="Q203" s="170">
        <f>ROUND(E203*P203,2)</f>
        <v>0</v>
      </c>
      <c r="R203" s="172"/>
      <c r="S203" s="172" t="s">
        <v>262</v>
      </c>
      <c r="T203" s="173" t="s">
        <v>219</v>
      </c>
      <c r="U203" s="157">
        <v>0</v>
      </c>
      <c r="V203" s="157">
        <f>ROUND(E203*U203,2)</f>
        <v>0</v>
      </c>
      <c r="W203" s="157"/>
      <c r="X203" s="157" t="s">
        <v>382</v>
      </c>
      <c r="Y203" s="157" t="s">
        <v>221</v>
      </c>
      <c r="Z203" s="146"/>
      <c r="AA203" s="146"/>
      <c r="AB203" s="146"/>
      <c r="AC203" s="146"/>
      <c r="AD203" s="146"/>
      <c r="AE203" s="146"/>
      <c r="AF203" s="146"/>
      <c r="AG203" s="146" t="s">
        <v>1253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2" x14ac:dyDescent="0.2">
      <c r="A204" s="153"/>
      <c r="B204" s="154"/>
      <c r="C204" s="262"/>
      <c r="D204" s="263"/>
      <c r="E204" s="263"/>
      <c r="F204" s="263"/>
      <c r="G204" s="263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6"/>
      <c r="AA204" s="146"/>
      <c r="AB204" s="146"/>
      <c r="AC204" s="146"/>
      <c r="AD204" s="146"/>
      <c r="AE204" s="146"/>
      <c r="AF204" s="146"/>
      <c r="AG204" s="146" t="s">
        <v>223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67">
        <v>83</v>
      </c>
      <c r="B205" s="168" t="s">
        <v>1411</v>
      </c>
      <c r="C205" s="177" t="s">
        <v>1412</v>
      </c>
      <c r="D205" s="169" t="s">
        <v>321</v>
      </c>
      <c r="E205" s="170">
        <v>2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0">
        <v>0</v>
      </c>
      <c r="O205" s="170">
        <f>ROUND(E205*N205,2)</f>
        <v>0</v>
      </c>
      <c r="P205" s="170">
        <v>0</v>
      </c>
      <c r="Q205" s="170">
        <f>ROUND(E205*P205,2)</f>
        <v>0</v>
      </c>
      <c r="R205" s="172"/>
      <c r="S205" s="172" t="s">
        <v>262</v>
      </c>
      <c r="T205" s="173" t="s">
        <v>219</v>
      </c>
      <c r="U205" s="157">
        <v>0</v>
      </c>
      <c r="V205" s="157">
        <f>ROUND(E205*U205,2)</f>
        <v>0</v>
      </c>
      <c r="W205" s="157"/>
      <c r="X205" s="157" t="s">
        <v>382</v>
      </c>
      <c r="Y205" s="157" t="s">
        <v>221</v>
      </c>
      <c r="Z205" s="146"/>
      <c r="AA205" s="146"/>
      <c r="AB205" s="146"/>
      <c r="AC205" s="146"/>
      <c r="AD205" s="146"/>
      <c r="AE205" s="146"/>
      <c r="AF205" s="146"/>
      <c r="AG205" s="146" t="s">
        <v>1253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2" x14ac:dyDescent="0.2">
      <c r="A206" s="153"/>
      <c r="B206" s="154"/>
      <c r="C206" s="262"/>
      <c r="D206" s="263"/>
      <c r="E206" s="263"/>
      <c r="F206" s="263"/>
      <c r="G206" s="263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6"/>
      <c r="AA206" s="146"/>
      <c r="AB206" s="146"/>
      <c r="AC206" s="146"/>
      <c r="AD206" s="146"/>
      <c r="AE206" s="146"/>
      <c r="AF206" s="146"/>
      <c r="AG206" s="146" t="s">
        <v>223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 x14ac:dyDescent="0.2">
      <c r="A207" s="153">
        <v>84</v>
      </c>
      <c r="B207" s="154" t="s">
        <v>1413</v>
      </c>
      <c r="C207" s="194" t="s">
        <v>1414</v>
      </c>
      <c r="D207" s="155" t="s">
        <v>0</v>
      </c>
      <c r="E207" s="174"/>
      <c r="F207" s="158"/>
      <c r="G207" s="157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0</v>
      </c>
      <c r="O207" s="156">
        <f>ROUND(E207*N207,2)</f>
        <v>0</v>
      </c>
      <c r="P207" s="156">
        <v>0</v>
      </c>
      <c r="Q207" s="156">
        <f>ROUND(E207*P207,2)</f>
        <v>0</v>
      </c>
      <c r="R207" s="157" t="s">
        <v>1269</v>
      </c>
      <c r="S207" s="157" t="s">
        <v>218</v>
      </c>
      <c r="T207" s="157" t="s">
        <v>218</v>
      </c>
      <c r="U207" s="157">
        <v>0</v>
      </c>
      <c r="V207" s="157">
        <f>ROUND(E207*U207,2)</f>
        <v>0</v>
      </c>
      <c r="W207" s="157"/>
      <c r="X207" s="157" t="s">
        <v>843</v>
      </c>
      <c r="Y207" s="157" t="s">
        <v>221</v>
      </c>
      <c r="Z207" s="146"/>
      <c r="AA207" s="146"/>
      <c r="AB207" s="146"/>
      <c r="AC207" s="146"/>
      <c r="AD207" s="146"/>
      <c r="AE207" s="146"/>
      <c r="AF207" s="146"/>
      <c r="AG207" s="146" t="s">
        <v>1266</v>
      </c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2" x14ac:dyDescent="0.2">
      <c r="A208" s="153"/>
      <c r="B208" s="154"/>
      <c r="C208" s="251"/>
      <c r="D208" s="252"/>
      <c r="E208" s="252"/>
      <c r="F208" s="252"/>
      <c r="G208" s="252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6"/>
      <c r="AA208" s="146"/>
      <c r="AB208" s="146"/>
      <c r="AC208" s="146"/>
      <c r="AD208" s="146"/>
      <c r="AE208" s="146"/>
      <c r="AF208" s="146"/>
      <c r="AG208" s="146" t="s">
        <v>223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33" x14ac:dyDescent="0.2">
      <c r="A209" s="3"/>
      <c r="B209" s="4"/>
      <c r="C209" s="178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E209">
        <v>12</v>
      </c>
      <c r="AF209">
        <v>21</v>
      </c>
      <c r="AG209" t="s">
        <v>199</v>
      </c>
    </row>
    <row r="210" spans="1:33" x14ac:dyDescent="0.2">
      <c r="A210" s="149"/>
      <c r="B210" s="150" t="s">
        <v>29</v>
      </c>
      <c r="C210" s="179"/>
      <c r="D210" s="151"/>
      <c r="E210" s="152"/>
      <c r="F210" s="152"/>
      <c r="G210" s="166">
        <f>G8+G21+G49+G55+G64+G96+G131+G150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f>SUMIF(L7:L208,AE209,G7:G208)</f>
        <v>0</v>
      </c>
      <c r="AF210">
        <f>SUMIF(L7:L208,AF209,G7:G208)</f>
        <v>0</v>
      </c>
      <c r="AG210" t="s">
        <v>256</v>
      </c>
    </row>
    <row r="211" spans="1:33" x14ac:dyDescent="0.2">
      <c r="C211" s="180"/>
      <c r="D211" s="10"/>
      <c r="AG211" t="s">
        <v>257</v>
      </c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H+z7XsbmqqHQ3GTnDn8xhvs+trTQy2E4kKQ0Y0DLd/EZ2I7Uqz8AeSOj9ToGHK/5QwKBeP6cMzUjpc4ezn/kA==" saltValue="9rSjasc7zvf0qMyG+giioQ==" spinCount="100000" sheet="1" formatRows="0"/>
  <mergeCells count="105">
    <mergeCell ref="C16:G16"/>
    <mergeCell ref="C18:G18"/>
    <mergeCell ref="C20:G20"/>
    <mergeCell ref="C23:G23"/>
    <mergeCell ref="C27:G27"/>
    <mergeCell ref="C31:G31"/>
    <mergeCell ref="A1:G1"/>
    <mergeCell ref="C2:G2"/>
    <mergeCell ref="C3:G3"/>
    <mergeCell ref="C4:G4"/>
    <mergeCell ref="C10:G10"/>
    <mergeCell ref="C14:G14"/>
    <mergeCell ref="C45:G45"/>
    <mergeCell ref="C47:G47"/>
    <mergeCell ref="C48:G48"/>
    <mergeCell ref="C51:G51"/>
    <mergeCell ref="C53:G53"/>
    <mergeCell ref="C54:G54"/>
    <mergeCell ref="C33:G33"/>
    <mergeCell ref="C35:G35"/>
    <mergeCell ref="C37:G37"/>
    <mergeCell ref="C39:G39"/>
    <mergeCell ref="C41:G41"/>
    <mergeCell ref="C43:G43"/>
    <mergeCell ref="C69:G69"/>
    <mergeCell ref="C70:G70"/>
    <mergeCell ref="C71:G71"/>
    <mergeCell ref="C72:G72"/>
    <mergeCell ref="C74:G74"/>
    <mergeCell ref="C75:G75"/>
    <mergeCell ref="C57:G57"/>
    <mergeCell ref="C59:G59"/>
    <mergeCell ref="C61:G61"/>
    <mergeCell ref="C63:G63"/>
    <mergeCell ref="C66:G66"/>
    <mergeCell ref="C67:G67"/>
    <mergeCell ref="C84:G84"/>
    <mergeCell ref="C85:G85"/>
    <mergeCell ref="C87:G87"/>
    <mergeCell ref="C89:G89"/>
    <mergeCell ref="C91:G91"/>
    <mergeCell ref="C93:G93"/>
    <mergeCell ref="C76:G76"/>
    <mergeCell ref="C77:G77"/>
    <mergeCell ref="C79:G79"/>
    <mergeCell ref="C80:G80"/>
    <mergeCell ref="C81:G81"/>
    <mergeCell ref="C82:G82"/>
    <mergeCell ref="C108:G108"/>
    <mergeCell ref="C110:G110"/>
    <mergeCell ref="C112:G112"/>
    <mergeCell ref="C114:G114"/>
    <mergeCell ref="C116:G116"/>
    <mergeCell ref="C118:G118"/>
    <mergeCell ref="C95:G95"/>
    <mergeCell ref="C98:G98"/>
    <mergeCell ref="C100:G100"/>
    <mergeCell ref="C102:G102"/>
    <mergeCell ref="C104:G104"/>
    <mergeCell ref="C106:G106"/>
    <mergeCell ref="C133:G133"/>
    <mergeCell ref="C135:G135"/>
    <mergeCell ref="C137:G137"/>
    <mergeCell ref="C139:G139"/>
    <mergeCell ref="C141:G141"/>
    <mergeCell ref="C143:G143"/>
    <mergeCell ref="C120:G120"/>
    <mergeCell ref="C122:G122"/>
    <mergeCell ref="C124:G124"/>
    <mergeCell ref="C126:G126"/>
    <mergeCell ref="C128:G128"/>
    <mergeCell ref="C130:G130"/>
    <mergeCell ref="C157:G157"/>
    <mergeCell ref="C158:G158"/>
    <mergeCell ref="C160:G160"/>
    <mergeCell ref="C161:G161"/>
    <mergeCell ref="C163:G163"/>
    <mergeCell ref="C165:G165"/>
    <mergeCell ref="C145:G145"/>
    <mergeCell ref="C147:G147"/>
    <mergeCell ref="C149:G149"/>
    <mergeCell ref="C152:G152"/>
    <mergeCell ref="C154:G154"/>
    <mergeCell ref="C156:G156"/>
    <mergeCell ref="C180:G180"/>
    <mergeCell ref="C182:G182"/>
    <mergeCell ref="C184:G184"/>
    <mergeCell ref="C186:G186"/>
    <mergeCell ref="C188:G188"/>
    <mergeCell ref="C190:G190"/>
    <mergeCell ref="C167:G167"/>
    <mergeCell ref="C170:G170"/>
    <mergeCell ref="C172:G172"/>
    <mergeCell ref="C174:G174"/>
    <mergeCell ref="C176:G176"/>
    <mergeCell ref="C178:G178"/>
    <mergeCell ref="C204:G204"/>
    <mergeCell ref="C206:G206"/>
    <mergeCell ref="C208:G208"/>
    <mergeCell ref="C192:G192"/>
    <mergeCell ref="C194:G194"/>
    <mergeCell ref="C196:G196"/>
    <mergeCell ref="C198:G198"/>
    <mergeCell ref="C200:G200"/>
    <mergeCell ref="C202:G20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44944-642B-4961-8F45-3ECB35A61D3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258</v>
      </c>
      <c r="B1" s="255"/>
      <c r="C1" s="255"/>
      <c r="D1" s="255"/>
      <c r="E1" s="255"/>
      <c r="F1" s="255"/>
      <c r="G1" s="255"/>
      <c r="AG1" t="s">
        <v>185</v>
      </c>
    </row>
    <row r="2" spans="1:60" ht="24.95" customHeight="1" x14ac:dyDescent="0.2">
      <c r="A2" s="5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186</v>
      </c>
    </row>
    <row r="3" spans="1:60" ht="24.95" customHeight="1" x14ac:dyDescent="0.2">
      <c r="A3" s="50" t="s">
        <v>8</v>
      </c>
      <c r="B3" s="49" t="s">
        <v>49</v>
      </c>
      <c r="C3" s="256" t="s">
        <v>50</v>
      </c>
      <c r="D3" s="257"/>
      <c r="E3" s="257"/>
      <c r="F3" s="257"/>
      <c r="G3" s="258"/>
      <c r="AC3" s="120" t="s">
        <v>186</v>
      </c>
      <c r="AG3" t="s">
        <v>189</v>
      </c>
    </row>
    <row r="4" spans="1:60" ht="24.95" customHeight="1" x14ac:dyDescent="0.2">
      <c r="A4" s="139" t="s">
        <v>9</v>
      </c>
      <c r="B4" s="140" t="s">
        <v>59</v>
      </c>
      <c r="C4" s="259" t="s">
        <v>60</v>
      </c>
      <c r="D4" s="260"/>
      <c r="E4" s="260"/>
      <c r="F4" s="260"/>
      <c r="G4" s="261"/>
      <c r="AG4" t="s">
        <v>190</v>
      </c>
    </row>
    <row r="5" spans="1:60" x14ac:dyDescent="0.2">
      <c r="D5" s="10"/>
    </row>
    <row r="6" spans="1:60" ht="38.25" x14ac:dyDescent="0.2">
      <c r="A6" s="142" t="s">
        <v>191</v>
      </c>
      <c r="B6" s="144" t="s">
        <v>192</v>
      </c>
      <c r="C6" s="144" t="s">
        <v>193</v>
      </c>
      <c r="D6" s="143" t="s">
        <v>194</v>
      </c>
      <c r="E6" s="142" t="s">
        <v>195</v>
      </c>
      <c r="F6" s="141" t="s">
        <v>196</v>
      </c>
      <c r="G6" s="142" t="s">
        <v>29</v>
      </c>
      <c r="H6" s="145" t="s">
        <v>30</v>
      </c>
      <c r="I6" s="145" t="s">
        <v>197</v>
      </c>
      <c r="J6" s="145" t="s">
        <v>31</v>
      </c>
      <c r="K6" s="145" t="s">
        <v>198</v>
      </c>
      <c r="L6" s="145" t="s">
        <v>199</v>
      </c>
      <c r="M6" s="145" t="s">
        <v>200</v>
      </c>
      <c r="N6" s="145" t="s">
        <v>201</v>
      </c>
      <c r="O6" s="145" t="s">
        <v>202</v>
      </c>
      <c r="P6" s="145" t="s">
        <v>203</v>
      </c>
      <c r="Q6" s="145" t="s">
        <v>204</v>
      </c>
      <c r="R6" s="145" t="s">
        <v>205</v>
      </c>
      <c r="S6" s="145" t="s">
        <v>206</v>
      </c>
      <c r="T6" s="145" t="s">
        <v>207</v>
      </c>
      <c r="U6" s="145" t="s">
        <v>208</v>
      </c>
      <c r="V6" s="145" t="s">
        <v>209</v>
      </c>
      <c r="W6" s="145" t="s">
        <v>210</v>
      </c>
      <c r="X6" s="145" t="s">
        <v>211</v>
      </c>
      <c r="Y6" s="145" t="s">
        <v>212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213</v>
      </c>
      <c r="B8" s="161" t="s">
        <v>177</v>
      </c>
      <c r="C8" s="176" t="s">
        <v>178</v>
      </c>
      <c r="D8" s="162"/>
      <c r="E8" s="163"/>
      <c r="F8" s="164"/>
      <c r="G8" s="164">
        <f>SUMIF(AG9:AG10,"&lt;&gt;NOR",G9:G10)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63"/>
      <c r="O8" s="163">
        <f>SUM(O9:O10)</f>
        <v>0</v>
      </c>
      <c r="P8" s="163"/>
      <c r="Q8" s="163">
        <f>SUM(Q9:Q10)</f>
        <v>0</v>
      </c>
      <c r="R8" s="164"/>
      <c r="S8" s="164"/>
      <c r="T8" s="165"/>
      <c r="U8" s="159"/>
      <c r="V8" s="159">
        <f>SUM(V9:V10)</f>
        <v>0</v>
      </c>
      <c r="W8" s="159"/>
      <c r="X8" s="159"/>
      <c r="Y8" s="159"/>
      <c r="AG8" t="s">
        <v>214</v>
      </c>
    </row>
    <row r="9" spans="1:60" outlineLevel="1" x14ac:dyDescent="0.2">
      <c r="A9" s="167">
        <v>1</v>
      </c>
      <c r="B9" s="168" t="s">
        <v>1415</v>
      </c>
      <c r="C9" s="177" t="s">
        <v>1416</v>
      </c>
      <c r="D9" s="169" t="s">
        <v>261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262</v>
      </c>
      <c r="T9" s="173" t="s">
        <v>219</v>
      </c>
      <c r="U9" s="157">
        <v>0</v>
      </c>
      <c r="V9" s="157">
        <f>ROUND(E9*U9,2)</f>
        <v>0</v>
      </c>
      <c r="W9" s="157"/>
      <c r="X9" s="157" t="s">
        <v>263</v>
      </c>
      <c r="Y9" s="157" t="s">
        <v>221</v>
      </c>
      <c r="Z9" s="146"/>
      <c r="AA9" s="146"/>
      <c r="AB9" s="146"/>
      <c r="AC9" s="146"/>
      <c r="AD9" s="146"/>
      <c r="AE9" s="146"/>
      <c r="AF9" s="146"/>
      <c r="AG9" s="146" t="s">
        <v>264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62"/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223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3"/>
      <c r="B11" s="4"/>
      <c r="C11" s="178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199</v>
      </c>
    </row>
    <row r="12" spans="1:60" x14ac:dyDescent="0.2">
      <c r="A12" s="149"/>
      <c r="B12" s="150" t="s">
        <v>29</v>
      </c>
      <c r="C12" s="179"/>
      <c r="D12" s="151"/>
      <c r="E12" s="152"/>
      <c r="F12" s="152"/>
      <c r="G12" s="166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256</v>
      </c>
    </row>
    <row r="13" spans="1:60" x14ac:dyDescent="0.2">
      <c r="C13" s="180"/>
      <c r="D13" s="10"/>
      <c r="AG13" t="s">
        <v>257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BOH0c1MlQ9zmGZVNUXOQJ+ofgmF3W5Hz1u8Zl0swvi8aPzXjyCksCINfR+Ha7xQEBokoq8/GI02NC1xTYgLYw==" saltValue="6FPkauh7RQAptwitqOqIWQ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2B1F-56D0-4623-A73F-C171D74E758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258</v>
      </c>
      <c r="B1" s="255"/>
      <c r="C1" s="255"/>
      <c r="D1" s="255"/>
      <c r="E1" s="255"/>
      <c r="F1" s="255"/>
      <c r="G1" s="255"/>
      <c r="AG1" t="s">
        <v>185</v>
      </c>
    </row>
    <row r="2" spans="1:60" ht="24.95" customHeight="1" x14ac:dyDescent="0.2">
      <c r="A2" s="5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186</v>
      </c>
    </row>
    <row r="3" spans="1:60" ht="24.95" customHeight="1" x14ac:dyDescent="0.2">
      <c r="A3" s="50" t="s">
        <v>8</v>
      </c>
      <c r="B3" s="49" t="s">
        <v>49</v>
      </c>
      <c r="C3" s="256" t="s">
        <v>50</v>
      </c>
      <c r="D3" s="257"/>
      <c r="E3" s="257"/>
      <c r="F3" s="257"/>
      <c r="G3" s="258"/>
      <c r="AC3" s="120" t="s">
        <v>186</v>
      </c>
      <c r="AG3" t="s">
        <v>189</v>
      </c>
    </row>
    <row r="4" spans="1:60" ht="24.95" customHeight="1" x14ac:dyDescent="0.2">
      <c r="A4" s="139" t="s">
        <v>9</v>
      </c>
      <c r="B4" s="140" t="s">
        <v>61</v>
      </c>
      <c r="C4" s="259" t="s">
        <v>62</v>
      </c>
      <c r="D4" s="260"/>
      <c r="E4" s="260"/>
      <c r="F4" s="260"/>
      <c r="G4" s="261"/>
      <c r="AG4" t="s">
        <v>190</v>
      </c>
    </row>
    <row r="5" spans="1:60" x14ac:dyDescent="0.2">
      <c r="D5" s="10"/>
    </row>
    <row r="6" spans="1:60" ht="38.25" x14ac:dyDescent="0.2">
      <c r="A6" s="142" t="s">
        <v>191</v>
      </c>
      <c r="B6" s="144" t="s">
        <v>192</v>
      </c>
      <c r="C6" s="144" t="s">
        <v>193</v>
      </c>
      <c r="D6" s="143" t="s">
        <v>194</v>
      </c>
      <c r="E6" s="142" t="s">
        <v>195</v>
      </c>
      <c r="F6" s="141" t="s">
        <v>196</v>
      </c>
      <c r="G6" s="142" t="s">
        <v>29</v>
      </c>
      <c r="H6" s="145" t="s">
        <v>30</v>
      </c>
      <c r="I6" s="145" t="s">
        <v>197</v>
      </c>
      <c r="J6" s="145" t="s">
        <v>31</v>
      </c>
      <c r="K6" s="145" t="s">
        <v>198</v>
      </c>
      <c r="L6" s="145" t="s">
        <v>199</v>
      </c>
      <c r="M6" s="145" t="s">
        <v>200</v>
      </c>
      <c r="N6" s="145" t="s">
        <v>201</v>
      </c>
      <c r="O6" s="145" t="s">
        <v>202</v>
      </c>
      <c r="P6" s="145" t="s">
        <v>203</v>
      </c>
      <c r="Q6" s="145" t="s">
        <v>204</v>
      </c>
      <c r="R6" s="145" t="s">
        <v>205</v>
      </c>
      <c r="S6" s="145" t="s">
        <v>206</v>
      </c>
      <c r="T6" s="145" t="s">
        <v>207</v>
      </c>
      <c r="U6" s="145" t="s">
        <v>208</v>
      </c>
      <c r="V6" s="145" t="s">
        <v>209</v>
      </c>
      <c r="W6" s="145" t="s">
        <v>210</v>
      </c>
      <c r="X6" s="145" t="s">
        <v>211</v>
      </c>
      <c r="Y6" s="145" t="s">
        <v>212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213</v>
      </c>
      <c r="B8" s="161" t="s">
        <v>84</v>
      </c>
      <c r="C8" s="176" t="s">
        <v>85</v>
      </c>
      <c r="D8" s="162"/>
      <c r="E8" s="163"/>
      <c r="F8" s="164"/>
      <c r="G8" s="164">
        <f>SUMIF(AG9:AG76,"&lt;&gt;NOR",G9:G76)</f>
        <v>0</v>
      </c>
      <c r="H8" s="164"/>
      <c r="I8" s="164">
        <f>SUM(I9:I76)</f>
        <v>0</v>
      </c>
      <c r="J8" s="164"/>
      <c r="K8" s="164">
        <f>SUM(K9:K76)</f>
        <v>0</v>
      </c>
      <c r="L8" s="164"/>
      <c r="M8" s="164">
        <f>SUM(M9:M76)</f>
        <v>0</v>
      </c>
      <c r="N8" s="163"/>
      <c r="O8" s="163">
        <f>SUM(O9:O76)</f>
        <v>34.050000000000004</v>
      </c>
      <c r="P8" s="163"/>
      <c r="Q8" s="163">
        <f>SUM(Q9:Q76)</f>
        <v>0</v>
      </c>
      <c r="R8" s="164"/>
      <c r="S8" s="164"/>
      <c r="T8" s="165"/>
      <c r="U8" s="159"/>
      <c r="V8" s="159">
        <f>SUM(V9:V76)</f>
        <v>388.14000000000004</v>
      </c>
      <c r="W8" s="159"/>
      <c r="X8" s="159"/>
      <c r="Y8" s="159"/>
      <c r="AG8" t="s">
        <v>214</v>
      </c>
    </row>
    <row r="9" spans="1:60" outlineLevel="1" x14ac:dyDescent="0.2">
      <c r="A9" s="167">
        <v>1</v>
      </c>
      <c r="B9" s="168" t="s">
        <v>1417</v>
      </c>
      <c r="C9" s="177" t="s">
        <v>1418</v>
      </c>
      <c r="D9" s="169" t="s">
        <v>273</v>
      </c>
      <c r="E9" s="170">
        <v>33.448700000000002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 t="s">
        <v>274</v>
      </c>
      <c r="S9" s="172" t="s">
        <v>218</v>
      </c>
      <c r="T9" s="173" t="s">
        <v>218</v>
      </c>
      <c r="U9" s="157">
        <v>2.9649999999999999</v>
      </c>
      <c r="V9" s="157">
        <f>ROUND(E9*U9,2)</f>
        <v>99.18</v>
      </c>
      <c r="W9" s="157"/>
      <c r="X9" s="157" t="s">
        <v>263</v>
      </c>
      <c r="Y9" s="157" t="s">
        <v>221</v>
      </c>
      <c r="Z9" s="146"/>
      <c r="AA9" s="146"/>
      <c r="AB9" s="146"/>
      <c r="AC9" s="146"/>
      <c r="AD9" s="146"/>
      <c r="AE9" s="146"/>
      <c r="AF9" s="146"/>
      <c r="AG9" s="146" t="s">
        <v>1419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2" x14ac:dyDescent="0.2">
      <c r="A10" s="153"/>
      <c r="B10" s="154"/>
      <c r="C10" s="266" t="s">
        <v>1420</v>
      </c>
      <c r="D10" s="267"/>
      <c r="E10" s="267"/>
      <c r="F10" s="267"/>
      <c r="G10" s="26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276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5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92" t="s">
        <v>1421</v>
      </c>
      <c r="D11" s="185"/>
      <c r="E11" s="186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6"/>
      <c r="AA11" s="146"/>
      <c r="AB11" s="146"/>
      <c r="AC11" s="146"/>
      <c r="AD11" s="146"/>
      <c r="AE11" s="146"/>
      <c r="AF11" s="146"/>
      <c r="AG11" s="146" t="s">
        <v>278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92" t="s">
        <v>1422</v>
      </c>
      <c r="D12" s="185"/>
      <c r="E12" s="186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278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92" t="s">
        <v>1423</v>
      </c>
      <c r="D13" s="185"/>
      <c r="E13" s="186">
        <v>33.450000000000003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278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51"/>
      <c r="D14" s="252"/>
      <c r="E14" s="252"/>
      <c r="F14" s="252"/>
      <c r="G14" s="25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223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67">
        <v>2</v>
      </c>
      <c r="B15" s="168" t="s">
        <v>1424</v>
      </c>
      <c r="C15" s="177" t="s">
        <v>1425</v>
      </c>
      <c r="D15" s="169" t="s">
        <v>273</v>
      </c>
      <c r="E15" s="170">
        <v>33.448700000000002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 t="s">
        <v>274</v>
      </c>
      <c r="S15" s="172" t="s">
        <v>218</v>
      </c>
      <c r="T15" s="173" t="s">
        <v>218</v>
      </c>
      <c r="U15" s="157">
        <v>0.154</v>
      </c>
      <c r="V15" s="157">
        <f>ROUND(E15*U15,2)</f>
        <v>5.15</v>
      </c>
      <c r="W15" s="157"/>
      <c r="X15" s="157" t="s">
        <v>263</v>
      </c>
      <c r="Y15" s="157" t="s">
        <v>221</v>
      </c>
      <c r="Z15" s="146"/>
      <c r="AA15" s="146"/>
      <c r="AB15" s="146"/>
      <c r="AC15" s="146"/>
      <c r="AD15" s="146"/>
      <c r="AE15" s="146"/>
      <c r="AF15" s="146"/>
      <c r="AG15" s="146" t="s">
        <v>1419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2" x14ac:dyDescent="0.2">
      <c r="A16" s="153"/>
      <c r="B16" s="154"/>
      <c r="C16" s="266" t="s">
        <v>1420</v>
      </c>
      <c r="D16" s="267"/>
      <c r="E16" s="267"/>
      <c r="F16" s="267"/>
      <c r="G16" s="26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276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75" t="str">
        <f>C16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251"/>
      <c r="D17" s="252"/>
      <c r="E17" s="252"/>
      <c r="F17" s="252"/>
      <c r="G17" s="252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6"/>
      <c r="AA17" s="146"/>
      <c r="AB17" s="146"/>
      <c r="AC17" s="146"/>
      <c r="AD17" s="146"/>
      <c r="AE17" s="146"/>
      <c r="AF17" s="146"/>
      <c r="AG17" s="146" t="s">
        <v>223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7">
        <v>3</v>
      </c>
      <c r="B18" s="168" t="s">
        <v>1426</v>
      </c>
      <c r="C18" s="177" t="s">
        <v>1427</v>
      </c>
      <c r="D18" s="169" t="s">
        <v>273</v>
      </c>
      <c r="E18" s="170">
        <v>116.16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2" t="s">
        <v>274</v>
      </c>
      <c r="S18" s="172" t="s">
        <v>218</v>
      </c>
      <c r="T18" s="173" t="s">
        <v>218</v>
      </c>
      <c r="U18" s="157">
        <v>0.35</v>
      </c>
      <c r="V18" s="157">
        <f>ROUND(E18*U18,2)</f>
        <v>40.659999999999997</v>
      </c>
      <c r="W18" s="157"/>
      <c r="X18" s="157" t="s">
        <v>263</v>
      </c>
      <c r="Y18" s="157" t="s">
        <v>221</v>
      </c>
      <c r="Z18" s="146"/>
      <c r="AA18" s="146"/>
      <c r="AB18" s="146"/>
      <c r="AC18" s="146"/>
      <c r="AD18" s="146"/>
      <c r="AE18" s="146"/>
      <c r="AF18" s="146"/>
      <c r="AG18" s="146" t="s">
        <v>1419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33.75" outlineLevel="2" x14ac:dyDescent="0.2">
      <c r="A19" s="153"/>
      <c r="B19" s="154"/>
      <c r="C19" s="266" t="s">
        <v>1428</v>
      </c>
      <c r="D19" s="267"/>
      <c r="E19" s="267"/>
      <c r="F19" s="267"/>
      <c r="G19" s="26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276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75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92" t="s">
        <v>1429</v>
      </c>
      <c r="D20" s="185"/>
      <c r="E20" s="186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278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92" t="s">
        <v>1430</v>
      </c>
      <c r="D21" s="185"/>
      <c r="E21" s="186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278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92" t="s">
        <v>1431</v>
      </c>
      <c r="D22" s="185"/>
      <c r="E22" s="186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278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92" t="s">
        <v>1432</v>
      </c>
      <c r="D23" s="185"/>
      <c r="E23" s="186">
        <v>116.16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278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251"/>
      <c r="D24" s="252"/>
      <c r="E24" s="252"/>
      <c r="F24" s="252"/>
      <c r="G24" s="252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6"/>
      <c r="AA24" s="146"/>
      <c r="AB24" s="146"/>
      <c r="AC24" s="146"/>
      <c r="AD24" s="146"/>
      <c r="AE24" s="146"/>
      <c r="AF24" s="146"/>
      <c r="AG24" s="146" t="s">
        <v>223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7">
        <v>4</v>
      </c>
      <c r="B25" s="168" t="s">
        <v>1433</v>
      </c>
      <c r="C25" s="177" t="s">
        <v>1434</v>
      </c>
      <c r="D25" s="169" t="s">
        <v>273</v>
      </c>
      <c r="E25" s="170">
        <v>116.16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2" t="s">
        <v>274</v>
      </c>
      <c r="S25" s="172" t="s">
        <v>218</v>
      </c>
      <c r="T25" s="173" t="s">
        <v>218</v>
      </c>
      <c r="U25" s="157">
        <v>0.14829999999999999</v>
      </c>
      <c r="V25" s="157">
        <f>ROUND(E25*U25,2)</f>
        <v>17.23</v>
      </c>
      <c r="W25" s="157"/>
      <c r="X25" s="157" t="s">
        <v>263</v>
      </c>
      <c r="Y25" s="157" t="s">
        <v>221</v>
      </c>
      <c r="Z25" s="146"/>
      <c r="AA25" s="146"/>
      <c r="AB25" s="146"/>
      <c r="AC25" s="146"/>
      <c r="AD25" s="146"/>
      <c r="AE25" s="146"/>
      <c r="AF25" s="146"/>
      <c r="AG25" s="146" t="s">
        <v>1419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33.75" outlineLevel="2" x14ac:dyDescent="0.2">
      <c r="A26" s="153"/>
      <c r="B26" s="154"/>
      <c r="C26" s="266" t="s">
        <v>1428</v>
      </c>
      <c r="D26" s="267"/>
      <c r="E26" s="267"/>
      <c r="F26" s="267"/>
      <c r="G26" s="26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276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5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251"/>
      <c r="D27" s="252"/>
      <c r="E27" s="252"/>
      <c r="F27" s="252"/>
      <c r="G27" s="252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223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67">
        <v>5</v>
      </c>
      <c r="B28" s="168" t="s">
        <v>1435</v>
      </c>
      <c r="C28" s="177" t="s">
        <v>1436</v>
      </c>
      <c r="D28" s="169" t="s">
        <v>332</v>
      </c>
      <c r="E28" s="170">
        <v>84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9.7999999999999997E-4</v>
      </c>
      <c r="O28" s="170">
        <f>ROUND(E28*N28,2)</f>
        <v>0.08</v>
      </c>
      <c r="P28" s="170">
        <v>0</v>
      </c>
      <c r="Q28" s="170">
        <f>ROUND(E28*P28,2)</f>
        <v>0</v>
      </c>
      <c r="R28" s="172" t="s">
        <v>274</v>
      </c>
      <c r="S28" s="172" t="s">
        <v>218</v>
      </c>
      <c r="T28" s="173" t="s">
        <v>218</v>
      </c>
      <c r="U28" s="157">
        <v>0.23599999999999999</v>
      </c>
      <c r="V28" s="157">
        <f>ROUND(E28*U28,2)</f>
        <v>19.82</v>
      </c>
      <c r="W28" s="157"/>
      <c r="X28" s="157" t="s">
        <v>263</v>
      </c>
      <c r="Y28" s="157" t="s">
        <v>221</v>
      </c>
      <c r="Z28" s="146"/>
      <c r="AA28" s="146"/>
      <c r="AB28" s="146"/>
      <c r="AC28" s="146"/>
      <c r="AD28" s="146"/>
      <c r="AE28" s="146"/>
      <c r="AF28" s="146"/>
      <c r="AG28" s="146" t="s">
        <v>1419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266" t="s">
        <v>1437</v>
      </c>
      <c r="D29" s="267"/>
      <c r="E29" s="267"/>
      <c r="F29" s="267"/>
      <c r="G29" s="26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276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92" t="s">
        <v>1438</v>
      </c>
      <c r="D30" s="185"/>
      <c r="E30" s="186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6"/>
      <c r="AA30" s="146"/>
      <c r="AB30" s="146"/>
      <c r="AC30" s="146"/>
      <c r="AD30" s="146"/>
      <c r="AE30" s="146"/>
      <c r="AF30" s="146"/>
      <c r="AG30" s="146" t="s">
        <v>278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92" t="s">
        <v>1439</v>
      </c>
      <c r="D31" s="185"/>
      <c r="E31" s="186">
        <v>84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278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251"/>
      <c r="D32" s="252"/>
      <c r="E32" s="252"/>
      <c r="F32" s="252"/>
      <c r="G32" s="252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6"/>
      <c r="AA32" s="146"/>
      <c r="AB32" s="146"/>
      <c r="AC32" s="146"/>
      <c r="AD32" s="146"/>
      <c r="AE32" s="146"/>
      <c r="AF32" s="146"/>
      <c r="AG32" s="146" t="s">
        <v>223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67">
        <v>6</v>
      </c>
      <c r="B33" s="168" t="s">
        <v>1440</v>
      </c>
      <c r="C33" s="177" t="s">
        <v>1441</v>
      </c>
      <c r="D33" s="169" t="s">
        <v>332</v>
      </c>
      <c r="E33" s="170">
        <v>84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2" t="s">
        <v>274</v>
      </c>
      <c r="S33" s="172" t="s">
        <v>218</v>
      </c>
      <c r="T33" s="173" t="s">
        <v>218</v>
      </c>
      <c r="U33" s="157">
        <v>7.0000000000000007E-2</v>
      </c>
      <c r="V33" s="157">
        <f>ROUND(E33*U33,2)</f>
        <v>5.88</v>
      </c>
      <c r="W33" s="157"/>
      <c r="X33" s="157" t="s">
        <v>263</v>
      </c>
      <c r="Y33" s="157" t="s">
        <v>221</v>
      </c>
      <c r="Z33" s="146"/>
      <c r="AA33" s="146"/>
      <c r="AB33" s="146"/>
      <c r="AC33" s="146"/>
      <c r="AD33" s="146"/>
      <c r="AE33" s="146"/>
      <c r="AF33" s="146"/>
      <c r="AG33" s="146" t="s">
        <v>1419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266" t="s">
        <v>1442</v>
      </c>
      <c r="D34" s="267"/>
      <c r="E34" s="267"/>
      <c r="F34" s="267"/>
      <c r="G34" s="26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6"/>
      <c r="AA34" s="146"/>
      <c r="AB34" s="146"/>
      <c r="AC34" s="146"/>
      <c r="AD34" s="146"/>
      <c r="AE34" s="146"/>
      <c r="AF34" s="146"/>
      <c r="AG34" s="146" t="s">
        <v>276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251"/>
      <c r="D35" s="252"/>
      <c r="E35" s="252"/>
      <c r="F35" s="252"/>
      <c r="G35" s="252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223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67">
        <v>7</v>
      </c>
      <c r="B36" s="168" t="s">
        <v>1443</v>
      </c>
      <c r="C36" s="177" t="s">
        <v>1444</v>
      </c>
      <c r="D36" s="169" t="s">
        <v>332</v>
      </c>
      <c r="E36" s="170">
        <v>40.164700000000003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0">
        <v>6.9999999999999999E-4</v>
      </c>
      <c r="O36" s="170">
        <f>ROUND(E36*N36,2)</f>
        <v>0.03</v>
      </c>
      <c r="P36" s="170">
        <v>0</v>
      </c>
      <c r="Q36" s="170">
        <f>ROUND(E36*P36,2)</f>
        <v>0</v>
      </c>
      <c r="R36" s="172" t="s">
        <v>274</v>
      </c>
      <c r="S36" s="172" t="s">
        <v>218</v>
      </c>
      <c r="T36" s="173" t="s">
        <v>218</v>
      </c>
      <c r="U36" s="157">
        <v>0.156</v>
      </c>
      <c r="V36" s="157">
        <f>ROUND(E36*U36,2)</f>
        <v>6.27</v>
      </c>
      <c r="W36" s="157"/>
      <c r="X36" s="157" t="s">
        <v>263</v>
      </c>
      <c r="Y36" s="157" t="s">
        <v>221</v>
      </c>
      <c r="Z36" s="146"/>
      <c r="AA36" s="146"/>
      <c r="AB36" s="146"/>
      <c r="AC36" s="146"/>
      <c r="AD36" s="146"/>
      <c r="AE36" s="146"/>
      <c r="AF36" s="146"/>
      <c r="AG36" s="146" t="s">
        <v>1419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192" t="s">
        <v>1445</v>
      </c>
      <c r="D37" s="185"/>
      <c r="E37" s="186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6"/>
      <c r="AA37" s="146"/>
      <c r="AB37" s="146"/>
      <c r="AC37" s="146"/>
      <c r="AD37" s="146"/>
      <c r="AE37" s="146"/>
      <c r="AF37" s="146"/>
      <c r="AG37" s="146" t="s">
        <v>278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92" t="s">
        <v>1422</v>
      </c>
      <c r="D38" s="185"/>
      <c r="E38" s="186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278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92" t="s">
        <v>1446</v>
      </c>
      <c r="D39" s="185"/>
      <c r="E39" s="186">
        <v>40.159999999999997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6"/>
      <c r="AA39" s="146"/>
      <c r="AB39" s="146"/>
      <c r="AC39" s="146"/>
      <c r="AD39" s="146"/>
      <c r="AE39" s="146"/>
      <c r="AF39" s="146"/>
      <c r="AG39" s="146" t="s">
        <v>278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251"/>
      <c r="D40" s="252"/>
      <c r="E40" s="252"/>
      <c r="F40" s="252"/>
      <c r="G40" s="252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6"/>
      <c r="AA40" s="146"/>
      <c r="AB40" s="146"/>
      <c r="AC40" s="146"/>
      <c r="AD40" s="146"/>
      <c r="AE40" s="146"/>
      <c r="AF40" s="146"/>
      <c r="AG40" s="146" t="s">
        <v>223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7">
        <v>8</v>
      </c>
      <c r="B41" s="168" t="s">
        <v>1447</v>
      </c>
      <c r="C41" s="177" t="s">
        <v>1448</v>
      </c>
      <c r="D41" s="169" t="s">
        <v>332</v>
      </c>
      <c r="E41" s="170">
        <v>40.164700000000003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0">
        <v>0</v>
      </c>
      <c r="O41" s="170">
        <f>ROUND(E41*N41,2)</f>
        <v>0</v>
      </c>
      <c r="P41" s="170">
        <v>0</v>
      </c>
      <c r="Q41" s="170">
        <f>ROUND(E41*P41,2)</f>
        <v>0</v>
      </c>
      <c r="R41" s="172" t="s">
        <v>274</v>
      </c>
      <c r="S41" s="172" t="s">
        <v>218</v>
      </c>
      <c r="T41" s="173" t="s">
        <v>218</v>
      </c>
      <c r="U41" s="157">
        <v>9.5000000000000001E-2</v>
      </c>
      <c r="V41" s="157">
        <f>ROUND(E41*U41,2)</f>
        <v>3.82</v>
      </c>
      <c r="W41" s="157"/>
      <c r="X41" s="157" t="s">
        <v>263</v>
      </c>
      <c r="Y41" s="157" t="s">
        <v>221</v>
      </c>
      <c r="Z41" s="146"/>
      <c r="AA41" s="146"/>
      <c r="AB41" s="146"/>
      <c r="AC41" s="146"/>
      <c r="AD41" s="146"/>
      <c r="AE41" s="146"/>
      <c r="AF41" s="146"/>
      <c r="AG41" s="146" t="s">
        <v>1419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266" t="s">
        <v>1449</v>
      </c>
      <c r="D42" s="267"/>
      <c r="E42" s="267"/>
      <c r="F42" s="267"/>
      <c r="G42" s="26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6"/>
      <c r="AA42" s="146"/>
      <c r="AB42" s="146"/>
      <c r="AC42" s="146"/>
      <c r="AD42" s="146"/>
      <c r="AE42" s="146"/>
      <c r="AF42" s="146"/>
      <c r="AG42" s="146" t="s">
        <v>276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251"/>
      <c r="D43" s="252"/>
      <c r="E43" s="252"/>
      <c r="F43" s="252"/>
      <c r="G43" s="252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6"/>
      <c r="AA43" s="146"/>
      <c r="AB43" s="146"/>
      <c r="AC43" s="146"/>
      <c r="AD43" s="146"/>
      <c r="AE43" s="146"/>
      <c r="AF43" s="146"/>
      <c r="AG43" s="146" t="s">
        <v>223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7">
        <v>9</v>
      </c>
      <c r="B44" s="168" t="s">
        <v>1450</v>
      </c>
      <c r="C44" s="177" t="s">
        <v>1451</v>
      </c>
      <c r="D44" s="169" t="s">
        <v>273</v>
      </c>
      <c r="E44" s="170">
        <v>149.6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0">
        <v>0</v>
      </c>
      <c r="O44" s="170">
        <f>ROUND(E44*N44,2)</f>
        <v>0</v>
      </c>
      <c r="P44" s="170">
        <v>0</v>
      </c>
      <c r="Q44" s="170">
        <f>ROUND(E44*P44,2)</f>
        <v>0</v>
      </c>
      <c r="R44" s="172" t="s">
        <v>274</v>
      </c>
      <c r="S44" s="172" t="s">
        <v>218</v>
      </c>
      <c r="T44" s="173" t="s">
        <v>218</v>
      </c>
      <c r="U44" s="157">
        <v>0.34499999999999997</v>
      </c>
      <c r="V44" s="157">
        <f>ROUND(E44*U44,2)</f>
        <v>51.61</v>
      </c>
      <c r="W44" s="157"/>
      <c r="X44" s="157" t="s">
        <v>263</v>
      </c>
      <c r="Y44" s="157" t="s">
        <v>221</v>
      </c>
      <c r="Z44" s="146"/>
      <c r="AA44" s="146"/>
      <c r="AB44" s="146"/>
      <c r="AC44" s="146"/>
      <c r="AD44" s="146"/>
      <c r="AE44" s="146"/>
      <c r="AF44" s="146"/>
      <c r="AG44" s="146" t="s">
        <v>1419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266" t="s">
        <v>1452</v>
      </c>
      <c r="D45" s="267"/>
      <c r="E45" s="267"/>
      <c r="F45" s="267"/>
      <c r="G45" s="26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6"/>
      <c r="AA45" s="146"/>
      <c r="AB45" s="146"/>
      <c r="AC45" s="146"/>
      <c r="AD45" s="146"/>
      <c r="AE45" s="146"/>
      <c r="AF45" s="146"/>
      <c r="AG45" s="146" t="s">
        <v>276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75" t="str">
        <f>C45</f>
        <v>bez naložení do dopravní nádoby, ale s vyprázdněním dopravní nádoby na hromadu nebo na dopravní prostředek,</v>
      </c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251"/>
      <c r="D46" s="252"/>
      <c r="E46" s="252"/>
      <c r="F46" s="252"/>
      <c r="G46" s="252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6"/>
      <c r="AA46" s="146"/>
      <c r="AB46" s="146"/>
      <c r="AC46" s="146"/>
      <c r="AD46" s="146"/>
      <c r="AE46" s="146"/>
      <c r="AF46" s="146"/>
      <c r="AG46" s="146" t="s">
        <v>223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67">
        <v>10</v>
      </c>
      <c r="B47" s="168" t="s">
        <v>311</v>
      </c>
      <c r="C47" s="177" t="s">
        <v>312</v>
      </c>
      <c r="D47" s="169" t="s">
        <v>273</v>
      </c>
      <c r="E47" s="170">
        <v>149.6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0">
        <v>0</v>
      </c>
      <c r="O47" s="170">
        <f>ROUND(E47*N47,2)</f>
        <v>0</v>
      </c>
      <c r="P47" s="170">
        <v>0</v>
      </c>
      <c r="Q47" s="170">
        <f>ROUND(E47*P47,2)</f>
        <v>0</v>
      </c>
      <c r="R47" s="172" t="s">
        <v>274</v>
      </c>
      <c r="S47" s="172" t="s">
        <v>218</v>
      </c>
      <c r="T47" s="173" t="s">
        <v>218</v>
      </c>
      <c r="U47" s="157">
        <v>1.0999999999999999E-2</v>
      </c>
      <c r="V47" s="157">
        <f>ROUND(E47*U47,2)</f>
        <v>1.65</v>
      </c>
      <c r="W47" s="157"/>
      <c r="X47" s="157" t="s">
        <v>263</v>
      </c>
      <c r="Y47" s="157" t="s">
        <v>221</v>
      </c>
      <c r="Z47" s="146"/>
      <c r="AA47" s="146"/>
      <c r="AB47" s="146"/>
      <c r="AC47" s="146"/>
      <c r="AD47" s="146"/>
      <c r="AE47" s="146"/>
      <c r="AF47" s="146"/>
      <c r="AG47" s="146" t="s">
        <v>1419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266" t="s">
        <v>313</v>
      </c>
      <c r="D48" s="267"/>
      <c r="E48" s="267"/>
      <c r="F48" s="267"/>
      <c r="G48" s="26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276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251"/>
      <c r="D49" s="252"/>
      <c r="E49" s="252"/>
      <c r="F49" s="252"/>
      <c r="G49" s="25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6"/>
      <c r="AA49" s="146"/>
      <c r="AB49" s="146"/>
      <c r="AC49" s="146"/>
      <c r="AD49" s="146"/>
      <c r="AE49" s="146"/>
      <c r="AF49" s="146"/>
      <c r="AG49" s="146" t="s">
        <v>223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67">
        <v>11</v>
      </c>
      <c r="B50" s="168" t="s">
        <v>1453</v>
      </c>
      <c r="C50" s="177" t="s">
        <v>1454</v>
      </c>
      <c r="D50" s="169" t="s">
        <v>273</v>
      </c>
      <c r="E50" s="170">
        <v>149.6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0">
        <v>0</v>
      </c>
      <c r="O50" s="170">
        <f>ROUND(E50*N50,2)</f>
        <v>0</v>
      </c>
      <c r="P50" s="170">
        <v>0</v>
      </c>
      <c r="Q50" s="170">
        <f>ROUND(E50*P50,2)</f>
        <v>0</v>
      </c>
      <c r="R50" s="172" t="s">
        <v>274</v>
      </c>
      <c r="S50" s="172" t="s">
        <v>218</v>
      </c>
      <c r="T50" s="173" t="s">
        <v>218</v>
      </c>
      <c r="U50" s="157">
        <v>0.65200000000000002</v>
      </c>
      <c r="V50" s="157">
        <f>ROUND(E50*U50,2)</f>
        <v>97.54</v>
      </c>
      <c r="W50" s="157"/>
      <c r="X50" s="157" t="s">
        <v>263</v>
      </c>
      <c r="Y50" s="157" t="s">
        <v>221</v>
      </c>
      <c r="Z50" s="146"/>
      <c r="AA50" s="146"/>
      <c r="AB50" s="146"/>
      <c r="AC50" s="146"/>
      <c r="AD50" s="146"/>
      <c r="AE50" s="146"/>
      <c r="AF50" s="146"/>
      <c r="AG50" s="146" t="s">
        <v>1419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262"/>
      <c r="D51" s="263"/>
      <c r="E51" s="263"/>
      <c r="F51" s="263"/>
      <c r="G51" s="26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6"/>
      <c r="AA51" s="146"/>
      <c r="AB51" s="146"/>
      <c r="AC51" s="146"/>
      <c r="AD51" s="146"/>
      <c r="AE51" s="146"/>
      <c r="AF51" s="146"/>
      <c r="AG51" s="146" t="s">
        <v>223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67">
        <v>12</v>
      </c>
      <c r="B52" s="168" t="s">
        <v>315</v>
      </c>
      <c r="C52" s="177" t="s">
        <v>316</v>
      </c>
      <c r="D52" s="169" t="s">
        <v>273</v>
      </c>
      <c r="E52" s="170">
        <v>149.6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0">
        <v>0</v>
      </c>
      <c r="O52" s="170">
        <f>ROUND(E52*N52,2)</f>
        <v>0</v>
      </c>
      <c r="P52" s="170">
        <v>0</v>
      </c>
      <c r="Q52" s="170">
        <f>ROUND(E52*P52,2)</f>
        <v>0</v>
      </c>
      <c r="R52" s="172" t="s">
        <v>274</v>
      </c>
      <c r="S52" s="172" t="s">
        <v>218</v>
      </c>
      <c r="T52" s="173" t="s">
        <v>218</v>
      </c>
      <c r="U52" s="157">
        <v>8.9999999999999993E-3</v>
      </c>
      <c r="V52" s="157">
        <f>ROUND(E52*U52,2)</f>
        <v>1.35</v>
      </c>
      <c r="W52" s="157"/>
      <c r="X52" s="157" t="s">
        <v>263</v>
      </c>
      <c r="Y52" s="157" t="s">
        <v>221</v>
      </c>
      <c r="Z52" s="146"/>
      <c r="AA52" s="146"/>
      <c r="AB52" s="146"/>
      <c r="AC52" s="146"/>
      <c r="AD52" s="146"/>
      <c r="AE52" s="146"/>
      <c r="AF52" s="146"/>
      <c r="AG52" s="146" t="s">
        <v>1419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262"/>
      <c r="D53" s="263"/>
      <c r="E53" s="263"/>
      <c r="F53" s="263"/>
      <c r="G53" s="263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6"/>
      <c r="AA53" s="146"/>
      <c r="AB53" s="146"/>
      <c r="AC53" s="146"/>
      <c r="AD53" s="146"/>
      <c r="AE53" s="146"/>
      <c r="AF53" s="146"/>
      <c r="AG53" s="146" t="s">
        <v>223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67">
        <v>13</v>
      </c>
      <c r="B54" s="168" t="s">
        <v>1455</v>
      </c>
      <c r="C54" s="177" t="s">
        <v>1456</v>
      </c>
      <c r="D54" s="169" t="s">
        <v>273</v>
      </c>
      <c r="E54" s="170">
        <v>41.655500000000004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2" t="s">
        <v>274</v>
      </c>
      <c r="S54" s="172" t="s">
        <v>218</v>
      </c>
      <c r="T54" s="173" t="s">
        <v>218</v>
      </c>
      <c r="U54" s="157">
        <v>0.20200000000000001</v>
      </c>
      <c r="V54" s="157">
        <f>ROUND(E54*U54,2)</f>
        <v>8.41</v>
      </c>
      <c r="W54" s="157"/>
      <c r="X54" s="157" t="s">
        <v>263</v>
      </c>
      <c r="Y54" s="157" t="s">
        <v>221</v>
      </c>
      <c r="Z54" s="146"/>
      <c r="AA54" s="146"/>
      <c r="AB54" s="146"/>
      <c r="AC54" s="146"/>
      <c r="AD54" s="146"/>
      <c r="AE54" s="146"/>
      <c r="AF54" s="146"/>
      <c r="AG54" s="146" t="s">
        <v>1419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266" t="s">
        <v>1457</v>
      </c>
      <c r="D55" s="267"/>
      <c r="E55" s="267"/>
      <c r="F55" s="267"/>
      <c r="G55" s="26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6"/>
      <c r="AA55" s="146"/>
      <c r="AB55" s="146"/>
      <c r="AC55" s="146"/>
      <c r="AD55" s="146"/>
      <c r="AE55" s="146"/>
      <c r="AF55" s="146"/>
      <c r="AG55" s="146" t="s">
        <v>276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53"/>
      <c r="B56" s="154"/>
      <c r="C56" s="192" t="s">
        <v>1458</v>
      </c>
      <c r="D56" s="185"/>
      <c r="E56" s="186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6"/>
      <c r="AA56" s="146"/>
      <c r="AB56" s="146"/>
      <c r="AC56" s="146"/>
      <c r="AD56" s="146"/>
      <c r="AE56" s="146"/>
      <c r="AF56" s="146"/>
      <c r="AG56" s="146" t="s">
        <v>278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92" t="s">
        <v>1459</v>
      </c>
      <c r="D57" s="185"/>
      <c r="E57" s="186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6"/>
      <c r="AA57" s="146"/>
      <c r="AB57" s="146"/>
      <c r="AC57" s="146"/>
      <c r="AD57" s="146"/>
      <c r="AE57" s="146"/>
      <c r="AF57" s="146"/>
      <c r="AG57" s="146" t="s">
        <v>278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92" t="s">
        <v>1460</v>
      </c>
      <c r="D58" s="185"/>
      <c r="E58" s="186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6"/>
      <c r="AA58" s="146"/>
      <c r="AB58" s="146"/>
      <c r="AC58" s="146"/>
      <c r="AD58" s="146"/>
      <c r="AE58" s="146"/>
      <c r="AF58" s="146"/>
      <c r="AG58" s="146" t="s">
        <v>278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92" t="s">
        <v>1461</v>
      </c>
      <c r="D59" s="185"/>
      <c r="E59" s="186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6"/>
      <c r="AA59" s="146"/>
      <c r="AB59" s="146"/>
      <c r="AC59" s="146"/>
      <c r="AD59" s="146"/>
      <c r="AE59" s="146"/>
      <c r="AF59" s="146"/>
      <c r="AG59" s="146" t="s">
        <v>278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92" t="s">
        <v>1462</v>
      </c>
      <c r="D60" s="185"/>
      <c r="E60" s="186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6"/>
      <c r="AA60" s="146"/>
      <c r="AB60" s="146"/>
      <c r="AC60" s="146"/>
      <c r="AD60" s="146"/>
      <c r="AE60" s="146"/>
      <c r="AF60" s="146"/>
      <c r="AG60" s="146" t="s">
        <v>278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92" t="s">
        <v>1463</v>
      </c>
      <c r="D61" s="185"/>
      <c r="E61" s="186">
        <v>41.66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6"/>
      <c r="AA61" s="146"/>
      <c r="AB61" s="146"/>
      <c r="AC61" s="146"/>
      <c r="AD61" s="146"/>
      <c r="AE61" s="146"/>
      <c r="AF61" s="146"/>
      <c r="AG61" s="146" t="s">
        <v>278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251"/>
      <c r="D62" s="252"/>
      <c r="E62" s="252"/>
      <c r="F62" s="252"/>
      <c r="G62" s="252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223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7">
        <v>14</v>
      </c>
      <c r="B63" s="168" t="s">
        <v>1464</v>
      </c>
      <c r="C63" s="177" t="s">
        <v>1465</v>
      </c>
      <c r="D63" s="169" t="s">
        <v>273</v>
      </c>
      <c r="E63" s="170">
        <v>18.63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0">
        <v>1.7</v>
      </c>
      <c r="O63" s="170">
        <f>ROUND(E63*N63,2)</f>
        <v>31.67</v>
      </c>
      <c r="P63" s="170">
        <v>0</v>
      </c>
      <c r="Q63" s="170">
        <f>ROUND(E63*P63,2)</f>
        <v>0</v>
      </c>
      <c r="R63" s="172" t="s">
        <v>274</v>
      </c>
      <c r="S63" s="172" t="s">
        <v>218</v>
      </c>
      <c r="T63" s="173" t="s">
        <v>218</v>
      </c>
      <c r="U63" s="157">
        <v>1.587</v>
      </c>
      <c r="V63" s="157">
        <f>ROUND(E63*U63,2)</f>
        <v>29.57</v>
      </c>
      <c r="W63" s="157"/>
      <c r="X63" s="157" t="s">
        <v>263</v>
      </c>
      <c r="Y63" s="157" t="s">
        <v>221</v>
      </c>
      <c r="Z63" s="146"/>
      <c r="AA63" s="146"/>
      <c r="AB63" s="146"/>
      <c r="AC63" s="146"/>
      <c r="AD63" s="146"/>
      <c r="AE63" s="146"/>
      <c r="AF63" s="146"/>
      <c r="AG63" s="146" t="s">
        <v>1419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2" x14ac:dyDescent="0.2">
      <c r="A64" s="153"/>
      <c r="B64" s="154"/>
      <c r="C64" s="266" t="s">
        <v>1466</v>
      </c>
      <c r="D64" s="267"/>
      <c r="E64" s="267"/>
      <c r="F64" s="267"/>
      <c r="G64" s="26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6"/>
      <c r="AA64" s="146"/>
      <c r="AB64" s="146"/>
      <c r="AC64" s="146"/>
      <c r="AD64" s="146"/>
      <c r="AE64" s="146"/>
      <c r="AF64" s="146"/>
      <c r="AG64" s="146" t="s">
        <v>276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75" t="str">
        <f>C64</f>
        <v>sypaninou z vhodných hornin tř. 1 - 4 nebo materiálem připraveným podél výkopu ve vzdálenosti do 3 m od jeho kraje, pro jakoukoliv hloubku výkopu a jakoukoliv míru zhutnění,</v>
      </c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53"/>
      <c r="B65" s="154"/>
      <c r="C65" s="192" t="s">
        <v>1467</v>
      </c>
      <c r="D65" s="185"/>
      <c r="E65" s="186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6"/>
      <c r="AA65" s="146"/>
      <c r="AB65" s="146"/>
      <c r="AC65" s="146"/>
      <c r="AD65" s="146"/>
      <c r="AE65" s="146"/>
      <c r="AF65" s="146"/>
      <c r="AG65" s="146" t="s">
        <v>278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92" t="s">
        <v>1468</v>
      </c>
      <c r="D66" s="185"/>
      <c r="E66" s="186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6"/>
      <c r="AA66" s="146"/>
      <c r="AB66" s="146"/>
      <c r="AC66" s="146"/>
      <c r="AD66" s="146"/>
      <c r="AE66" s="146"/>
      <c r="AF66" s="146"/>
      <c r="AG66" s="146" t="s">
        <v>278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92" t="s">
        <v>1469</v>
      </c>
      <c r="D67" s="185"/>
      <c r="E67" s="186">
        <v>18.63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6"/>
      <c r="AA67" s="146"/>
      <c r="AB67" s="146"/>
      <c r="AC67" s="146"/>
      <c r="AD67" s="146"/>
      <c r="AE67" s="146"/>
      <c r="AF67" s="146"/>
      <c r="AG67" s="146" t="s">
        <v>278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251"/>
      <c r="D68" s="252"/>
      <c r="E68" s="252"/>
      <c r="F68" s="252"/>
      <c r="G68" s="252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6"/>
      <c r="AA68" s="146"/>
      <c r="AB68" s="146"/>
      <c r="AC68" s="146"/>
      <c r="AD68" s="146"/>
      <c r="AE68" s="146"/>
      <c r="AF68" s="146"/>
      <c r="AG68" s="146" t="s">
        <v>223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67">
        <v>15</v>
      </c>
      <c r="B69" s="168" t="s">
        <v>1470</v>
      </c>
      <c r="C69" s="177" t="s">
        <v>1471</v>
      </c>
      <c r="D69" s="169" t="s">
        <v>446</v>
      </c>
      <c r="E69" s="170">
        <v>148.85104999999999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0">
        <v>0</v>
      </c>
      <c r="O69" s="170">
        <f>ROUND(E69*N69,2)</f>
        <v>0</v>
      </c>
      <c r="P69" s="170">
        <v>0</v>
      </c>
      <c r="Q69" s="170">
        <f>ROUND(E69*P69,2)</f>
        <v>0</v>
      </c>
      <c r="R69" s="172" t="s">
        <v>274</v>
      </c>
      <c r="S69" s="172" t="s">
        <v>218</v>
      </c>
      <c r="T69" s="173" t="s">
        <v>218</v>
      </c>
      <c r="U69" s="157">
        <v>0</v>
      </c>
      <c r="V69" s="157">
        <f>ROUND(E69*U69,2)</f>
        <v>0</v>
      </c>
      <c r="W69" s="157"/>
      <c r="X69" s="157" t="s">
        <v>263</v>
      </c>
      <c r="Y69" s="157" t="s">
        <v>221</v>
      </c>
      <c r="Z69" s="146"/>
      <c r="AA69" s="146"/>
      <c r="AB69" s="146"/>
      <c r="AC69" s="146"/>
      <c r="AD69" s="146"/>
      <c r="AE69" s="146"/>
      <c r="AF69" s="146"/>
      <c r="AG69" s="146" t="s">
        <v>1419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192" t="s">
        <v>1472</v>
      </c>
      <c r="D70" s="185"/>
      <c r="E70" s="186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6"/>
      <c r="AA70" s="146"/>
      <c r="AB70" s="146"/>
      <c r="AC70" s="146"/>
      <c r="AD70" s="146"/>
      <c r="AE70" s="146"/>
      <c r="AF70" s="146"/>
      <c r="AG70" s="146" t="s">
        <v>278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92" t="s">
        <v>1473</v>
      </c>
      <c r="D71" s="185"/>
      <c r="E71" s="186">
        <v>148.85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6"/>
      <c r="AA71" s="146"/>
      <c r="AB71" s="146"/>
      <c r="AC71" s="146"/>
      <c r="AD71" s="146"/>
      <c r="AE71" s="146"/>
      <c r="AF71" s="146"/>
      <c r="AG71" s="146" t="s">
        <v>278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251"/>
      <c r="D72" s="252"/>
      <c r="E72" s="252"/>
      <c r="F72" s="252"/>
      <c r="G72" s="252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6"/>
      <c r="AA72" s="146"/>
      <c r="AB72" s="146"/>
      <c r="AC72" s="146"/>
      <c r="AD72" s="146"/>
      <c r="AE72" s="146"/>
      <c r="AF72" s="146"/>
      <c r="AG72" s="146" t="s">
        <v>223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67">
        <v>16</v>
      </c>
      <c r="B73" s="168" t="s">
        <v>1474</v>
      </c>
      <c r="C73" s="177" t="s">
        <v>1475</v>
      </c>
      <c r="D73" s="169" t="s">
        <v>446</v>
      </c>
      <c r="E73" s="170">
        <v>2.2679999999999998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0">
        <v>1</v>
      </c>
      <c r="O73" s="170">
        <f>ROUND(E73*N73,2)</f>
        <v>2.27</v>
      </c>
      <c r="P73" s="170">
        <v>0</v>
      </c>
      <c r="Q73" s="170">
        <f>ROUND(E73*P73,2)</f>
        <v>0</v>
      </c>
      <c r="R73" s="172" t="s">
        <v>381</v>
      </c>
      <c r="S73" s="172" t="s">
        <v>218</v>
      </c>
      <c r="T73" s="173" t="s">
        <v>218</v>
      </c>
      <c r="U73" s="157">
        <v>0</v>
      </c>
      <c r="V73" s="157">
        <f>ROUND(E73*U73,2)</f>
        <v>0</v>
      </c>
      <c r="W73" s="157"/>
      <c r="X73" s="157" t="s">
        <v>382</v>
      </c>
      <c r="Y73" s="157" t="s">
        <v>221</v>
      </c>
      <c r="Z73" s="146"/>
      <c r="AA73" s="146"/>
      <c r="AB73" s="146"/>
      <c r="AC73" s="146"/>
      <c r="AD73" s="146"/>
      <c r="AE73" s="146"/>
      <c r="AF73" s="146"/>
      <c r="AG73" s="146" t="s">
        <v>1253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53"/>
      <c r="B74" s="154"/>
      <c r="C74" s="192" t="s">
        <v>1476</v>
      </c>
      <c r="D74" s="185"/>
      <c r="E74" s="186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6"/>
      <c r="AA74" s="146"/>
      <c r="AB74" s="146"/>
      <c r="AC74" s="146"/>
      <c r="AD74" s="146"/>
      <c r="AE74" s="146"/>
      <c r="AF74" s="146"/>
      <c r="AG74" s="146" t="s">
        <v>278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92" t="s">
        <v>1477</v>
      </c>
      <c r="D75" s="185"/>
      <c r="E75" s="186">
        <v>2.27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6"/>
      <c r="AA75" s="146"/>
      <c r="AB75" s="146"/>
      <c r="AC75" s="146"/>
      <c r="AD75" s="146"/>
      <c r="AE75" s="146"/>
      <c r="AF75" s="146"/>
      <c r="AG75" s="146" t="s">
        <v>278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251"/>
      <c r="D76" s="252"/>
      <c r="E76" s="252"/>
      <c r="F76" s="252"/>
      <c r="G76" s="252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6"/>
      <c r="AA76" s="146"/>
      <c r="AB76" s="146"/>
      <c r="AC76" s="146"/>
      <c r="AD76" s="146"/>
      <c r="AE76" s="146"/>
      <c r="AF76" s="146"/>
      <c r="AG76" s="146" t="s">
        <v>223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x14ac:dyDescent="0.2">
      <c r="A77" s="160" t="s">
        <v>213</v>
      </c>
      <c r="B77" s="161" t="s">
        <v>90</v>
      </c>
      <c r="C77" s="176" t="s">
        <v>91</v>
      </c>
      <c r="D77" s="162"/>
      <c r="E77" s="163"/>
      <c r="F77" s="164"/>
      <c r="G77" s="164">
        <f>SUMIF(AG78:AG109,"&lt;&gt;NOR",G78:G109)</f>
        <v>0</v>
      </c>
      <c r="H77" s="164"/>
      <c r="I77" s="164">
        <f>SUM(I78:I109)</f>
        <v>0</v>
      </c>
      <c r="J77" s="164"/>
      <c r="K77" s="164">
        <f>SUM(K78:K109)</f>
        <v>0</v>
      </c>
      <c r="L77" s="164"/>
      <c r="M77" s="164">
        <f>SUM(M78:M109)</f>
        <v>0</v>
      </c>
      <c r="N77" s="163"/>
      <c r="O77" s="163">
        <f>SUM(O78:O109)</f>
        <v>0.12</v>
      </c>
      <c r="P77" s="163"/>
      <c r="Q77" s="163">
        <f>SUM(Q78:Q109)</f>
        <v>0</v>
      </c>
      <c r="R77" s="164"/>
      <c r="S77" s="164"/>
      <c r="T77" s="165"/>
      <c r="U77" s="159"/>
      <c r="V77" s="159">
        <f>SUM(V78:V109)</f>
        <v>6.23</v>
      </c>
      <c r="W77" s="159"/>
      <c r="X77" s="159"/>
      <c r="Y77" s="159"/>
      <c r="AG77" t="s">
        <v>214</v>
      </c>
    </row>
    <row r="78" spans="1:60" outlineLevel="1" x14ac:dyDescent="0.2">
      <c r="A78" s="167">
        <v>17</v>
      </c>
      <c r="B78" s="168" t="s">
        <v>1478</v>
      </c>
      <c r="C78" s="177" t="s">
        <v>1479</v>
      </c>
      <c r="D78" s="169" t="s">
        <v>273</v>
      </c>
      <c r="E78" s="170">
        <v>0.748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0">
        <v>0</v>
      </c>
      <c r="O78" s="170">
        <f>ROUND(E78*N78,2)</f>
        <v>0</v>
      </c>
      <c r="P78" s="170">
        <v>0</v>
      </c>
      <c r="Q78" s="170">
        <f>ROUND(E78*P78,2)</f>
        <v>0</v>
      </c>
      <c r="R78" s="172" t="s">
        <v>348</v>
      </c>
      <c r="S78" s="172" t="s">
        <v>218</v>
      </c>
      <c r="T78" s="173" t="s">
        <v>218</v>
      </c>
      <c r="U78" s="157">
        <v>0.47699999999999998</v>
      </c>
      <c r="V78" s="157">
        <f>ROUND(E78*U78,2)</f>
        <v>0.36</v>
      </c>
      <c r="W78" s="157"/>
      <c r="X78" s="157" t="s">
        <v>263</v>
      </c>
      <c r="Y78" s="157" t="s">
        <v>221</v>
      </c>
      <c r="Z78" s="146"/>
      <c r="AA78" s="146"/>
      <c r="AB78" s="146"/>
      <c r="AC78" s="146"/>
      <c r="AD78" s="146"/>
      <c r="AE78" s="146"/>
      <c r="AF78" s="146"/>
      <c r="AG78" s="146" t="s">
        <v>1419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192" t="s">
        <v>1480</v>
      </c>
      <c r="D79" s="185"/>
      <c r="E79" s="186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6"/>
      <c r="AA79" s="146"/>
      <c r="AB79" s="146"/>
      <c r="AC79" s="146"/>
      <c r="AD79" s="146"/>
      <c r="AE79" s="146"/>
      <c r="AF79" s="146"/>
      <c r="AG79" s="146" t="s">
        <v>278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92" t="s">
        <v>1481</v>
      </c>
      <c r="D80" s="185"/>
      <c r="E80" s="186">
        <v>0.75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6"/>
      <c r="AA80" s="146"/>
      <c r="AB80" s="146"/>
      <c r="AC80" s="146"/>
      <c r="AD80" s="146"/>
      <c r="AE80" s="146"/>
      <c r="AF80" s="146"/>
      <c r="AG80" s="146" t="s">
        <v>278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2" x14ac:dyDescent="0.2">
      <c r="A81" s="153"/>
      <c r="B81" s="154"/>
      <c r="C81" s="251"/>
      <c r="D81" s="252"/>
      <c r="E81" s="252"/>
      <c r="F81" s="252"/>
      <c r="G81" s="252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6"/>
      <c r="AA81" s="146"/>
      <c r="AB81" s="146"/>
      <c r="AC81" s="146"/>
      <c r="AD81" s="146"/>
      <c r="AE81" s="146"/>
      <c r="AF81" s="146"/>
      <c r="AG81" s="146" t="s">
        <v>223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67">
        <v>18</v>
      </c>
      <c r="B82" s="168" t="s">
        <v>1482</v>
      </c>
      <c r="C82" s="177" t="s">
        <v>1483</v>
      </c>
      <c r="D82" s="169" t="s">
        <v>273</v>
      </c>
      <c r="E82" s="170">
        <v>0.26500000000000001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0">
        <v>0</v>
      </c>
      <c r="O82" s="170">
        <f>ROUND(E82*N82,2)</f>
        <v>0</v>
      </c>
      <c r="P82" s="170">
        <v>0</v>
      </c>
      <c r="Q82" s="170">
        <f>ROUND(E82*P82,2)</f>
        <v>0</v>
      </c>
      <c r="R82" s="172" t="s">
        <v>348</v>
      </c>
      <c r="S82" s="172" t="s">
        <v>218</v>
      </c>
      <c r="T82" s="173" t="s">
        <v>218</v>
      </c>
      <c r="U82" s="157">
        <v>0.48</v>
      </c>
      <c r="V82" s="157">
        <f>ROUND(E82*U82,2)</f>
        <v>0.13</v>
      </c>
      <c r="W82" s="157"/>
      <c r="X82" s="157" t="s">
        <v>263</v>
      </c>
      <c r="Y82" s="157" t="s">
        <v>221</v>
      </c>
      <c r="Z82" s="146"/>
      <c r="AA82" s="146"/>
      <c r="AB82" s="146"/>
      <c r="AC82" s="146"/>
      <c r="AD82" s="146"/>
      <c r="AE82" s="146"/>
      <c r="AF82" s="146"/>
      <c r="AG82" s="146" t="s">
        <v>1419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92" t="s">
        <v>1484</v>
      </c>
      <c r="D83" s="185"/>
      <c r="E83" s="186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6"/>
      <c r="AA83" s="146"/>
      <c r="AB83" s="146"/>
      <c r="AC83" s="146"/>
      <c r="AD83" s="146"/>
      <c r="AE83" s="146"/>
      <c r="AF83" s="146"/>
      <c r="AG83" s="146" t="s">
        <v>278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92" t="s">
        <v>1485</v>
      </c>
      <c r="D84" s="185"/>
      <c r="E84" s="186">
        <v>0.26500000000000001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6"/>
      <c r="AA84" s="146"/>
      <c r="AB84" s="146"/>
      <c r="AC84" s="146"/>
      <c r="AD84" s="146"/>
      <c r="AE84" s="146"/>
      <c r="AF84" s="146"/>
      <c r="AG84" s="146" t="s">
        <v>278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251"/>
      <c r="D85" s="252"/>
      <c r="E85" s="252"/>
      <c r="F85" s="252"/>
      <c r="G85" s="252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6"/>
      <c r="AA85" s="146"/>
      <c r="AB85" s="146"/>
      <c r="AC85" s="146"/>
      <c r="AD85" s="146"/>
      <c r="AE85" s="146"/>
      <c r="AF85" s="146"/>
      <c r="AG85" s="146" t="s">
        <v>223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67">
        <v>19</v>
      </c>
      <c r="B86" s="168" t="s">
        <v>1486</v>
      </c>
      <c r="C86" s="177" t="s">
        <v>1487</v>
      </c>
      <c r="D86" s="169" t="s">
        <v>273</v>
      </c>
      <c r="E86" s="170">
        <v>0.748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21</v>
      </c>
      <c r="M86" s="172">
        <f>G86*(1+L86/100)</f>
        <v>0</v>
      </c>
      <c r="N86" s="170">
        <v>0</v>
      </c>
      <c r="O86" s="170">
        <f>ROUND(E86*N86,2)</f>
        <v>0</v>
      </c>
      <c r="P86" s="170">
        <v>0</v>
      </c>
      <c r="Q86" s="170">
        <f>ROUND(E86*P86,2)</f>
        <v>0</v>
      </c>
      <c r="R86" s="172" t="s">
        <v>348</v>
      </c>
      <c r="S86" s="172" t="s">
        <v>218</v>
      </c>
      <c r="T86" s="173" t="s">
        <v>218</v>
      </c>
      <c r="U86" s="157">
        <v>1.17</v>
      </c>
      <c r="V86" s="157">
        <f>ROUND(E86*U86,2)</f>
        <v>0.88</v>
      </c>
      <c r="W86" s="157"/>
      <c r="X86" s="157" t="s">
        <v>263</v>
      </c>
      <c r="Y86" s="157" t="s">
        <v>221</v>
      </c>
      <c r="Z86" s="146"/>
      <c r="AA86" s="146"/>
      <c r="AB86" s="146"/>
      <c r="AC86" s="146"/>
      <c r="AD86" s="146"/>
      <c r="AE86" s="146"/>
      <c r="AF86" s="146"/>
      <c r="AG86" s="146" t="s">
        <v>1419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266" t="s">
        <v>1488</v>
      </c>
      <c r="D87" s="267"/>
      <c r="E87" s="267"/>
      <c r="F87" s="267"/>
      <c r="G87" s="26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276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53"/>
      <c r="B88" s="154"/>
      <c r="C88" s="192" t="s">
        <v>1480</v>
      </c>
      <c r="D88" s="185"/>
      <c r="E88" s="186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6"/>
      <c r="AA88" s="146"/>
      <c r="AB88" s="146"/>
      <c r="AC88" s="146"/>
      <c r="AD88" s="146"/>
      <c r="AE88" s="146"/>
      <c r="AF88" s="146"/>
      <c r="AG88" s="146" t="s">
        <v>278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92" t="s">
        <v>1481</v>
      </c>
      <c r="D89" s="185"/>
      <c r="E89" s="186">
        <v>0.748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6"/>
      <c r="AA89" s="146"/>
      <c r="AB89" s="146"/>
      <c r="AC89" s="146"/>
      <c r="AD89" s="146"/>
      <c r="AE89" s="146"/>
      <c r="AF89" s="146"/>
      <c r="AG89" s="146" t="s">
        <v>278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53"/>
      <c r="B90" s="154"/>
      <c r="C90" s="251"/>
      <c r="D90" s="252"/>
      <c r="E90" s="252"/>
      <c r="F90" s="252"/>
      <c r="G90" s="252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6"/>
      <c r="AA90" s="146"/>
      <c r="AB90" s="146"/>
      <c r="AC90" s="146"/>
      <c r="AD90" s="146"/>
      <c r="AE90" s="146"/>
      <c r="AF90" s="146"/>
      <c r="AG90" s="146" t="s">
        <v>223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67">
        <v>20</v>
      </c>
      <c r="B91" s="168" t="s">
        <v>1486</v>
      </c>
      <c r="C91" s="177" t="s">
        <v>1487</v>
      </c>
      <c r="D91" s="169" t="s">
        <v>273</v>
      </c>
      <c r="E91" s="170">
        <v>0.26500000000000001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0">
        <v>0</v>
      </c>
      <c r="O91" s="170">
        <f>ROUND(E91*N91,2)</f>
        <v>0</v>
      </c>
      <c r="P91" s="170">
        <v>0</v>
      </c>
      <c r="Q91" s="170">
        <f>ROUND(E91*P91,2)</f>
        <v>0</v>
      </c>
      <c r="R91" s="172" t="s">
        <v>348</v>
      </c>
      <c r="S91" s="172" t="s">
        <v>218</v>
      </c>
      <c r="T91" s="173" t="s">
        <v>218</v>
      </c>
      <c r="U91" s="157">
        <v>1.17</v>
      </c>
      <c r="V91" s="157">
        <f>ROUND(E91*U91,2)</f>
        <v>0.31</v>
      </c>
      <c r="W91" s="157"/>
      <c r="X91" s="157" t="s">
        <v>263</v>
      </c>
      <c r="Y91" s="157" t="s">
        <v>221</v>
      </c>
      <c r="Z91" s="146"/>
      <c r="AA91" s="146"/>
      <c r="AB91" s="146"/>
      <c r="AC91" s="146"/>
      <c r="AD91" s="146"/>
      <c r="AE91" s="146"/>
      <c r="AF91" s="146"/>
      <c r="AG91" s="146" t="s">
        <v>1419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53"/>
      <c r="B92" s="154"/>
      <c r="C92" s="266" t="s">
        <v>1488</v>
      </c>
      <c r="D92" s="267"/>
      <c r="E92" s="267"/>
      <c r="F92" s="267"/>
      <c r="G92" s="26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6"/>
      <c r="AA92" s="146"/>
      <c r="AB92" s="146"/>
      <c r="AC92" s="146"/>
      <c r="AD92" s="146"/>
      <c r="AE92" s="146"/>
      <c r="AF92" s="146"/>
      <c r="AG92" s="146" t="s">
        <v>276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">
      <c r="A93" s="153"/>
      <c r="B93" s="154"/>
      <c r="C93" s="192" t="s">
        <v>1484</v>
      </c>
      <c r="D93" s="185"/>
      <c r="E93" s="186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6"/>
      <c r="AA93" s="146"/>
      <c r="AB93" s="146"/>
      <c r="AC93" s="146"/>
      <c r="AD93" s="146"/>
      <c r="AE93" s="146"/>
      <c r="AF93" s="146"/>
      <c r="AG93" s="146" t="s">
        <v>278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92" t="s">
        <v>1485</v>
      </c>
      <c r="D94" s="185"/>
      <c r="E94" s="186">
        <v>0.27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6"/>
      <c r="AA94" s="146"/>
      <c r="AB94" s="146"/>
      <c r="AC94" s="146"/>
      <c r="AD94" s="146"/>
      <c r="AE94" s="146"/>
      <c r="AF94" s="146"/>
      <c r="AG94" s="146" t="s">
        <v>278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53"/>
      <c r="B95" s="154"/>
      <c r="C95" s="251"/>
      <c r="D95" s="252"/>
      <c r="E95" s="252"/>
      <c r="F95" s="252"/>
      <c r="G95" s="252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6"/>
      <c r="AA95" s="146"/>
      <c r="AB95" s="146"/>
      <c r="AC95" s="146"/>
      <c r="AD95" s="146"/>
      <c r="AE95" s="146"/>
      <c r="AF95" s="146"/>
      <c r="AG95" s="146" t="s">
        <v>223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67">
        <v>21</v>
      </c>
      <c r="B96" s="168" t="s">
        <v>1489</v>
      </c>
      <c r="C96" s="177" t="s">
        <v>1490</v>
      </c>
      <c r="D96" s="169" t="s">
        <v>332</v>
      </c>
      <c r="E96" s="170">
        <v>2.1800000000000002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0">
        <v>3.9190000000000003E-2</v>
      </c>
      <c r="O96" s="170">
        <f>ROUND(E96*N96,2)</f>
        <v>0.09</v>
      </c>
      <c r="P96" s="170">
        <v>0</v>
      </c>
      <c r="Q96" s="170">
        <f>ROUND(E96*P96,2)</f>
        <v>0</v>
      </c>
      <c r="R96" s="172" t="s">
        <v>348</v>
      </c>
      <c r="S96" s="172" t="s">
        <v>218</v>
      </c>
      <c r="T96" s="173" t="s">
        <v>218</v>
      </c>
      <c r="U96" s="157">
        <v>1.6</v>
      </c>
      <c r="V96" s="157">
        <f>ROUND(E96*U96,2)</f>
        <v>3.49</v>
      </c>
      <c r="W96" s="157"/>
      <c r="X96" s="157" t="s">
        <v>263</v>
      </c>
      <c r="Y96" s="157" t="s">
        <v>221</v>
      </c>
      <c r="Z96" s="146"/>
      <c r="AA96" s="146"/>
      <c r="AB96" s="146"/>
      <c r="AC96" s="146"/>
      <c r="AD96" s="146"/>
      <c r="AE96" s="146"/>
      <c r="AF96" s="146"/>
      <c r="AG96" s="146" t="s">
        <v>1419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2" x14ac:dyDescent="0.2">
      <c r="A97" s="153"/>
      <c r="B97" s="154"/>
      <c r="C97" s="266" t="s">
        <v>1491</v>
      </c>
      <c r="D97" s="267"/>
      <c r="E97" s="267"/>
      <c r="F97" s="267"/>
      <c r="G97" s="26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6"/>
      <c r="AA97" s="146"/>
      <c r="AB97" s="146"/>
      <c r="AC97" s="146"/>
      <c r="AD97" s="146"/>
      <c r="AE97" s="146"/>
      <c r="AF97" s="146"/>
      <c r="AG97" s="146" t="s">
        <v>276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75" t="str">
        <f>C97</f>
        <v>svislé nebo šikmé (odkloněné) , půdorysně přímé nebo zalomené, stěn základových desek ve volných nebo zapažených jámách, rýhách, šachtách, včetně případných vzpěr,</v>
      </c>
      <c r="BB97" s="146"/>
      <c r="BC97" s="146"/>
      <c r="BD97" s="146"/>
      <c r="BE97" s="146"/>
      <c r="BF97" s="146"/>
      <c r="BG97" s="146"/>
      <c r="BH97" s="146"/>
    </row>
    <row r="98" spans="1:60" outlineLevel="2" x14ac:dyDescent="0.2">
      <c r="A98" s="153"/>
      <c r="B98" s="154"/>
      <c r="C98" s="192" t="s">
        <v>1492</v>
      </c>
      <c r="D98" s="185"/>
      <c r="E98" s="186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6"/>
      <c r="AA98" s="146"/>
      <c r="AB98" s="146"/>
      <c r="AC98" s="146"/>
      <c r="AD98" s="146"/>
      <c r="AE98" s="146"/>
      <c r="AF98" s="146"/>
      <c r="AG98" s="146" t="s">
        <v>278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">
      <c r="A99" s="153"/>
      <c r="B99" s="154"/>
      <c r="C99" s="192" t="s">
        <v>1493</v>
      </c>
      <c r="D99" s="185"/>
      <c r="E99" s="186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6"/>
      <c r="AA99" s="146"/>
      <c r="AB99" s="146"/>
      <c r="AC99" s="146"/>
      <c r="AD99" s="146"/>
      <c r="AE99" s="146"/>
      <c r="AF99" s="146"/>
      <c r="AG99" s="146" t="s">
        <v>278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92" t="s">
        <v>1494</v>
      </c>
      <c r="D100" s="185"/>
      <c r="E100" s="186">
        <v>2.1800000000000002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6"/>
      <c r="AA100" s="146"/>
      <c r="AB100" s="146"/>
      <c r="AC100" s="146"/>
      <c r="AD100" s="146"/>
      <c r="AE100" s="146"/>
      <c r="AF100" s="146"/>
      <c r="AG100" s="146" t="s">
        <v>278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251"/>
      <c r="D101" s="252"/>
      <c r="E101" s="252"/>
      <c r="F101" s="252"/>
      <c r="G101" s="252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6"/>
      <c r="AA101" s="146"/>
      <c r="AB101" s="146"/>
      <c r="AC101" s="146"/>
      <c r="AD101" s="146"/>
      <c r="AE101" s="146"/>
      <c r="AF101" s="146"/>
      <c r="AG101" s="146" t="s">
        <v>223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67">
        <v>22</v>
      </c>
      <c r="B102" s="168" t="s">
        <v>1495</v>
      </c>
      <c r="C102" s="177" t="s">
        <v>1496</v>
      </c>
      <c r="D102" s="169" t="s">
        <v>332</v>
      </c>
      <c r="E102" s="170">
        <v>2.1800000000000002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0">
        <v>0</v>
      </c>
      <c r="O102" s="170">
        <f>ROUND(E102*N102,2)</f>
        <v>0</v>
      </c>
      <c r="P102" s="170">
        <v>0</v>
      </c>
      <c r="Q102" s="170">
        <f>ROUND(E102*P102,2)</f>
        <v>0</v>
      </c>
      <c r="R102" s="172" t="s">
        <v>348</v>
      </c>
      <c r="S102" s="172" t="s">
        <v>218</v>
      </c>
      <c r="T102" s="173" t="s">
        <v>218</v>
      </c>
      <c r="U102" s="157">
        <v>0.32</v>
      </c>
      <c r="V102" s="157">
        <f>ROUND(E102*U102,2)</f>
        <v>0.7</v>
      </c>
      <c r="W102" s="157"/>
      <c r="X102" s="157" t="s">
        <v>263</v>
      </c>
      <c r="Y102" s="157" t="s">
        <v>221</v>
      </c>
      <c r="Z102" s="146"/>
      <c r="AA102" s="146"/>
      <c r="AB102" s="146"/>
      <c r="AC102" s="146"/>
      <c r="AD102" s="146"/>
      <c r="AE102" s="146"/>
      <c r="AF102" s="146"/>
      <c r="AG102" s="146" t="s">
        <v>1419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2" x14ac:dyDescent="0.2">
      <c r="A103" s="153"/>
      <c r="B103" s="154"/>
      <c r="C103" s="266" t="s">
        <v>1491</v>
      </c>
      <c r="D103" s="267"/>
      <c r="E103" s="267"/>
      <c r="F103" s="267"/>
      <c r="G103" s="26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6"/>
      <c r="AA103" s="146"/>
      <c r="AB103" s="146"/>
      <c r="AC103" s="146"/>
      <c r="AD103" s="146"/>
      <c r="AE103" s="146"/>
      <c r="AF103" s="146"/>
      <c r="AG103" s="146" t="s">
        <v>276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75" t="str">
        <f>C103</f>
        <v>svislé nebo šikmé (odkloněné) , půdorysně přímé nebo zalomené, stěn základových desek ve volných nebo zapažených jámách, rýhách, šachtách, včetně případných vzpěr,</v>
      </c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251"/>
      <c r="D104" s="252"/>
      <c r="E104" s="252"/>
      <c r="F104" s="252"/>
      <c r="G104" s="252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6"/>
      <c r="AA104" s="146"/>
      <c r="AB104" s="146"/>
      <c r="AC104" s="146"/>
      <c r="AD104" s="146"/>
      <c r="AE104" s="146"/>
      <c r="AF104" s="146"/>
      <c r="AG104" s="146" t="s">
        <v>223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67">
        <v>23</v>
      </c>
      <c r="B105" s="168" t="s">
        <v>1497</v>
      </c>
      <c r="C105" s="177" t="s">
        <v>1498</v>
      </c>
      <c r="D105" s="169" t="s">
        <v>446</v>
      </c>
      <c r="E105" s="170">
        <v>2.385E-2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0">
        <v>1.06274</v>
      </c>
      <c r="O105" s="170">
        <f>ROUND(E105*N105,2)</f>
        <v>0.03</v>
      </c>
      <c r="P105" s="170">
        <v>0</v>
      </c>
      <c r="Q105" s="170">
        <f>ROUND(E105*P105,2)</f>
        <v>0</v>
      </c>
      <c r="R105" s="172" t="s">
        <v>348</v>
      </c>
      <c r="S105" s="172" t="s">
        <v>218</v>
      </c>
      <c r="T105" s="173" t="s">
        <v>218</v>
      </c>
      <c r="U105" s="157">
        <v>15.231</v>
      </c>
      <c r="V105" s="157">
        <f>ROUND(E105*U105,2)</f>
        <v>0.36</v>
      </c>
      <c r="W105" s="157"/>
      <c r="X105" s="157" t="s">
        <v>263</v>
      </c>
      <c r="Y105" s="157" t="s">
        <v>221</v>
      </c>
      <c r="Z105" s="146"/>
      <c r="AA105" s="146"/>
      <c r="AB105" s="146"/>
      <c r="AC105" s="146"/>
      <c r="AD105" s="146"/>
      <c r="AE105" s="146"/>
      <c r="AF105" s="146"/>
      <c r="AG105" s="146" t="s">
        <v>1419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2" x14ac:dyDescent="0.2">
      <c r="A106" s="153"/>
      <c r="B106" s="154"/>
      <c r="C106" s="266" t="s">
        <v>704</v>
      </c>
      <c r="D106" s="267"/>
      <c r="E106" s="267"/>
      <c r="F106" s="267"/>
      <c r="G106" s="26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6"/>
      <c r="AA106" s="146"/>
      <c r="AB106" s="146"/>
      <c r="AC106" s="146"/>
      <c r="AD106" s="146"/>
      <c r="AE106" s="146"/>
      <c r="AF106" s="146"/>
      <c r="AG106" s="146" t="s">
        <v>276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192" t="s">
        <v>1499</v>
      </c>
      <c r="D107" s="185"/>
      <c r="E107" s="186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6"/>
      <c r="AA107" s="146"/>
      <c r="AB107" s="146"/>
      <c r="AC107" s="146"/>
      <c r="AD107" s="146"/>
      <c r="AE107" s="146"/>
      <c r="AF107" s="146"/>
      <c r="AG107" s="146" t="s">
        <v>278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92" t="s">
        <v>1500</v>
      </c>
      <c r="D108" s="185"/>
      <c r="E108" s="186">
        <v>2.385E-2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6"/>
      <c r="AA108" s="146"/>
      <c r="AB108" s="146"/>
      <c r="AC108" s="146"/>
      <c r="AD108" s="146"/>
      <c r="AE108" s="146"/>
      <c r="AF108" s="146"/>
      <c r="AG108" s="146" t="s">
        <v>278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2" x14ac:dyDescent="0.2">
      <c r="A109" s="153"/>
      <c r="B109" s="154"/>
      <c r="C109" s="251"/>
      <c r="D109" s="252"/>
      <c r="E109" s="252"/>
      <c r="F109" s="252"/>
      <c r="G109" s="252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6"/>
      <c r="AA109" s="146"/>
      <c r="AB109" s="146"/>
      <c r="AC109" s="146"/>
      <c r="AD109" s="146"/>
      <c r="AE109" s="146"/>
      <c r="AF109" s="146"/>
      <c r="AG109" s="146" t="s">
        <v>223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x14ac:dyDescent="0.2">
      <c r="A110" s="160" t="s">
        <v>213</v>
      </c>
      <c r="B110" s="161" t="s">
        <v>96</v>
      </c>
      <c r="C110" s="176" t="s">
        <v>97</v>
      </c>
      <c r="D110" s="162"/>
      <c r="E110" s="163"/>
      <c r="F110" s="164"/>
      <c r="G110" s="164">
        <f>SUMIF(AG111:AG119,"&lt;&gt;NOR",G111:G119)</f>
        <v>0</v>
      </c>
      <c r="H110" s="164"/>
      <c r="I110" s="164">
        <f>SUM(I111:I119)</f>
        <v>0</v>
      </c>
      <c r="J110" s="164"/>
      <c r="K110" s="164">
        <f>SUM(K111:K119)</f>
        <v>0</v>
      </c>
      <c r="L110" s="164"/>
      <c r="M110" s="164">
        <f>SUM(M111:M119)</f>
        <v>0</v>
      </c>
      <c r="N110" s="163"/>
      <c r="O110" s="163">
        <f>SUM(O111:O119)</f>
        <v>16.5</v>
      </c>
      <c r="P110" s="163"/>
      <c r="Q110" s="163">
        <f>SUM(Q111:Q119)</f>
        <v>0</v>
      </c>
      <c r="R110" s="164"/>
      <c r="S110" s="164"/>
      <c r="T110" s="165"/>
      <c r="U110" s="159"/>
      <c r="V110" s="159">
        <f>SUM(V111:V119)</f>
        <v>11.5</v>
      </c>
      <c r="W110" s="159"/>
      <c r="X110" s="159"/>
      <c r="Y110" s="159"/>
      <c r="AG110" t="s">
        <v>214</v>
      </c>
    </row>
    <row r="111" spans="1:60" outlineLevel="1" x14ac:dyDescent="0.2">
      <c r="A111" s="167">
        <v>24</v>
      </c>
      <c r="B111" s="168" t="s">
        <v>1501</v>
      </c>
      <c r="C111" s="177" t="s">
        <v>1502</v>
      </c>
      <c r="D111" s="169" t="s">
        <v>273</v>
      </c>
      <c r="E111" s="170">
        <v>8.7289999999999992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0">
        <v>1.8907700000000001</v>
      </c>
      <c r="O111" s="170">
        <f>ROUND(E111*N111,2)</f>
        <v>16.5</v>
      </c>
      <c r="P111" s="170">
        <v>0</v>
      </c>
      <c r="Q111" s="170">
        <f>ROUND(E111*P111,2)</f>
        <v>0</v>
      </c>
      <c r="R111" s="172" t="s">
        <v>375</v>
      </c>
      <c r="S111" s="172" t="s">
        <v>218</v>
      </c>
      <c r="T111" s="173" t="s">
        <v>218</v>
      </c>
      <c r="U111" s="157">
        <v>1.3169999999999999</v>
      </c>
      <c r="V111" s="157">
        <f>ROUND(E111*U111,2)</f>
        <v>11.5</v>
      </c>
      <c r="W111" s="157"/>
      <c r="X111" s="157" t="s">
        <v>263</v>
      </c>
      <c r="Y111" s="157" t="s">
        <v>221</v>
      </c>
      <c r="Z111" s="146"/>
      <c r="AA111" s="146"/>
      <c r="AB111" s="146"/>
      <c r="AC111" s="146"/>
      <c r="AD111" s="146"/>
      <c r="AE111" s="146"/>
      <c r="AF111" s="146"/>
      <c r="AG111" s="146" t="s">
        <v>1419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">
      <c r="A112" s="153"/>
      <c r="B112" s="154"/>
      <c r="C112" s="266" t="s">
        <v>1503</v>
      </c>
      <c r="D112" s="267"/>
      <c r="E112" s="267"/>
      <c r="F112" s="267"/>
      <c r="G112" s="26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6"/>
      <c r="AA112" s="146"/>
      <c r="AB112" s="146"/>
      <c r="AC112" s="146"/>
      <c r="AD112" s="146"/>
      <c r="AE112" s="146"/>
      <c r="AF112" s="146"/>
      <c r="AG112" s="146" t="s">
        <v>276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192" t="s">
        <v>1504</v>
      </c>
      <c r="D113" s="185"/>
      <c r="E113" s="186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6"/>
      <c r="AA113" s="146"/>
      <c r="AB113" s="146"/>
      <c r="AC113" s="146"/>
      <c r="AD113" s="146"/>
      <c r="AE113" s="146"/>
      <c r="AF113" s="146"/>
      <c r="AG113" s="146" t="s">
        <v>278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92" t="s">
        <v>1505</v>
      </c>
      <c r="D114" s="185"/>
      <c r="E114" s="186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6"/>
      <c r="AA114" s="146"/>
      <c r="AB114" s="146"/>
      <c r="AC114" s="146"/>
      <c r="AD114" s="146"/>
      <c r="AE114" s="146"/>
      <c r="AF114" s="146"/>
      <c r="AG114" s="146" t="s">
        <v>278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92" t="s">
        <v>1484</v>
      </c>
      <c r="D115" s="185"/>
      <c r="E115" s="186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6"/>
      <c r="AA115" s="146"/>
      <c r="AB115" s="146"/>
      <c r="AC115" s="146"/>
      <c r="AD115" s="146"/>
      <c r="AE115" s="146"/>
      <c r="AF115" s="146"/>
      <c r="AG115" s="146" t="s">
        <v>278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92" t="s">
        <v>1506</v>
      </c>
      <c r="D116" s="185"/>
      <c r="E116" s="186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6"/>
      <c r="AA116" s="146"/>
      <c r="AB116" s="146"/>
      <c r="AC116" s="146"/>
      <c r="AD116" s="146"/>
      <c r="AE116" s="146"/>
      <c r="AF116" s="146"/>
      <c r="AG116" s="146" t="s">
        <v>278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92" t="s">
        <v>1507</v>
      </c>
      <c r="D117" s="185"/>
      <c r="E117" s="186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6"/>
      <c r="AA117" s="146"/>
      <c r="AB117" s="146"/>
      <c r="AC117" s="146"/>
      <c r="AD117" s="146"/>
      <c r="AE117" s="146"/>
      <c r="AF117" s="146"/>
      <c r="AG117" s="146" t="s">
        <v>278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92" t="s">
        <v>1508</v>
      </c>
      <c r="D118" s="185"/>
      <c r="E118" s="186">
        <v>8.73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6"/>
      <c r="AA118" s="146"/>
      <c r="AB118" s="146"/>
      <c r="AC118" s="146"/>
      <c r="AD118" s="146"/>
      <c r="AE118" s="146"/>
      <c r="AF118" s="146"/>
      <c r="AG118" s="146" t="s">
        <v>278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2" x14ac:dyDescent="0.2">
      <c r="A119" s="153"/>
      <c r="B119" s="154"/>
      <c r="C119" s="251"/>
      <c r="D119" s="252"/>
      <c r="E119" s="252"/>
      <c r="F119" s="252"/>
      <c r="G119" s="252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6"/>
      <c r="AA119" s="146"/>
      <c r="AB119" s="146"/>
      <c r="AC119" s="146"/>
      <c r="AD119" s="146"/>
      <c r="AE119" s="146"/>
      <c r="AF119" s="146"/>
      <c r="AG119" s="146" t="s">
        <v>223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x14ac:dyDescent="0.2">
      <c r="A120" s="160" t="s">
        <v>213</v>
      </c>
      <c r="B120" s="161" t="s">
        <v>102</v>
      </c>
      <c r="C120" s="176" t="s">
        <v>103</v>
      </c>
      <c r="D120" s="162"/>
      <c r="E120" s="163"/>
      <c r="F120" s="164"/>
      <c r="G120" s="164">
        <f>SUMIF(AG121:AG143,"&lt;&gt;NOR",G121:G143)</f>
        <v>0</v>
      </c>
      <c r="H120" s="164"/>
      <c r="I120" s="164">
        <f>SUM(I121:I143)</f>
        <v>0</v>
      </c>
      <c r="J120" s="164"/>
      <c r="K120" s="164">
        <f>SUM(K121:K143)</f>
        <v>0</v>
      </c>
      <c r="L120" s="164"/>
      <c r="M120" s="164">
        <f>SUM(M121:M143)</f>
        <v>0</v>
      </c>
      <c r="N120" s="163"/>
      <c r="O120" s="163">
        <f>SUM(O121:O143)</f>
        <v>2.58</v>
      </c>
      <c r="P120" s="163"/>
      <c r="Q120" s="163">
        <f>SUM(Q121:Q143)</f>
        <v>0</v>
      </c>
      <c r="R120" s="164"/>
      <c r="S120" s="164"/>
      <c r="T120" s="165"/>
      <c r="U120" s="159"/>
      <c r="V120" s="159">
        <f>SUM(V121:V143)</f>
        <v>34.44</v>
      </c>
      <c r="W120" s="159"/>
      <c r="X120" s="159"/>
      <c r="Y120" s="159"/>
      <c r="AG120" t="s">
        <v>214</v>
      </c>
    </row>
    <row r="121" spans="1:60" outlineLevel="1" x14ac:dyDescent="0.2">
      <c r="A121" s="167">
        <v>25</v>
      </c>
      <c r="B121" s="168" t="s">
        <v>1509</v>
      </c>
      <c r="C121" s="177" t="s">
        <v>1510</v>
      </c>
      <c r="D121" s="169" t="s">
        <v>374</v>
      </c>
      <c r="E121" s="170">
        <v>11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0">
        <v>4.0800000000000003E-3</v>
      </c>
      <c r="O121" s="170">
        <f>ROUND(E121*N121,2)</f>
        <v>0.04</v>
      </c>
      <c r="P121" s="170">
        <v>0</v>
      </c>
      <c r="Q121" s="170">
        <f>ROUND(E121*P121,2)</f>
        <v>0</v>
      </c>
      <c r="R121" s="172" t="s">
        <v>1511</v>
      </c>
      <c r="S121" s="172" t="s">
        <v>218</v>
      </c>
      <c r="T121" s="173" t="s">
        <v>218</v>
      </c>
      <c r="U121" s="157">
        <v>0.152</v>
      </c>
      <c r="V121" s="157">
        <f>ROUND(E121*U121,2)</f>
        <v>1.67</v>
      </c>
      <c r="W121" s="157"/>
      <c r="X121" s="157" t="s">
        <v>263</v>
      </c>
      <c r="Y121" s="157" t="s">
        <v>221</v>
      </c>
      <c r="Z121" s="146"/>
      <c r="AA121" s="146"/>
      <c r="AB121" s="146"/>
      <c r="AC121" s="146"/>
      <c r="AD121" s="146"/>
      <c r="AE121" s="146"/>
      <c r="AF121" s="146"/>
      <c r="AG121" s="146" t="s">
        <v>1419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53"/>
      <c r="B122" s="154"/>
      <c r="C122" s="266" t="s">
        <v>1512</v>
      </c>
      <c r="D122" s="267"/>
      <c r="E122" s="267"/>
      <c r="F122" s="267"/>
      <c r="G122" s="26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6"/>
      <c r="AA122" s="146"/>
      <c r="AB122" s="146"/>
      <c r="AC122" s="146"/>
      <c r="AD122" s="146"/>
      <c r="AE122" s="146"/>
      <c r="AF122" s="146"/>
      <c r="AG122" s="146" t="s">
        <v>276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53"/>
      <c r="B123" s="154"/>
      <c r="C123" s="192" t="s">
        <v>1513</v>
      </c>
      <c r="D123" s="185"/>
      <c r="E123" s="186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6"/>
      <c r="AA123" s="146"/>
      <c r="AB123" s="146"/>
      <c r="AC123" s="146"/>
      <c r="AD123" s="146"/>
      <c r="AE123" s="146"/>
      <c r="AF123" s="146"/>
      <c r="AG123" s="146" t="s">
        <v>278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3" x14ac:dyDescent="0.2">
      <c r="A124" s="153"/>
      <c r="B124" s="154"/>
      <c r="C124" s="192" t="s">
        <v>86</v>
      </c>
      <c r="D124" s="185"/>
      <c r="E124" s="186">
        <v>11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6"/>
      <c r="AA124" s="146"/>
      <c r="AB124" s="146"/>
      <c r="AC124" s="146"/>
      <c r="AD124" s="146"/>
      <c r="AE124" s="146"/>
      <c r="AF124" s="146"/>
      <c r="AG124" s="146" t="s">
        <v>278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2" x14ac:dyDescent="0.2">
      <c r="A125" s="153"/>
      <c r="B125" s="154"/>
      <c r="C125" s="251"/>
      <c r="D125" s="252"/>
      <c r="E125" s="252"/>
      <c r="F125" s="252"/>
      <c r="G125" s="252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6"/>
      <c r="AA125" s="146"/>
      <c r="AB125" s="146"/>
      <c r="AC125" s="146"/>
      <c r="AD125" s="146"/>
      <c r="AE125" s="146"/>
      <c r="AF125" s="146"/>
      <c r="AG125" s="146" t="s">
        <v>223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67">
        <v>26</v>
      </c>
      <c r="B126" s="168" t="s">
        <v>1514</v>
      </c>
      <c r="C126" s="177" t="s">
        <v>1515</v>
      </c>
      <c r="D126" s="169" t="s">
        <v>374</v>
      </c>
      <c r="E126" s="170">
        <v>9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0">
        <v>1.634E-2</v>
      </c>
      <c r="O126" s="170">
        <f>ROUND(E126*N126,2)</f>
        <v>0.15</v>
      </c>
      <c r="P126" s="170">
        <v>0</v>
      </c>
      <c r="Q126" s="170">
        <f>ROUND(E126*P126,2)</f>
        <v>0</v>
      </c>
      <c r="R126" s="172" t="s">
        <v>1511</v>
      </c>
      <c r="S126" s="172" t="s">
        <v>218</v>
      </c>
      <c r="T126" s="173" t="s">
        <v>218</v>
      </c>
      <c r="U126" s="157">
        <v>0.253</v>
      </c>
      <c r="V126" s="157">
        <f>ROUND(E126*U126,2)</f>
        <v>2.2799999999999998</v>
      </c>
      <c r="W126" s="157"/>
      <c r="X126" s="157" t="s">
        <v>263</v>
      </c>
      <c r="Y126" s="157" t="s">
        <v>221</v>
      </c>
      <c r="Z126" s="146"/>
      <c r="AA126" s="146"/>
      <c r="AB126" s="146"/>
      <c r="AC126" s="146"/>
      <c r="AD126" s="146"/>
      <c r="AE126" s="146"/>
      <c r="AF126" s="146"/>
      <c r="AG126" s="146" t="s">
        <v>1419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53"/>
      <c r="B127" s="154"/>
      <c r="C127" s="266" t="s">
        <v>1512</v>
      </c>
      <c r="D127" s="267"/>
      <c r="E127" s="267"/>
      <c r="F127" s="267"/>
      <c r="G127" s="26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6"/>
      <c r="AA127" s="146"/>
      <c r="AB127" s="146"/>
      <c r="AC127" s="146"/>
      <c r="AD127" s="146"/>
      <c r="AE127" s="146"/>
      <c r="AF127" s="146"/>
      <c r="AG127" s="146" t="s">
        <v>276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 x14ac:dyDescent="0.2">
      <c r="A128" s="153"/>
      <c r="B128" s="154"/>
      <c r="C128" s="192" t="s">
        <v>1516</v>
      </c>
      <c r="D128" s="185"/>
      <c r="E128" s="186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6"/>
      <c r="AA128" s="146"/>
      <c r="AB128" s="146"/>
      <c r="AC128" s="146"/>
      <c r="AD128" s="146"/>
      <c r="AE128" s="146"/>
      <c r="AF128" s="146"/>
      <c r="AG128" s="146" t="s">
        <v>278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">
      <c r="A129" s="153"/>
      <c r="B129" s="154"/>
      <c r="C129" s="192" t="s">
        <v>1517</v>
      </c>
      <c r="D129" s="185"/>
      <c r="E129" s="186"/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6"/>
      <c r="AA129" s="146"/>
      <c r="AB129" s="146"/>
      <c r="AC129" s="146"/>
      <c r="AD129" s="146"/>
      <c r="AE129" s="146"/>
      <c r="AF129" s="146"/>
      <c r="AG129" s="146" t="s">
        <v>278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">
      <c r="A130" s="153"/>
      <c r="B130" s="154"/>
      <c r="C130" s="192" t="s">
        <v>1518</v>
      </c>
      <c r="D130" s="185"/>
      <c r="E130" s="186">
        <v>9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6"/>
      <c r="AA130" s="146"/>
      <c r="AB130" s="146"/>
      <c r="AC130" s="146"/>
      <c r="AD130" s="146"/>
      <c r="AE130" s="146"/>
      <c r="AF130" s="146"/>
      <c r="AG130" s="146" t="s">
        <v>278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251"/>
      <c r="D131" s="252"/>
      <c r="E131" s="252"/>
      <c r="F131" s="252"/>
      <c r="G131" s="252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6"/>
      <c r="AA131" s="146"/>
      <c r="AB131" s="146"/>
      <c r="AC131" s="146"/>
      <c r="AD131" s="146"/>
      <c r="AE131" s="146"/>
      <c r="AF131" s="146"/>
      <c r="AG131" s="146" t="s">
        <v>223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67">
        <v>27</v>
      </c>
      <c r="B132" s="168" t="s">
        <v>1519</v>
      </c>
      <c r="C132" s="177" t="s">
        <v>1520</v>
      </c>
      <c r="D132" s="169" t="s">
        <v>374</v>
      </c>
      <c r="E132" s="170">
        <v>52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0">
        <v>3.6749999999999998E-2</v>
      </c>
      <c r="O132" s="170">
        <f>ROUND(E132*N132,2)</f>
        <v>1.91</v>
      </c>
      <c r="P132" s="170">
        <v>0</v>
      </c>
      <c r="Q132" s="170">
        <f>ROUND(E132*P132,2)</f>
        <v>0</v>
      </c>
      <c r="R132" s="172" t="s">
        <v>1511</v>
      </c>
      <c r="S132" s="172" t="s">
        <v>218</v>
      </c>
      <c r="T132" s="173" t="s">
        <v>218</v>
      </c>
      <c r="U132" s="157">
        <v>0.29299999999999998</v>
      </c>
      <c r="V132" s="157">
        <f>ROUND(E132*U132,2)</f>
        <v>15.24</v>
      </c>
      <c r="W132" s="157"/>
      <c r="X132" s="157" t="s">
        <v>263</v>
      </c>
      <c r="Y132" s="157" t="s">
        <v>221</v>
      </c>
      <c r="Z132" s="146"/>
      <c r="AA132" s="146"/>
      <c r="AB132" s="146"/>
      <c r="AC132" s="146"/>
      <c r="AD132" s="146"/>
      <c r="AE132" s="146"/>
      <c r="AF132" s="146"/>
      <c r="AG132" s="146" t="s">
        <v>1419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266" t="s">
        <v>1512</v>
      </c>
      <c r="D133" s="267"/>
      <c r="E133" s="267"/>
      <c r="F133" s="267"/>
      <c r="G133" s="26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6"/>
      <c r="AA133" s="146"/>
      <c r="AB133" s="146"/>
      <c r="AC133" s="146"/>
      <c r="AD133" s="146"/>
      <c r="AE133" s="146"/>
      <c r="AF133" s="146"/>
      <c r="AG133" s="146" t="s">
        <v>276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2" x14ac:dyDescent="0.2">
      <c r="A134" s="153"/>
      <c r="B134" s="154"/>
      <c r="C134" s="192" t="s">
        <v>1521</v>
      </c>
      <c r="D134" s="185"/>
      <c r="E134" s="186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6"/>
      <c r="AA134" s="146"/>
      <c r="AB134" s="146"/>
      <c r="AC134" s="146"/>
      <c r="AD134" s="146"/>
      <c r="AE134" s="146"/>
      <c r="AF134" s="146"/>
      <c r="AG134" s="146" t="s">
        <v>278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3" x14ac:dyDescent="0.2">
      <c r="A135" s="153"/>
      <c r="B135" s="154"/>
      <c r="C135" s="192" t="s">
        <v>1522</v>
      </c>
      <c r="D135" s="185"/>
      <c r="E135" s="186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6"/>
      <c r="AA135" s="146"/>
      <c r="AB135" s="146"/>
      <c r="AC135" s="146"/>
      <c r="AD135" s="146"/>
      <c r="AE135" s="146"/>
      <c r="AF135" s="146"/>
      <c r="AG135" s="146" t="s">
        <v>278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92" t="s">
        <v>1523</v>
      </c>
      <c r="D136" s="185"/>
      <c r="E136" s="186">
        <v>52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6"/>
      <c r="AA136" s="146"/>
      <c r="AB136" s="146"/>
      <c r="AC136" s="146"/>
      <c r="AD136" s="146"/>
      <c r="AE136" s="146"/>
      <c r="AF136" s="146"/>
      <c r="AG136" s="146" t="s">
        <v>278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53"/>
      <c r="B137" s="154"/>
      <c r="C137" s="251"/>
      <c r="D137" s="252"/>
      <c r="E137" s="252"/>
      <c r="F137" s="252"/>
      <c r="G137" s="252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6"/>
      <c r="AA137" s="146"/>
      <c r="AB137" s="146"/>
      <c r="AC137" s="146"/>
      <c r="AD137" s="146"/>
      <c r="AE137" s="146"/>
      <c r="AF137" s="146"/>
      <c r="AG137" s="146" t="s">
        <v>223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67">
        <v>28</v>
      </c>
      <c r="B138" s="168" t="s">
        <v>1524</v>
      </c>
      <c r="C138" s="177" t="s">
        <v>1525</v>
      </c>
      <c r="D138" s="169" t="s">
        <v>332</v>
      </c>
      <c r="E138" s="170">
        <v>8.75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0">
        <v>5.4969999999999998E-2</v>
      </c>
      <c r="O138" s="170">
        <f>ROUND(E138*N138,2)</f>
        <v>0.48</v>
      </c>
      <c r="P138" s="170">
        <v>0</v>
      </c>
      <c r="Q138" s="170">
        <f>ROUND(E138*P138,2)</f>
        <v>0</v>
      </c>
      <c r="R138" s="172" t="s">
        <v>1511</v>
      </c>
      <c r="S138" s="172" t="s">
        <v>218</v>
      </c>
      <c r="T138" s="173" t="s">
        <v>218</v>
      </c>
      <c r="U138" s="157">
        <v>1.7428999999999999</v>
      </c>
      <c r="V138" s="157">
        <f>ROUND(E138*U138,2)</f>
        <v>15.25</v>
      </c>
      <c r="W138" s="157"/>
      <c r="X138" s="157" t="s">
        <v>263</v>
      </c>
      <c r="Y138" s="157" t="s">
        <v>221</v>
      </c>
      <c r="Z138" s="146"/>
      <c r="AA138" s="146"/>
      <c r="AB138" s="146"/>
      <c r="AC138" s="146"/>
      <c r="AD138" s="146"/>
      <c r="AE138" s="146"/>
      <c r="AF138" s="146"/>
      <c r="AG138" s="146" t="s">
        <v>1419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53"/>
      <c r="B139" s="154"/>
      <c r="C139" s="266" t="s">
        <v>1526</v>
      </c>
      <c r="D139" s="267"/>
      <c r="E139" s="267"/>
      <c r="F139" s="267"/>
      <c r="G139" s="26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6"/>
      <c r="AA139" s="146"/>
      <c r="AB139" s="146"/>
      <c r="AC139" s="146"/>
      <c r="AD139" s="146"/>
      <c r="AE139" s="146"/>
      <c r="AF139" s="146"/>
      <c r="AG139" s="146" t="s">
        <v>276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192" t="s">
        <v>1527</v>
      </c>
      <c r="D140" s="185"/>
      <c r="E140" s="186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6"/>
      <c r="AA140" s="146"/>
      <c r="AB140" s="146"/>
      <c r="AC140" s="146"/>
      <c r="AD140" s="146"/>
      <c r="AE140" s="146"/>
      <c r="AF140" s="146"/>
      <c r="AG140" s="146" t="s">
        <v>278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192" t="s">
        <v>1528</v>
      </c>
      <c r="D141" s="185"/>
      <c r="E141" s="186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6"/>
      <c r="AA141" s="146"/>
      <c r="AB141" s="146"/>
      <c r="AC141" s="146"/>
      <c r="AD141" s="146"/>
      <c r="AE141" s="146"/>
      <c r="AF141" s="146"/>
      <c r="AG141" s="146" t="s">
        <v>278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3" x14ac:dyDescent="0.2">
      <c r="A142" s="153"/>
      <c r="B142" s="154"/>
      <c r="C142" s="192" t="s">
        <v>1529</v>
      </c>
      <c r="D142" s="185"/>
      <c r="E142" s="186">
        <v>8.75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6"/>
      <c r="AA142" s="146"/>
      <c r="AB142" s="146"/>
      <c r="AC142" s="146"/>
      <c r="AD142" s="146"/>
      <c r="AE142" s="146"/>
      <c r="AF142" s="146"/>
      <c r="AG142" s="146" t="s">
        <v>278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2" x14ac:dyDescent="0.2">
      <c r="A143" s="153"/>
      <c r="B143" s="154"/>
      <c r="C143" s="251"/>
      <c r="D143" s="252"/>
      <c r="E143" s="252"/>
      <c r="F143" s="252"/>
      <c r="G143" s="252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6"/>
      <c r="AA143" s="146"/>
      <c r="AB143" s="146"/>
      <c r="AC143" s="146"/>
      <c r="AD143" s="146"/>
      <c r="AE143" s="146"/>
      <c r="AF143" s="146"/>
      <c r="AG143" s="146" t="s">
        <v>223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x14ac:dyDescent="0.2">
      <c r="A144" s="160" t="s">
        <v>213</v>
      </c>
      <c r="B144" s="161" t="s">
        <v>111</v>
      </c>
      <c r="C144" s="176" t="s">
        <v>112</v>
      </c>
      <c r="D144" s="162"/>
      <c r="E144" s="163"/>
      <c r="F144" s="164"/>
      <c r="G144" s="164">
        <f>SUMIF(AG145:AG198,"&lt;&gt;NOR",G145:G198)</f>
        <v>0</v>
      </c>
      <c r="H144" s="164"/>
      <c r="I144" s="164">
        <f>SUM(I145:I198)</f>
        <v>0</v>
      </c>
      <c r="J144" s="164"/>
      <c r="K144" s="164">
        <f>SUM(K145:K198)</f>
        <v>0</v>
      </c>
      <c r="L144" s="164"/>
      <c r="M144" s="164">
        <f>SUM(M145:M198)</f>
        <v>0</v>
      </c>
      <c r="N144" s="163"/>
      <c r="O144" s="163">
        <f>SUM(O145:O198)</f>
        <v>9.14</v>
      </c>
      <c r="P144" s="163"/>
      <c r="Q144" s="163">
        <f>SUM(Q145:Q198)</f>
        <v>0</v>
      </c>
      <c r="R144" s="164"/>
      <c r="S144" s="164"/>
      <c r="T144" s="165"/>
      <c r="U144" s="159"/>
      <c r="V144" s="159">
        <f>SUM(V145:V198)</f>
        <v>33.800000000000004</v>
      </c>
      <c r="W144" s="159"/>
      <c r="X144" s="159"/>
      <c r="Y144" s="159"/>
      <c r="AG144" t="s">
        <v>214</v>
      </c>
    </row>
    <row r="145" spans="1:60" outlineLevel="1" x14ac:dyDescent="0.2">
      <c r="A145" s="167">
        <v>29</v>
      </c>
      <c r="B145" s="168" t="s">
        <v>1530</v>
      </c>
      <c r="C145" s="177" t="s">
        <v>1531</v>
      </c>
      <c r="D145" s="169" t="s">
        <v>273</v>
      </c>
      <c r="E145" s="170">
        <v>3.0169999999999999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21</v>
      </c>
      <c r="M145" s="172">
        <f>G145*(1+L145/100)</f>
        <v>0</v>
      </c>
      <c r="N145" s="170">
        <v>2.5287099999999998</v>
      </c>
      <c r="O145" s="170">
        <f>ROUND(E145*N145,2)</f>
        <v>7.63</v>
      </c>
      <c r="P145" s="170">
        <v>0</v>
      </c>
      <c r="Q145" s="170">
        <f>ROUND(E145*P145,2)</f>
        <v>0</v>
      </c>
      <c r="R145" s="172" t="s">
        <v>348</v>
      </c>
      <c r="S145" s="172" t="s">
        <v>218</v>
      </c>
      <c r="T145" s="173" t="s">
        <v>218</v>
      </c>
      <c r="U145" s="157">
        <v>1.1970000000000001</v>
      </c>
      <c r="V145" s="157">
        <f>ROUND(E145*U145,2)</f>
        <v>3.61</v>
      </c>
      <c r="W145" s="157"/>
      <c r="X145" s="157" t="s">
        <v>263</v>
      </c>
      <c r="Y145" s="157" t="s">
        <v>221</v>
      </c>
      <c r="Z145" s="146"/>
      <c r="AA145" s="146"/>
      <c r="AB145" s="146"/>
      <c r="AC145" s="146"/>
      <c r="AD145" s="146"/>
      <c r="AE145" s="146"/>
      <c r="AF145" s="146"/>
      <c r="AG145" s="146" t="s">
        <v>1419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22.5" outlineLevel="2" x14ac:dyDescent="0.2">
      <c r="A146" s="153"/>
      <c r="B146" s="154"/>
      <c r="C146" s="266" t="s">
        <v>1532</v>
      </c>
      <c r="D146" s="267"/>
      <c r="E146" s="267"/>
      <c r="F146" s="267"/>
      <c r="G146" s="26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6"/>
      <c r="AA146" s="146"/>
      <c r="AB146" s="146"/>
      <c r="AC146" s="146"/>
      <c r="AD146" s="146"/>
      <c r="AE146" s="146"/>
      <c r="AF146" s="146"/>
      <c r="AG146" s="146" t="s">
        <v>276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75" t="str">
        <f>C146</f>
        <v>stěn a příček výplňových pevných, ochranných přizdívek, parapetních, atikových schodišťových a zábradelních zídek, s pomocným lešením o výšce podlahy do 1,90 m a pro zatížení do 1,5 kPa,</v>
      </c>
      <c r="BB146" s="146"/>
      <c r="BC146" s="146"/>
      <c r="BD146" s="146"/>
      <c r="BE146" s="146"/>
      <c r="BF146" s="146"/>
      <c r="BG146" s="146"/>
      <c r="BH146" s="146"/>
    </row>
    <row r="147" spans="1:60" outlineLevel="2" x14ac:dyDescent="0.2">
      <c r="A147" s="153"/>
      <c r="B147" s="154"/>
      <c r="C147" s="268" t="s">
        <v>1533</v>
      </c>
      <c r="D147" s="269"/>
      <c r="E147" s="269"/>
      <c r="F147" s="269"/>
      <c r="G147" s="269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6"/>
      <c r="AA147" s="146"/>
      <c r="AB147" s="146"/>
      <c r="AC147" s="146"/>
      <c r="AD147" s="146"/>
      <c r="AE147" s="146"/>
      <c r="AF147" s="146"/>
      <c r="AG147" s="146" t="s">
        <v>227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2" x14ac:dyDescent="0.2">
      <c r="A148" s="153"/>
      <c r="B148" s="154"/>
      <c r="C148" s="251"/>
      <c r="D148" s="252"/>
      <c r="E148" s="252"/>
      <c r="F148" s="252"/>
      <c r="G148" s="252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6"/>
      <c r="AA148" s="146"/>
      <c r="AB148" s="146"/>
      <c r="AC148" s="146"/>
      <c r="AD148" s="146"/>
      <c r="AE148" s="146"/>
      <c r="AF148" s="146"/>
      <c r="AG148" s="146" t="s">
        <v>223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ht="22.5" outlineLevel="1" x14ac:dyDescent="0.2">
      <c r="A149" s="167">
        <v>30</v>
      </c>
      <c r="B149" s="168" t="s">
        <v>1534</v>
      </c>
      <c r="C149" s="177" t="s">
        <v>1535</v>
      </c>
      <c r="D149" s="169" t="s">
        <v>374</v>
      </c>
      <c r="E149" s="170">
        <v>28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70">
        <v>0</v>
      </c>
      <c r="O149" s="170">
        <f>ROUND(E149*N149,2)</f>
        <v>0</v>
      </c>
      <c r="P149" s="170">
        <v>0</v>
      </c>
      <c r="Q149" s="170">
        <f>ROUND(E149*P149,2)</f>
        <v>0</v>
      </c>
      <c r="R149" s="172" t="s">
        <v>375</v>
      </c>
      <c r="S149" s="172" t="s">
        <v>218</v>
      </c>
      <c r="T149" s="173" t="s">
        <v>218</v>
      </c>
      <c r="U149" s="157">
        <v>3.5999999999999997E-2</v>
      </c>
      <c r="V149" s="157">
        <f>ROUND(E149*U149,2)</f>
        <v>1.01</v>
      </c>
      <c r="W149" s="157"/>
      <c r="X149" s="157" t="s">
        <v>263</v>
      </c>
      <c r="Y149" s="157" t="s">
        <v>221</v>
      </c>
      <c r="Z149" s="146"/>
      <c r="AA149" s="146"/>
      <c r="AB149" s="146"/>
      <c r="AC149" s="146"/>
      <c r="AD149" s="146"/>
      <c r="AE149" s="146"/>
      <c r="AF149" s="146"/>
      <c r="AG149" s="146" t="s">
        <v>1419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2" x14ac:dyDescent="0.2">
      <c r="A150" s="153"/>
      <c r="B150" s="154"/>
      <c r="C150" s="266" t="s">
        <v>1503</v>
      </c>
      <c r="D150" s="267"/>
      <c r="E150" s="267"/>
      <c r="F150" s="267"/>
      <c r="G150" s="26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6"/>
      <c r="AA150" s="146"/>
      <c r="AB150" s="146"/>
      <c r="AC150" s="146"/>
      <c r="AD150" s="146"/>
      <c r="AE150" s="146"/>
      <c r="AF150" s="146"/>
      <c r="AG150" s="146" t="s">
        <v>276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2" x14ac:dyDescent="0.2">
      <c r="A151" s="153"/>
      <c r="B151" s="154"/>
      <c r="C151" s="251"/>
      <c r="D151" s="252"/>
      <c r="E151" s="252"/>
      <c r="F151" s="252"/>
      <c r="G151" s="252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6"/>
      <c r="AA151" s="146"/>
      <c r="AB151" s="146"/>
      <c r="AC151" s="146"/>
      <c r="AD151" s="146"/>
      <c r="AE151" s="146"/>
      <c r="AF151" s="146"/>
      <c r="AG151" s="146" t="s">
        <v>223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67">
        <v>31</v>
      </c>
      <c r="B152" s="168" t="s">
        <v>1536</v>
      </c>
      <c r="C152" s="177" t="s">
        <v>1537</v>
      </c>
      <c r="D152" s="169" t="s">
        <v>321</v>
      </c>
      <c r="E152" s="170">
        <v>1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0">
        <v>6.9999999999999994E-5</v>
      </c>
      <c r="O152" s="170">
        <f>ROUND(E152*N152,2)</f>
        <v>0</v>
      </c>
      <c r="P152" s="170">
        <v>0</v>
      </c>
      <c r="Q152" s="170">
        <f>ROUND(E152*P152,2)</f>
        <v>0</v>
      </c>
      <c r="R152" s="172" t="s">
        <v>375</v>
      </c>
      <c r="S152" s="172" t="s">
        <v>218</v>
      </c>
      <c r="T152" s="173" t="s">
        <v>218</v>
      </c>
      <c r="U152" s="157">
        <v>1.02</v>
      </c>
      <c r="V152" s="157">
        <f>ROUND(E152*U152,2)</f>
        <v>1.02</v>
      </c>
      <c r="W152" s="157"/>
      <c r="X152" s="157" t="s">
        <v>263</v>
      </c>
      <c r="Y152" s="157" t="s">
        <v>221</v>
      </c>
      <c r="Z152" s="146"/>
      <c r="AA152" s="146"/>
      <c r="AB152" s="146"/>
      <c r="AC152" s="146"/>
      <c r="AD152" s="146"/>
      <c r="AE152" s="146"/>
      <c r="AF152" s="146"/>
      <c r="AG152" s="146" t="s">
        <v>1419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2" x14ac:dyDescent="0.2">
      <c r="A153" s="153"/>
      <c r="B153" s="154"/>
      <c r="C153" s="266" t="s">
        <v>1538</v>
      </c>
      <c r="D153" s="267"/>
      <c r="E153" s="267"/>
      <c r="F153" s="267"/>
      <c r="G153" s="26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6"/>
      <c r="AA153" s="146"/>
      <c r="AB153" s="146"/>
      <c r="AC153" s="146"/>
      <c r="AD153" s="146"/>
      <c r="AE153" s="146"/>
      <c r="AF153" s="146"/>
      <c r="AG153" s="146" t="s">
        <v>276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2" x14ac:dyDescent="0.2">
      <c r="A154" s="153"/>
      <c r="B154" s="154"/>
      <c r="C154" s="251"/>
      <c r="D154" s="252"/>
      <c r="E154" s="252"/>
      <c r="F154" s="252"/>
      <c r="G154" s="252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6"/>
      <c r="AA154" s="146"/>
      <c r="AB154" s="146"/>
      <c r="AC154" s="146"/>
      <c r="AD154" s="146"/>
      <c r="AE154" s="146"/>
      <c r="AF154" s="146"/>
      <c r="AG154" s="146" t="s">
        <v>223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67">
        <v>32</v>
      </c>
      <c r="B155" s="168" t="s">
        <v>1539</v>
      </c>
      <c r="C155" s="177" t="s">
        <v>1540</v>
      </c>
      <c r="D155" s="169" t="s">
        <v>374</v>
      </c>
      <c r="E155" s="170">
        <v>28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0">
        <v>0</v>
      </c>
      <c r="O155" s="170">
        <f>ROUND(E155*N155,2)</f>
        <v>0</v>
      </c>
      <c r="P155" s="170">
        <v>0</v>
      </c>
      <c r="Q155" s="170">
        <f>ROUND(E155*P155,2)</f>
        <v>0</v>
      </c>
      <c r="R155" s="172" t="s">
        <v>375</v>
      </c>
      <c r="S155" s="172" t="s">
        <v>218</v>
      </c>
      <c r="T155" s="173" t="s">
        <v>218</v>
      </c>
      <c r="U155" s="157">
        <v>4.3999999999999997E-2</v>
      </c>
      <c r="V155" s="157">
        <f>ROUND(E155*U155,2)</f>
        <v>1.23</v>
      </c>
      <c r="W155" s="157"/>
      <c r="X155" s="157" t="s">
        <v>263</v>
      </c>
      <c r="Y155" s="157" t="s">
        <v>221</v>
      </c>
      <c r="Z155" s="146"/>
      <c r="AA155" s="146"/>
      <c r="AB155" s="146"/>
      <c r="AC155" s="146"/>
      <c r="AD155" s="146"/>
      <c r="AE155" s="146"/>
      <c r="AF155" s="146"/>
      <c r="AG155" s="146" t="s">
        <v>1419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2" x14ac:dyDescent="0.2">
      <c r="A156" s="153"/>
      <c r="B156" s="154"/>
      <c r="C156" s="266" t="s">
        <v>1541</v>
      </c>
      <c r="D156" s="267"/>
      <c r="E156" s="267"/>
      <c r="F156" s="267"/>
      <c r="G156" s="26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6"/>
      <c r="AA156" s="146"/>
      <c r="AB156" s="146"/>
      <c r="AC156" s="146"/>
      <c r="AD156" s="146"/>
      <c r="AE156" s="146"/>
      <c r="AF156" s="146"/>
      <c r="AG156" s="146" t="s">
        <v>276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75" t="str">
        <f>C156</f>
        <v>přísun, montáže, demontáže a odsunu zkoušecího čerpadla, napuštění tlakovou vodou a dodání vody pro tlakovou zkoušku,</v>
      </c>
      <c r="BB156" s="146"/>
      <c r="BC156" s="146"/>
      <c r="BD156" s="146"/>
      <c r="BE156" s="146"/>
      <c r="BF156" s="146"/>
      <c r="BG156" s="146"/>
      <c r="BH156" s="146"/>
    </row>
    <row r="157" spans="1:60" outlineLevel="2" x14ac:dyDescent="0.2">
      <c r="A157" s="153"/>
      <c r="B157" s="154"/>
      <c r="C157" s="251"/>
      <c r="D157" s="252"/>
      <c r="E157" s="252"/>
      <c r="F157" s="252"/>
      <c r="G157" s="252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6"/>
      <c r="AA157" s="146"/>
      <c r="AB157" s="146"/>
      <c r="AC157" s="146"/>
      <c r="AD157" s="146"/>
      <c r="AE157" s="146"/>
      <c r="AF157" s="146"/>
      <c r="AG157" s="146" t="s">
        <v>223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67">
        <v>33</v>
      </c>
      <c r="B158" s="168" t="s">
        <v>1542</v>
      </c>
      <c r="C158" s="177" t="s">
        <v>1543</v>
      </c>
      <c r="D158" s="169" t="s">
        <v>321</v>
      </c>
      <c r="E158" s="170">
        <v>1</v>
      </c>
      <c r="F158" s="171"/>
      <c r="G158" s="172">
        <f>ROUND(E158*F158,2)</f>
        <v>0</v>
      </c>
      <c r="H158" s="171"/>
      <c r="I158" s="172">
        <f>ROUND(E158*H158,2)</f>
        <v>0</v>
      </c>
      <c r="J158" s="171"/>
      <c r="K158" s="172">
        <f>ROUND(E158*J158,2)</f>
        <v>0</v>
      </c>
      <c r="L158" s="172">
        <v>21</v>
      </c>
      <c r="M158" s="172">
        <f>G158*(1+L158/100)</f>
        <v>0</v>
      </c>
      <c r="N158" s="170">
        <v>0</v>
      </c>
      <c r="O158" s="170">
        <f>ROUND(E158*N158,2)</f>
        <v>0</v>
      </c>
      <c r="P158" s="170">
        <v>0</v>
      </c>
      <c r="Q158" s="170">
        <f>ROUND(E158*P158,2)</f>
        <v>0</v>
      </c>
      <c r="R158" s="172" t="s">
        <v>375</v>
      </c>
      <c r="S158" s="172" t="s">
        <v>218</v>
      </c>
      <c r="T158" s="173" t="s">
        <v>218</v>
      </c>
      <c r="U158" s="157">
        <v>1.3</v>
      </c>
      <c r="V158" s="157">
        <f>ROUND(E158*U158,2)</f>
        <v>1.3</v>
      </c>
      <c r="W158" s="157"/>
      <c r="X158" s="157" t="s">
        <v>263</v>
      </c>
      <c r="Y158" s="157" t="s">
        <v>221</v>
      </c>
      <c r="Z158" s="146"/>
      <c r="AA158" s="146"/>
      <c r="AB158" s="146"/>
      <c r="AC158" s="146"/>
      <c r="AD158" s="146"/>
      <c r="AE158" s="146"/>
      <c r="AF158" s="146"/>
      <c r="AG158" s="146" t="s">
        <v>1419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2" x14ac:dyDescent="0.2">
      <c r="A159" s="153"/>
      <c r="B159" s="154"/>
      <c r="C159" s="262"/>
      <c r="D159" s="263"/>
      <c r="E159" s="263"/>
      <c r="F159" s="263"/>
      <c r="G159" s="263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6"/>
      <c r="AA159" s="146"/>
      <c r="AB159" s="146"/>
      <c r="AC159" s="146"/>
      <c r="AD159" s="146"/>
      <c r="AE159" s="146"/>
      <c r="AF159" s="146"/>
      <c r="AG159" s="146" t="s">
        <v>223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67">
        <v>34</v>
      </c>
      <c r="B160" s="168" t="s">
        <v>1544</v>
      </c>
      <c r="C160" s="177" t="s">
        <v>1545</v>
      </c>
      <c r="D160" s="169" t="s">
        <v>374</v>
      </c>
      <c r="E160" s="170">
        <v>28</v>
      </c>
      <c r="F160" s="171"/>
      <c r="G160" s="172">
        <f>ROUND(E160*F160,2)</f>
        <v>0</v>
      </c>
      <c r="H160" s="171"/>
      <c r="I160" s="172">
        <f>ROUND(E160*H160,2)</f>
        <v>0</v>
      </c>
      <c r="J160" s="171"/>
      <c r="K160" s="172">
        <f>ROUND(E160*J160,2)</f>
        <v>0</v>
      </c>
      <c r="L160" s="172">
        <v>21</v>
      </c>
      <c r="M160" s="172">
        <f>G160*(1+L160/100)</f>
        <v>0</v>
      </c>
      <c r="N160" s="170">
        <v>0</v>
      </c>
      <c r="O160" s="170">
        <f>ROUND(E160*N160,2)</f>
        <v>0</v>
      </c>
      <c r="P160" s="170">
        <v>0</v>
      </c>
      <c r="Q160" s="170">
        <f>ROUND(E160*P160,2)</f>
        <v>0</v>
      </c>
      <c r="R160" s="172" t="s">
        <v>375</v>
      </c>
      <c r="S160" s="172" t="s">
        <v>218</v>
      </c>
      <c r="T160" s="173" t="s">
        <v>218</v>
      </c>
      <c r="U160" s="157">
        <v>2.5999999999999999E-2</v>
      </c>
      <c r="V160" s="157">
        <f>ROUND(E160*U160,2)</f>
        <v>0.73</v>
      </c>
      <c r="W160" s="157"/>
      <c r="X160" s="157" t="s">
        <v>263</v>
      </c>
      <c r="Y160" s="157" t="s">
        <v>221</v>
      </c>
      <c r="Z160" s="146"/>
      <c r="AA160" s="146"/>
      <c r="AB160" s="146"/>
      <c r="AC160" s="146"/>
      <c r="AD160" s="146"/>
      <c r="AE160" s="146"/>
      <c r="AF160" s="146"/>
      <c r="AG160" s="146" t="s">
        <v>1419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2" x14ac:dyDescent="0.2">
      <c r="A161" s="153"/>
      <c r="B161" s="154"/>
      <c r="C161" s="262"/>
      <c r="D161" s="263"/>
      <c r="E161" s="263"/>
      <c r="F161" s="263"/>
      <c r="G161" s="263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6"/>
      <c r="AA161" s="146"/>
      <c r="AB161" s="146"/>
      <c r="AC161" s="146"/>
      <c r="AD161" s="146"/>
      <c r="AE161" s="146"/>
      <c r="AF161" s="146"/>
      <c r="AG161" s="146" t="s">
        <v>223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67">
        <v>35</v>
      </c>
      <c r="B162" s="168" t="s">
        <v>1546</v>
      </c>
      <c r="C162" s="177" t="s">
        <v>1547</v>
      </c>
      <c r="D162" s="169" t="s">
        <v>374</v>
      </c>
      <c r="E162" s="170">
        <v>28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0">
        <v>4.0000000000000003E-5</v>
      </c>
      <c r="O162" s="170">
        <f>ROUND(E162*N162,2)</f>
        <v>0</v>
      </c>
      <c r="P162" s="170">
        <v>0</v>
      </c>
      <c r="Q162" s="170">
        <f>ROUND(E162*P162,2)</f>
        <v>0</v>
      </c>
      <c r="R162" s="172" t="s">
        <v>375</v>
      </c>
      <c r="S162" s="172" t="s">
        <v>218</v>
      </c>
      <c r="T162" s="173" t="s">
        <v>218</v>
      </c>
      <c r="U162" s="157">
        <v>3.4000000000000002E-2</v>
      </c>
      <c r="V162" s="157">
        <f>ROUND(E162*U162,2)</f>
        <v>0.95</v>
      </c>
      <c r="W162" s="157"/>
      <c r="X162" s="157" t="s">
        <v>263</v>
      </c>
      <c r="Y162" s="157" t="s">
        <v>221</v>
      </c>
      <c r="Z162" s="146"/>
      <c r="AA162" s="146"/>
      <c r="AB162" s="146"/>
      <c r="AC162" s="146"/>
      <c r="AD162" s="146"/>
      <c r="AE162" s="146"/>
      <c r="AF162" s="146"/>
      <c r="AG162" s="146" t="s">
        <v>1419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2" x14ac:dyDescent="0.2">
      <c r="A163" s="153"/>
      <c r="B163" s="154"/>
      <c r="C163" s="262"/>
      <c r="D163" s="263"/>
      <c r="E163" s="263"/>
      <c r="F163" s="263"/>
      <c r="G163" s="263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6"/>
      <c r="AA163" s="146"/>
      <c r="AB163" s="146"/>
      <c r="AC163" s="146"/>
      <c r="AD163" s="146"/>
      <c r="AE163" s="146"/>
      <c r="AF163" s="146"/>
      <c r="AG163" s="146" t="s">
        <v>223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ht="22.5" outlineLevel="1" x14ac:dyDescent="0.2">
      <c r="A164" s="167">
        <v>36</v>
      </c>
      <c r="B164" s="168" t="s">
        <v>1548</v>
      </c>
      <c r="C164" s="177" t="s">
        <v>1549</v>
      </c>
      <c r="D164" s="169" t="s">
        <v>374</v>
      </c>
      <c r="E164" s="170">
        <v>17</v>
      </c>
      <c r="F164" s="171"/>
      <c r="G164" s="172">
        <f>ROUND(E164*F164,2)</f>
        <v>0</v>
      </c>
      <c r="H164" s="171"/>
      <c r="I164" s="172">
        <f>ROUND(E164*H164,2)</f>
        <v>0</v>
      </c>
      <c r="J164" s="171"/>
      <c r="K164" s="172">
        <f>ROUND(E164*J164,2)</f>
        <v>0</v>
      </c>
      <c r="L164" s="172">
        <v>21</v>
      </c>
      <c r="M164" s="172">
        <f>G164*(1+L164/100)</f>
        <v>0</v>
      </c>
      <c r="N164" s="170">
        <v>2.5200000000000001E-3</v>
      </c>
      <c r="O164" s="170">
        <f>ROUND(E164*N164,2)</f>
        <v>0.04</v>
      </c>
      <c r="P164" s="170">
        <v>0</v>
      </c>
      <c r="Q164" s="170">
        <f>ROUND(E164*P164,2)</f>
        <v>0</v>
      </c>
      <c r="R164" s="172" t="s">
        <v>929</v>
      </c>
      <c r="S164" s="172" t="s">
        <v>218</v>
      </c>
      <c r="T164" s="173" t="s">
        <v>218</v>
      </c>
      <c r="U164" s="157">
        <v>0.8</v>
      </c>
      <c r="V164" s="157">
        <f>ROUND(E164*U164,2)</f>
        <v>13.6</v>
      </c>
      <c r="W164" s="157"/>
      <c r="X164" s="157" t="s">
        <v>263</v>
      </c>
      <c r="Y164" s="157" t="s">
        <v>221</v>
      </c>
      <c r="Z164" s="146"/>
      <c r="AA164" s="146"/>
      <c r="AB164" s="146"/>
      <c r="AC164" s="146"/>
      <c r="AD164" s="146"/>
      <c r="AE164" s="146"/>
      <c r="AF164" s="146"/>
      <c r="AG164" s="146" t="s">
        <v>1419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2" x14ac:dyDescent="0.2">
      <c r="A165" s="153"/>
      <c r="B165" s="154"/>
      <c r="C165" s="266" t="s">
        <v>1550</v>
      </c>
      <c r="D165" s="267"/>
      <c r="E165" s="267"/>
      <c r="F165" s="267"/>
      <c r="G165" s="26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6"/>
      <c r="AA165" s="146"/>
      <c r="AB165" s="146"/>
      <c r="AC165" s="146"/>
      <c r="AD165" s="146"/>
      <c r="AE165" s="146"/>
      <c r="AF165" s="146"/>
      <c r="AG165" s="146" t="s">
        <v>276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2" x14ac:dyDescent="0.2">
      <c r="A166" s="153"/>
      <c r="B166" s="154"/>
      <c r="C166" s="192" t="s">
        <v>1551</v>
      </c>
      <c r="D166" s="185"/>
      <c r="E166" s="186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6"/>
      <c r="AA166" s="146"/>
      <c r="AB166" s="146"/>
      <c r="AC166" s="146"/>
      <c r="AD166" s="146"/>
      <c r="AE166" s="146"/>
      <c r="AF166" s="146"/>
      <c r="AG166" s="146" t="s">
        <v>278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3" x14ac:dyDescent="0.2">
      <c r="A167" s="153"/>
      <c r="B167" s="154"/>
      <c r="C167" s="192" t="s">
        <v>1552</v>
      </c>
      <c r="D167" s="185"/>
      <c r="E167" s="186">
        <v>17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6"/>
      <c r="AA167" s="146"/>
      <c r="AB167" s="146"/>
      <c r="AC167" s="146"/>
      <c r="AD167" s="146"/>
      <c r="AE167" s="146"/>
      <c r="AF167" s="146"/>
      <c r="AG167" s="146" t="s">
        <v>278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2" x14ac:dyDescent="0.2">
      <c r="A168" s="153"/>
      <c r="B168" s="154"/>
      <c r="C168" s="251"/>
      <c r="D168" s="252"/>
      <c r="E168" s="252"/>
      <c r="F168" s="252"/>
      <c r="G168" s="252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6"/>
      <c r="AA168" s="146"/>
      <c r="AB168" s="146"/>
      <c r="AC168" s="146"/>
      <c r="AD168" s="146"/>
      <c r="AE168" s="146"/>
      <c r="AF168" s="146"/>
      <c r="AG168" s="146" t="s">
        <v>223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ht="22.5" outlineLevel="1" x14ac:dyDescent="0.2">
      <c r="A169" s="167">
        <v>37</v>
      </c>
      <c r="B169" s="168" t="s">
        <v>1553</v>
      </c>
      <c r="C169" s="177" t="s">
        <v>1554</v>
      </c>
      <c r="D169" s="169" t="s">
        <v>374</v>
      </c>
      <c r="E169" s="170">
        <v>17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70">
        <v>3.5699999999999998E-3</v>
      </c>
      <c r="O169" s="170">
        <f>ROUND(E169*N169,2)</f>
        <v>0.06</v>
      </c>
      <c r="P169" s="170">
        <v>0</v>
      </c>
      <c r="Q169" s="170">
        <f>ROUND(E169*P169,2)</f>
        <v>0</v>
      </c>
      <c r="R169" s="172" t="s">
        <v>929</v>
      </c>
      <c r="S169" s="172" t="s">
        <v>218</v>
      </c>
      <c r="T169" s="173" t="s">
        <v>218</v>
      </c>
      <c r="U169" s="157">
        <v>0.55000000000000004</v>
      </c>
      <c r="V169" s="157">
        <f>ROUND(E169*U169,2)</f>
        <v>9.35</v>
      </c>
      <c r="W169" s="157"/>
      <c r="X169" s="157" t="s">
        <v>263</v>
      </c>
      <c r="Y169" s="157" t="s">
        <v>221</v>
      </c>
      <c r="Z169" s="146"/>
      <c r="AA169" s="146"/>
      <c r="AB169" s="146"/>
      <c r="AC169" s="146"/>
      <c r="AD169" s="146"/>
      <c r="AE169" s="146"/>
      <c r="AF169" s="146"/>
      <c r="AG169" s="146" t="s">
        <v>1419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266" t="s">
        <v>1550</v>
      </c>
      <c r="D170" s="267"/>
      <c r="E170" s="267"/>
      <c r="F170" s="267"/>
      <c r="G170" s="26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6"/>
      <c r="AA170" s="146"/>
      <c r="AB170" s="146"/>
      <c r="AC170" s="146"/>
      <c r="AD170" s="146"/>
      <c r="AE170" s="146"/>
      <c r="AF170" s="146"/>
      <c r="AG170" s="146" t="s">
        <v>276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2" x14ac:dyDescent="0.2">
      <c r="A171" s="153"/>
      <c r="B171" s="154"/>
      <c r="C171" s="192" t="s">
        <v>1551</v>
      </c>
      <c r="D171" s="185"/>
      <c r="E171" s="186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6"/>
      <c r="AA171" s="146"/>
      <c r="AB171" s="146"/>
      <c r="AC171" s="146"/>
      <c r="AD171" s="146"/>
      <c r="AE171" s="146"/>
      <c r="AF171" s="146"/>
      <c r="AG171" s="146" t="s">
        <v>278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3" x14ac:dyDescent="0.2">
      <c r="A172" s="153"/>
      <c r="B172" s="154"/>
      <c r="C172" s="192" t="s">
        <v>1552</v>
      </c>
      <c r="D172" s="185"/>
      <c r="E172" s="186">
        <v>17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6"/>
      <c r="AA172" s="146"/>
      <c r="AB172" s="146"/>
      <c r="AC172" s="146"/>
      <c r="AD172" s="146"/>
      <c r="AE172" s="146"/>
      <c r="AF172" s="146"/>
      <c r="AG172" s="146" t="s">
        <v>278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2" x14ac:dyDescent="0.2">
      <c r="A173" s="153"/>
      <c r="B173" s="154"/>
      <c r="C173" s="251"/>
      <c r="D173" s="252"/>
      <c r="E173" s="252"/>
      <c r="F173" s="252"/>
      <c r="G173" s="252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6"/>
      <c r="AA173" s="146"/>
      <c r="AB173" s="146"/>
      <c r="AC173" s="146"/>
      <c r="AD173" s="146"/>
      <c r="AE173" s="146"/>
      <c r="AF173" s="146"/>
      <c r="AG173" s="146" t="s">
        <v>223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ht="33.75" outlineLevel="1" x14ac:dyDescent="0.2">
      <c r="A174" s="167">
        <v>38</v>
      </c>
      <c r="B174" s="168" t="s">
        <v>1555</v>
      </c>
      <c r="C174" s="177" t="s">
        <v>1556</v>
      </c>
      <c r="D174" s="169" t="s">
        <v>321</v>
      </c>
      <c r="E174" s="170">
        <v>2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0">
        <v>7.6630000000000004E-2</v>
      </c>
      <c r="O174" s="170">
        <f>ROUND(E174*N174,2)</f>
        <v>0.15</v>
      </c>
      <c r="P174" s="170">
        <v>0</v>
      </c>
      <c r="Q174" s="170">
        <f>ROUND(E174*P174,2)</f>
        <v>0</v>
      </c>
      <c r="R174" s="172" t="s">
        <v>929</v>
      </c>
      <c r="S174" s="172" t="s">
        <v>218</v>
      </c>
      <c r="T174" s="173" t="s">
        <v>218</v>
      </c>
      <c r="U174" s="157">
        <v>0.5</v>
      </c>
      <c r="V174" s="157">
        <f>ROUND(E174*U174,2)</f>
        <v>1</v>
      </c>
      <c r="W174" s="157"/>
      <c r="X174" s="157" t="s">
        <v>263</v>
      </c>
      <c r="Y174" s="157" t="s">
        <v>221</v>
      </c>
      <c r="Z174" s="146"/>
      <c r="AA174" s="146"/>
      <c r="AB174" s="146"/>
      <c r="AC174" s="146"/>
      <c r="AD174" s="146"/>
      <c r="AE174" s="146"/>
      <c r="AF174" s="146"/>
      <c r="AG174" s="146" t="s">
        <v>1419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2" x14ac:dyDescent="0.2">
      <c r="A175" s="153"/>
      <c r="B175" s="154"/>
      <c r="C175" s="262"/>
      <c r="D175" s="263"/>
      <c r="E175" s="263"/>
      <c r="F175" s="263"/>
      <c r="G175" s="263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6"/>
      <c r="AA175" s="146"/>
      <c r="AB175" s="146"/>
      <c r="AC175" s="146"/>
      <c r="AD175" s="146"/>
      <c r="AE175" s="146"/>
      <c r="AF175" s="146"/>
      <c r="AG175" s="146" t="s">
        <v>223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ht="22.5" outlineLevel="1" x14ac:dyDescent="0.2">
      <c r="A176" s="167">
        <v>39</v>
      </c>
      <c r="B176" s="168" t="s">
        <v>1557</v>
      </c>
      <c r="C176" s="177" t="s">
        <v>1558</v>
      </c>
      <c r="D176" s="169" t="s">
        <v>374</v>
      </c>
      <c r="E176" s="170">
        <v>28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70">
        <v>4.2999999999999999E-4</v>
      </c>
      <c r="O176" s="170">
        <f>ROUND(E176*N176,2)</f>
        <v>0.01</v>
      </c>
      <c r="P176" s="170">
        <v>0</v>
      </c>
      <c r="Q176" s="170">
        <f>ROUND(E176*P176,2)</f>
        <v>0</v>
      </c>
      <c r="R176" s="172" t="s">
        <v>381</v>
      </c>
      <c r="S176" s="172" t="s">
        <v>218</v>
      </c>
      <c r="T176" s="173" t="s">
        <v>218</v>
      </c>
      <c r="U176" s="157">
        <v>0</v>
      </c>
      <c r="V176" s="157">
        <f>ROUND(E176*U176,2)</f>
        <v>0</v>
      </c>
      <c r="W176" s="157"/>
      <c r="X176" s="157" t="s">
        <v>382</v>
      </c>
      <c r="Y176" s="157" t="s">
        <v>221</v>
      </c>
      <c r="Z176" s="146"/>
      <c r="AA176" s="146"/>
      <c r="AB176" s="146"/>
      <c r="AC176" s="146"/>
      <c r="AD176" s="146"/>
      <c r="AE176" s="146"/>
      <c r="AF176" s="146"/>
      <c r="AG176" s="146" t="s">
        <v>1253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2" x14ac:dyDescent="0.2">
      <c r="A177" s="153"/>
      <c r="B177" s="154"/>
      <c r="C177" s="262"/>
      <c r="D177" s="263"/>
      <c r="E177" s="263"/>
      <c r="F177" s="263"/>
      <c r="G177" s="263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6"/>
      <c r="AA177" s="146"/>
      <c r="AB177" s="146"/>
      <c r="AC177" s="146"/>
      <c r="AD177" s="146"/>
      <c r="AE177" s="146"/>
      <c r="AF177" s="146"/>
      <c r="AG177" s="146" t="s">
        <v>223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ht="22.5" outlineLevel="1" x14ac:dyDescent="0.2">
      <c r="A178" s="167">
        <v>40</v>
      </c>
      <c r="B178" s="168" t="s">
        <v>1559</v>
      </c>
      <c r="C178" s="177" t="s">
        <v>1560</v>
      </c>
      <c r="D178" s="169" t="s">
        <v>321</v>
      </c>
      <c r="E178" s="170">
        <v>1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21</v>
      </c>
      <c r="M178" s="172">
        <f>G178*(1+L178/100)</f>
        <v>0</v>
      </c>
      <c r="N178" s="170">
        <v>1.92E-3</v>
      </c>
      <c r="O178" s="170">
        <f>ROUND(E178*N178,2)</f>
        <v>0</v>
      </c>
      <c r="P178" s="170">
        <v>0</v>
      </c>
      <c r="Q178" s="170">
        <f>ROUND(E178*P178,2)</f>
        <v>0</v>
      </c>
      <c r="R178" s="172" t="s">
        <v>381</v>
      </c>
      <c r="S178" s="172" t="s">
        <v>218</v>
      </c>
      <c r="T178" s="173" t="s">
        <v>218</v>
      </c>
      <c r="U178" s="157">
        <v>0</v>
      </c>
      <c r="V178" s="157">
        <f>ROUND(E178*U178,2)</f>
        <v>0</v>
      </c>
      <c r="W178" s="157"/>
      <c r="X178" s="157" t="s">
        <v>382</v>
      </c>
      <c r="Y178" s="157" t="s">
        <v>221</v>
      </c>
      <c r="Z178" s="146"/>
      <c r="AA178" s="146"/>
      <c r="AB178" s="146"/>
      <c r="AC178" s="146"/>
      <c r="AD178" s="146"/>
      <c r="AE178" s="146"/>
      <c r="AF178" s="146"/>
      <c r="AG178" s="146" t="s">
        <v>1253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53"/>
      <c r="B179" s="154"/>
      <c r="C179" s="262"/>
      <c r="D179" s="263"/>
      <c r="E179" s="263"/>
      <c r="F179" s="263"/>
      <c r="G179" s="263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6"/>
      <c r="AA179" s="146"/>
      <c r="AB179" s="146"/>
      <c r="AC179" s="146"/>
      <c r="AD179" s="146"/>
      <c r="AE179" s="146"/>
      <c r="AF179" s="146"/>
      <c r="AG179" s="146" t="s">
        <v>223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 x14ac:dyDescent="0.2">
      <c r="A180" s="167">
        <v>41</v>
      </c>
      <c r="B180" s="168" t="s">
        <v>1561</v>
      </c>
      <c r="C180" s="177" t="s">
        <v>1562</v>
      </c>
      <c r="D180" s="169" t="s">
        <v>321</v>
      </c>
      <c r="E180" s="170">
        <v>2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0">
        <v>1E-3</v>
      </c>
      <c r="O180" s="170">
        <f>ROUND(E180*N180,2)</f>
        <v>0</v>
      </c>
      <c r="P180" s="170">
        <v>0</v>
      </c>
      <c r="Q180" s="170">
        <f>ROUND(E180*P180,2)</f>
        <v>0</v>
      </c>
      <c r="R180" s="172" t="s">
        <v>381</v>
      </c>
      <c r="S180" s="172" t="s">
        <v>218</v>
      </c>
      <c r="T180" s="173" t="s">
        <v>218</v>
      </c>
      <c r="U180" s="157">
        <v>0</v>
      </c>
      <c r="V180" s="157">
        <f>ROUND(E180*U180,2)</f>
        <v>0</v>
      </c>
      <c r="W180" s="157"/>
      <c r="X180" s="157" t="s">
        <v>382</v>
      </c>
      <c r="Y180" s="157" t="s">
        <v>221</v>
      </c>
      <c r="Z180" s="146"/>
      <c r="AA180" s="146"/>
      <c r="AB180" s="146"/>
      <c r="AC180" s="146"/>
      <c r="AD180" s="146"/>
      <c r="AE180" s="146"/>
      <c r="AF180" s="146"/>
      <c r="AG180" s="146" t="s">
        <v>1253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2" x14ac:dyDescent="0.2">
      <c r="A181" s="153"/>
      <c r="B181" s="154"/>
      <c r="C181" s="262"/>
      <c r="D181" s="263"/>
      <c r="E181" s="263"/>
      <c r="F181" s="263"/>
      <c r="G181" s="263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6"/>
      <c r="AA181" s="146"/>
      <c r="AB181" s="146"/>
      <c r="AC181" s="146"/>
      <c r="AD181" s="146"/>
      <c r="AE181" s="146"/>
      <c r="AF181" s="146"/>
      <c r="AG181" s="146" t="s">
        <v>223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ht="22.5" outlineLevel="1" x14ac:dyDescent="0.2">
      <c r="A182" s="167">
        <v>42</v>
      </c>
      <c r="B182" s="168" t="s">
        <v>1563</v>
      </c>
      <c r="C182" s="177" t="s">
        <v>1564</v>
      </c>
      <c r="D182" s="169" t="s">
        <v>321</v>
      </c>
      <c r="E182" s="170">
        <v>1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0">
        <v>5.9199999999999999E-3</v>
      </c>
      <c r="O182" s="170">
        <f>ROUND(E182*N182,2)</f>
        <v>0.01</v>
      </c>
      <c r="P182" s="170">
        <v>0</v>
      </c>
      <c r="Q182" s="170">
        <f>ROUND(E182*P182,2)</f>
        <v>0</v>
      </c>
      <c r="R182" s="172" t="s">
        <v>381</v>
      </c>
      <c r="S182" s="172" t="s">
        <v>218</v>
      </c>
      <c r="T182" s="173" t="s">
        <v>218</v>
      </c>
      <c r="U182" s="157">
        <v>0</v>
      </c>
      <c r="V182" s="157">
        <f>ROUND(E182*U182,2)</f>
        <v>0</v>
      </c>
      <c r="W182" s="157"/>
      <c r="X182" s="157" t="s">
        <v>382</v>
      </c>
      <c r="Y182" s="157" t="s">
        <v>221</v>
      </c>
      <c r="Z182" s="146"/>
      <c r="AA182" s="146"/>
      <c r="AB182" s="146"/>
      <c r="AC182" s="146"/>
      <c r="AD182" s="146"/>
      <c r="AE182" s="146"/>
      <c r="AF182" s="146"/>
      <c r="AG182" s="146" t="s">
        <v>1253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2" x14ac:dyDescent="0.2">
      <c r="A183" s="153"/>
      <c r="B183" s="154"/>
      <c r="C183" s="262"/>
      <c r="D183" s="263"/>
      <c r="E183" s="263"/>
      <c r="F183" s="263"/>
      <c r="G183" s="263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6"/>
      <c r="AA183" s="146"/>
      <c r="AB183" s="146"/>
      <c r="AC183" s="146"/>
      <c r="AD183" s="146"/>
      <c r="AE183" s="146"/>
      <c r="AF183" s="146"/>
      <c r="AG183" s="146" t="s">
        <v>223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ht="22.5" outlineLevel="1" x14ac:dyDescent="0.2">
      <c r="A184" s="167">
        <v>43</v>
      </c>
      <c r="B184" s="168" t="s">
        <v>1565</v>
      </c>
      <c r="C184" s="177" t="s">
        <v>1566</v>
      </c>
      <c r="D184" s="169" t="s">
        <v>321</v>
      </c>
      <c r="E184" s="170">
        <v>1</v>
      </c>
      <c r="F184" s="171"/>
      <c r="G184" s="172">
        <f>ROUND(E184*F184,2)</f>
        <v>0</v>
      </c>
      <c r="H184" s="171"/>
      <c r="I184" s="172">
        <f>ROUND(E184*H184,2)</f>
        <v>0</v>
      </c>
      <c r="J184" s="171"/>
      <c r="K184" s="172">
        <f>ROUND(E184*J184,2)</f>
        <v>0</v>
      </c>
      <c r="L184" s="172">
        <v>21</v>
      </c>
      <c r="M184" s="172">
        <f>G184*(1+L184/100)</f>
        <v>0</v>
      </c>
      <c r="N184" s="170">
        <v>6.1999999999999998E-3</v>
      </c>
      <c r="O184" s="170">
        <f>ROUND(E184*N184,2)</f>
        <v>0.01</v>
      </c>
      <c r="P184" s="170">
        <v>0</v>
      </c>
      <c r="Q184" s="170">
        <f>ROUND(E184*P184,2)</f>
        <v>0</v>
      </c>
      <c r="R184" s="172" t="s">
        <v>381</v>
      </c>
      <c r="S184" s="172" t="s">
        <v>218</v>
      </c>
      <c r="T184" s="173" t="s">
        <v>218</v>
      </c>
      <c r="U184" s="157">
        <v>0</v>
      </c>
      <c r="V184" s="157">
        <f>ROUND(E184*U184,2)</f>
        <v>0</v>
      </c>
      <c r="W184" s="157"/>
      <c r="X184" s="157" t="s">
        <v>382</v>
      </c>
      <c r="Y184" s="157" t="s">
        <v>221</v>
      </c>
      <c r="Z184" s="146"/>
      <c r="AA184" s="146"/>
      <c r="AB184" s="146"/>
      <c r="AC184" s="146"/>
      <c r="AD184" s="146"/>
      <c r="AE184" s="146"/>
      <c r="AF184" s="146"/>
      <c r="AG184" s="146" t="s">
        <v>1253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2" x14ac:dyDescent="0.2">
      <c r="A185" s="153"/>
      <c r="B185" s="154"/>
      <c r="C185" s="262"/>
      <c r="D185" s="263"/>
      <c r="E185" s="263"/>
      <c r="F185" s="263"/>
      <c r="G185" s="263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6"/>
      <c r="AA185" s="146"/>
      <c r="AB185" s="146"/>
      <c r="AC185" s="146"/>
      <c r="AD185" s="146"/>
      <c r="AE185" s="146"/>
      <c r="AF185" s="146"/>
      <c r="AG185" s="146" t="s">
        <v>223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ht="22.5" outlineLevel="1" x14ac:dyDescent="0.2">
      <c r="A186" s="167">
        <v>44</v>
      </c>
      <c r="B186" s="168" t="s">
        <v>1567</v>
      </c>
      <c r="C186" s="177" t="s">
        <v>1568</v>
      </c>
      <c r="D186" s="169" t="s">
        <v>321</v>
      </c>
      <c r="E186" s="170">
        <v>1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0">
        <v>1.35E-2</v>
      </c>
      <c r="O186" s="170">
        <f>ROUND(E186*N186,2)</f>
        <v>0.01</v>
      </c>
      <c r="P186" s="170">
        <v>0</v>
      </c>
      <c r="Q186" s="170">
        <f>ROUND(E186*P186,2)</f>
        <v>0</v>
      </c>
      <c r="R186" s="172" t="s">
        <v>381</v>
      </c>
      <c r="S186" s="172" t="s">
        <v>218</v>
      </c>
      <c r="T186" s="173" t="s">
        <v>218</v>
      </c>
      <c r="U186" s="157">
        <v>0</v>
      </c>
      <c r="V186" s="157">
        <f>ROUND(E186*U186,2)</f>
        <v>0</v>
      </c>
      <c r="W186" s="157"/>
      <c r="X186" s="157" t="s">
        <v>382</v>
      </c>
      <c r="Y186" s="157" t="s">
        <v>221</v>
      </c>
      <c r="Z186" s="146"/>
      <c r="AA186" s="146"/>
      <c r="AB186" s="146"/>
      <c r="AC186" s="146"/>
      <c r="AD186" s="146"/>
      <c r="AE186" s="146"/>
      <c r="AF186" s="146"/>
      <c r="AG186" s="146" t="s">
        <v>1253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2" x14ac:dyDescent="0.2">
      <c r="A187" s="153"/>
      <c r="B187" s="154"/>
      <c r="C187" s="262"/>
      <c r="D187" s="263"/>
      <c r="E187" s="263"/>
      <c r="F187" s="263"/>
      <c r="G187" s="263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6"/>
      <c r="AA187" s="146"/>
      <c r="AB187" s="146"/>
      <c r="AC187" s="146"/>
      <c r="AD187" s="146"/>
      <c r="AE187" s="146"/>
      <c r="AF187" s="146"/>
      <c r="AG187" s="146" t="s">
        <v>223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ht="22.5" outlineLevel="1" x14ac:dyDescent="0.2">
      <c r="A188" s="167">
        <v>45</v>
      </c>
      <c r="B188" s="168" t="s">
        <v>1569</v>
      </c>
      <c r="C188" s="177" t="s">
        <v>1570</v>
      </c>
      <c r="D188" s="169" t="s">
        <v>321</v>
      </c>
      <c r="E188" s="170">
        <v>2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21</v>
      </c>
      <c r="M188" s="172">
        <f>G188*(1+L188/100)</f>
        <v>0</v>
      </c>
      <c r="N188" s="170">
        <v>6.5000000000000002E-2</v>
      </c>
      <c r="O188" s="170">
        <f>ROUND(E188*N188,2)</f>
        <v>0.13</v>
      </c>
      <c r="P188" s="170">
        <v>0</v>
      </c>
      <c r="Q188" s="170">
        <f>ROUND(E188*P188,2)</f>
        <v>0</v>
      </c>
      <c r="R188" s="172" t="s">
        <v>381</v>
      </c>
      <c r="S188" s="172" t="s">
        <v>218</v>
      </c>
      <c r="T188" s="173" t="s">
        <v>218</v>
      </c>
      <c r="U188" s="157">
        <v>0</v>
      </c>
      <c r="V188" s="157">
        <f>ROUND(E188*U188,2)</f>
        <v>0</v>
      </c>
      <c r="W188" s="157"/>
      <c r="X188" s="157" t="s">
        <v>382</v>
      </c>
      <c r="Y188" s="157" t="s">
        <v>221</v>
      </c>
      <c r="Z188" s="146"/>
      <c r="AA188" s="146"/>
      <c r="AB188" s="146"/>
      <c r="AC188" s="146"/>
      <c r="AD188" s="146"/>
      <c r="AE188" s="146"/>
      <c r="AF188" s="146"/>
      <c r="AG188" s="146" t="s">
        <v>1253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2" x14ac:dyDescent="0.2">
      <c r="A189" s="153"/>
      <c r="B189" s="154"/>
      <c r="C189" s="262"/>
      <c r="D189" s="263"/>
      <c r="E189" s="263"/>
      <c r="F189" s="263"/>
      <c r="G189" s="263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6"/>
      <c r="AA189" s="146"/>
      <c r="AB189" s="146"/>
      <c r="AC189" s="146"/>
      <c r="AD189" s="146"/>
      <c r="AE189" s="146"/>
      <c r="AF189" s="146"/>
      <c r="AG189" s="146" t="s">
        <v>223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ht="22.5" outlineLevel="1" x14ac:dyDescent="0.2">
      <c r="A190" s="167">
        <v>46</v>
      </c>
      <c r="B190" s="168" t="s">
        <v>1571</v>
      </c>
      <c r="C190" s="177" t="s">
        <v>1572</v>
      </c>
      <c r="D190" s="169" t="s">
        <v>321</v>
      </c>
      <c r="E190" s="170">
        <v>1</v>
      </c>
      <c r="F190" s="171"/>
      <c r="G190" s="172">
        <f>ROUND(E190*F190,2)</f>
        <v>0</v>
      </c>
      <c r="H190" s="171"/>
      <c r="I190" s="172">
        <f>ROUND(E190*H190,2)</f>
        <v>0</v>
      </c>
      <c r="J190" s="171"/>
      <c r="K190" s="172">
        <f>ROUND(E190*J190,2)</f>
        <v>0</v>
      </c>
      <c r="L190" s="172">
        <v>21</v>
      </c>
      <c r="M190" s="172">
        <f>G190*(1+L190/100)</f>
        <v>0</v>
      </c>
      <c r="N190" s="170">
        <v>0.24</v>
      </c>
      <c r="O190" s="170">
        <f>ROUND(E190*N190,2)</f>
        <v>0.24</v>
      </c>
      <c r="P190" s="170">
        <v>0</v>
      </c>
      <c r="Q190" s="170">
        <f>ROUND(E190*P190,2)</f>
        <v>0</v>
      </c>
      <c r="R190" s="172" t="s">
        <v>381</v>
      </c>
      <c r="S190" s="172" t="s">
        <v>218</v>
      </c>
      <c r="T190" s="173" t="s">
        <v>218</v>
      </c>
      <c r="U190" s="157">
        <v>0</v>
      </c>
      <c r="V190" s="157">
        <f>ROUND(E190*U190,2)</f>
        <v>0</v>
      </c>
      <c r="W190" s="157"/>
      <c r="X190" s="157" t="s">
        <v>382</v>
      </c>
      <c r="Y190" s="157" t="s">
        <v>221</v>
      </c>
      <c r="Z190" s="146"/>
      <c r="AA190" s="146"/>
      <c r="AB190" s="146"/>
      <c r="AC190" s="146"/>
      <c r="AD190" s="146"/>
      <c r="AE190" s="146"/>
      <c r="AF190" s="146"/>
      <c r="AG190" s="146" t="s">
        <v>1253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2" x14ac:dyDescent="0.2">
      <c r="A191" s="153"/>
      <c r="B191" s="154"/>
      <c r="C191" s="253" t="s">
        <v>1573</v>
      </c>
      <c r="D191" s="254"/>
      <c r="E191" s="254"/>
      <c r="F191" s="254"/>
      <c r="G191" s="254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6"/>
      <c r="AA191" s="146"/>
      <c r="AB191" s="146"/>
      <c r="AC191" s="146"/>
      <c r="AD191" s="146"/>
      <c r="AE191" s="146"/>
      <c r="AF191" s="146"/>
      <c r="AG191" s="146" t="s">
        <v>227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2" x14ac:dyDescent="0.2">
      <c r="A192" s="153"/>
      <c r="B192" s="154"/>
      <c r="C192" s="251"/>
      <c r="D192" s="252"/>
      <c r="E192" s="252"/>
      <c r="F192" s="252"/>
      <c r="G192" s="252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6"/>
      <c r="AA192" s="146"/>
      <c r="AB192" s="146"/>
      <c r="AC192" s="146"/>
      <c r="AD192" s="146"/>
      <c r="AE192" s="146"/>
      <c r="AF192" s="146"/>
      <c r="AG192" s="146" t="s">
        <v>223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ht="22.5" outlineLevel="1" x14ac:dyDescent="0.2">
      <c r="A193" s="167">
        <v>47</v>
      </c>
      <c r="B193" s="168" t="s">
        <v>1574</v>
      </c>
      <c r="C193" s="177" t="s">
        <v>1575</v>
      </c>
      <c r="D193" s="169" t="s">
        <v>321</v>
      </c>
      <c r="E193" s="170">
        <v>1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0">
        <v>0.46</v>
      </c>
      <c r="O193" s="170">
        <f>ROUND(E193*N193,2)</f>
        <v>0.46</v>
      </c>
      <c r="P193" s="170">
        <v>0</v>
      </c>
      <c r="Q193" s="170">
        <f>ROUND(E193*P193,2)</f>
        <v>0</v>
      </c>
      <c r="R193" s="172" t="s">
        <v>381</v>
      </c>
      <c r="S193" s="172" t="s">
        <v>218</v>
      </c>
      <c r="T193" s="173" t="s">
        <v>218</v>
      </c>
      <c r="U193" s="157">
        <v>0</v>
      </c>
      <c r="V193" s="157">
        <f>ROUND(E193*U193,2)</f>
        <v>0</v>
      </c>
      <c r="W193" s="157"/>
      <c r="X193" s="157" t="s">
        <v>382</v>
      </c>
      <c r="Y193" s="157" t="s">
        <v>221</v>
      </c>
      <c r="Z193" s="146"/>
      <c r="AA193" s="146"/>
      <c r="AB193" s="146"/>
      <c r="AC193" s="146"/>
      <c r="AD193" s="146"/>
      <c r="AE193" s="146"/>
      <c r="AF193" s="146"/>
      <c r="AG193" s="146" t="s">
        <v>1253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2" x14ac:dyDescent="0.2">
      <c r="A194" s="153"/>
      <c r="B194" s="154"/>
      <c r="C194" s="262"/>
      <c r="D194" s="263"/>
      <c r="E194" s="263"/>
      <c r="F194" s="263"/>
      <c r="G194" s="263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6"/>
      <c r="AA194" s="146"/>
      <c r="AB194" s="146"/>
      <c r="AC194" s="146"/>
      <c r="AD194" s="146"/>
      <c r="AE194" s="146"/>
      <c r="AF194" s="146"/>
      <c r="AG194" s="146" t="s">
        <v>223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67">
        <v>48</v>
      </c>
      <c r="B195" s="168" t="s">
        <v>1576</v>
      </c>
      <c r="C195" s="177" t="s">
        <v>1577</v>
      </c>
      <c r="D195" s="169" t="s">
        <v>321</v>
      </c>
      <c r="E195" s="170">
        <v>1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0">
        <v>1.5E-3</v>
      </c>
      <c r="O195" s="170">
        <f>ROUND(E195*N195,2)</f>
        <v>0</v>
      </c>
      <c r="P195" s="170">
        <v>0</v>
      </c>
      <c r="Q195" s="170">
        <f>ROUND(E195*P195,2)</f>
        <v>0</v>
      </c>
      <c r="R195" s="172" t="s">
        <v>381</v>
      </c>
      <c r="S195" s="172" t="s">
        <v>218</v>
      </c>
      <c r="T195" s="173" t="s">
        <v>218</v>
      </c>
      <c r="U195" s="157">
        <v>0</v>
      </c>
      <c r="V195" s="157">
        <f>ROUND(E195*U195,2)</f>
        <v>0</v>
      </c>
      <c r="W195" s="157"/>
      <c r="X195" s="157" t="s">
        <v>382</v>
      </c>
      <c r="Y195" s="157" t="s">
        <v>221</v>
      </c>
      <c r="Z195" s="146"/>
      <c r="AA195" s="146"/>
      <c r="AB195" s="146"/>
      <c r="AC195" s="146"/>
      <c r="AD195" s="146"/>
      <c r="AE195" s="146"/>
      <c r="AF195" s="146"/>
      <c r="AG195" s="146" t="s">
        <v>1253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2" x14ac:dyDescent="0.2">
      <c r="A196" s="153"/>
      <c r="B196" s="154"/>
      <c r="C196" s="262"/>
      <c r="D196" s="263"/>
      <c r="E196" s="263"/>
      <c r="F196" s="263"/>
      <c r="G196" s="263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6"/>
      <c r="AA196" s="146"/>
      <c r="AB196" s="146"/>
      <c r="AC196" s="146"/>
      <c r="AD196" s="146"/>
      <c r="AE196" s="146"/>
      <c r="AF196" s="146"/>
      <c r="AG196" s="146" t="s">
        <v>223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ht="22.5" outlineLevel="1" x14ac:dyDescent="0.2">
      <c r="A197" s="167">
        <v>49</v>
      </c>
      <c r="B197" s="168" t="s">
        <v>1578</v>
      </c>
      <c r="C197" s="177" t="s">
        <v>1579</v>
      </c>
      <c r="D197" s="169" t="s">
        <v>321</v>
      </c>
      <c r="E197" s="170">
        <v>1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0">
        <v>0.39</v>
      </c>
      <c r="O197" s="170">
        <f>ROUND(E197*N197,2)</f>
        <v>0.39</v>
      </c>
      <c r="P197" s="170">
        <v>0</v>
      </c>
      <c r="Q197" s="170">
        <f>ROUND(E197*P197,2)</f>
        <v>0</v>
      </c>
      <c r="R197" s="172" t="s">
        <v>381</v>
      </c>
      <c r="S197" s="172" t="s">
        <v>218</v>
      </c>
      <c r="T197" s="173" t="s">
        <v>218</v>
      </c>
      <c r="U197" s="157">
        <v>0</v>
      </c>
      <c r="V197" s="157">
        <f>ROUND(E197*U197,2)</f>
        <v>0</v>
      </c>
      <c r="W197" s="157"/>
      <c r="X197" s="157" t="s">
        <v>382</v>
      </c>
      <c r="Y197" s="157" t="s">
        <v>221</v>
      </c>
      <c r="Z197" s="146"/>
      <c r="AA197" s="146"/>
      <c r="AB197" s="146"/>
      <c r="AC197" s="146"/>
      <c r="AD197" s="146"/>
      <c r="AE197" s="146"/>
      <c r="AF197" s="146"/>
      <c r="AG197" s="146" t="s">
        <v>1253</v>
      </c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2" x14ac:dyDescent="0.2">
      <c r="A198" s="153"/>
      <c r="B198" s="154"/>
      <c r="C198" s="262"/>
      <c r="D198" s="263"/>
      <c r="E198" s="263"/>
      <c r="F198" s="263"/>
      <c r="G198" s="263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6"/>
      <c r="AA198" s="146"/>
      <c r="AB198" s="146"/>
      <c r="AC198" s="146"/>
      <c r="AD198" s="146"/>
      <c r="AE198" s="146"/>
      <c r="AF198" s="146"/>
      <c r="AG198" s="146" t="s">
        <v>223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x14ac:dyDescent="0.2">
      <c r="A199" s="160" t="s">
        <v>213</v>
      </c>
      <c r="B199" s="161" t="s">
        <v>119</v>
      </c>
      <c r="C199" s="176" t="s">
        <v>120</v>
      </c>
      <c r="D199" s="162"/>
      <c r="E199" s="163"/>
      <c r="F199" s="164"/>
      <c r="G199" s="164">
        <f>SUMIF(AG200:AG225,"&lt;&gt;NOR",G200:G225)</f>
        <v>0</v>
      </c>
      <c r="H199" s="164"/>
      <c r="I199" s="164">
        <f>SUM(I200:I225)</f>
        <v>0</v>
      </c>
      <c r="J199" s="164"/>
      <c r="K199" s="164">
        <f>SUM(K200:K225)</f>
        <v>0</v>
      </c>
      <c r="L199" s="164"/>
      <c r="M199" s="164">
        <f>SUM(M200:M225)</f>
        <v>0</v>
      </c>
      <c r="N199" s="163"/>
      <c r="O199" s="163">
        <f>SUM(O200:O225)</f>
        <v>0.04</v>
      </c>
      <c r="P199" s="163"/>
      <c r="Q199" s="163">
        <f>SUM(Q200:Q225)</f>
        <v>2.2800000000000002</v>
      </c>
      <c r="R199" s="164"/>
      <c r="S199" s="164"/>
      <c r="T199" s="165"/>
      <c r="U199" s="159"/>
      <c r="V199" s="159">
        <f>SUM(V200:V225)</f>
        <v>40.090000000000003</v>
      </c>
      <c r="W199" s="159"/>
      <c r="X199" s="159"/>
      <c r="Y199" s="159"/>
      <c r="AG199" t="s">
        <v>214</v>
      </c>
    </row>
    <row r="200" spans="1:60" outlineLevel="1" x14ac:dyDescent="0.2">
      <c r="A200" s="167">
        <v>50</v>
      </c>
      <c r="B200" s="168" t="s">
        <v>1580</v>
      </c>
      <c r="C200" s="177" t="s">
        <v>1581</v>
      </c>
      <c r="D200" s="169" t="s">
        <v>374</v>
      </c>
      <c r="E200" s="170">
        <v>17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0">
        <v>4.8999999999999998E-4</v>
      </c>
      <c r="O200" s="170">
        <f>ROUND(E200*N200,2)</f>
        <v>0.01</v>
      </c>
      <c r="P200" s="170">
        <v>8.9999999999999993E-3</v>
      </c>
      <c r="Q200" s="170">
        <f>ROUND(E200*P200,2)</f>
        <v>0.15</v>
      </c>
      <c r="R200" s="172" t="s">
        <v>1582</v>
      </c>
      <c r="S200" s="172" t="s">
        <v>218</v>
      </c>
      <c r="T200" s="173" t="s">
        <v>218</v>
      </c>
      <c r="U200" s="157">
        <v>0.247</v>
      </c>
      <c r="V200" s="157">
        <f>ROUND(E200*U200,2)</f>
        <v>4.2</v>
      </c>
      <c r="W200" s="157"/>
      <c r="X200" s="157" t="s">
        <v>263</v>
      </c>
      <c r="Y200" s="157" t="s">
        <v>221</v>
      </c>
      <c r="Z200" s="146"/>
      <c r="AA200" s="146"/>
      <c r="AB200" s="146"/>
      <c r="AC200" s="146"/>
      <c r="AD200" s="146"/>
      <c r="AE200" s="146"/>
      <c r="AF200" s="146"/>
      <c r="AG200" s="146" t="s">
        <v>1419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192" t="s">
        <v>1513</v>
      </c>
      <c r="D201" s="185"/>
      <c r="E201" s="186"/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6"/>
      <c r="AA201" s="146"/>
      <c r="AB201" s="146"/>
      <c r="AC201" s="146"/>
      <c r="AD201" s="146"/>
      <c r="AE201" s="146"/>
      <c r="AF201" s="146"/>
      <c r="AG201" s="146" t="s">
        <v>278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3" x14ac:dyDescent="0.2">
      <c r="A202" s="153"/>
      <c r="B202" s="154"/>
      <c r="C202" s="192" t="s">
        <v>1516</v>
      </c>
      <c r="D202" s="185"/>
      <c r="E202" s="186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6"/>
      <c r="AA202" s="146"/>
      <c r="AB202" s="146"/>
      <c r="AC202" s="146"/>
      <c r="AD202" s="146"/>
      <c r="AE202" s="146"/>
      <c r="AF202" s="146"/>
      <c r="AG202" s="146" t="s">
        <v>278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3" x14ac:dyDescent="0.2">
      <c r="A203" s="153"/>
      <c r="B203" s="154"/>
      <c r="C203" s="192" t="s">
        <v>1552</v>
      </c>
      <c r="D203" s="185"/>
      <c r="E203" s="186">
        <v>17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6"/>
      <c r="AA203" s="146"/>
      <c r="AB203" s="146"/>
      <c r="AC203" s="146"/>
      <c r="AD203" s="146"/>
      <c r="AE203" s="146"/>
      <c r="AF203" s="146"/>
      <c r="AG203" s="146" t="s">
        <v>278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2" x14ac:dyDescent="0.2">
      <c r="A204" s="153"/>
      <c r="B204" s="154"/>
      <c r="C204" s="251"/>
      <c r="D204" s="252"/>
      <c r="E204" s="252"/>
      <c r="F204" s="252"/>
      <c r="G204" s="252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6"/>
      <c r="AA204" s="146"/>
      <c r="AB204" s="146"/>
      <c r="AC204" s="146"/>
      <c r="AD204" s="146"/>
      <c r="AE204" s="146"/>
      <c r="AF204" s="146"/>
      <c r="AG204" s="146" t="s">
        <v>223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67">
        <v>51</v>
      </c>
      <c r="B205" s="168" t="s">
        <v>1583</v>
      </c>
      <c r="C205" s="177" t="s">
        <v>1584</v>
      </c>
      <c r="D205" s="169" t="s">
        <v>374</v>
      </c>
      <c r="E205" s="170">
        <v>3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0">
        <v>4.8999999999999998E-4</v>
      </c>
      <c r="O205" s="170">
        <f>ROUND(E205*N205,2)</f>
        <v>0</v>
      </c>
      <c r="P205" s="170">
        <v>1.7999999999999999E-2</v>
      </c>
      <c r="Q205" s="170">
        <f>ROUND(E205*P205,2)</f>
        <v>0.05</v>
      </c>
      <c r="R205" s="172" t="s">
        <v>1582</v>
      </c>
      <c r="S205" s="172" t="s">
        <v>218</v>
      </c>
      <c r="T205" s="173" t="s">
        <v>218</v>
      </c>
      <c r="U205" s="157">
        <v>0.34200000000000003</v>
      </c>
      <c r="V205" s="157">
        <f>ROUND(E205*U205,2)</f>
        <v>1.03</v>
      </c>
      <c r="W205" s="157"/>
      <c r="X205" s="157" t="s">
        <v>263</v>
      </c>
      <c r="Y205" s="157" t="s">
        <v>221</v>
      </c>
      <c r="Z205" s="146"/>
      <c r="AA205" s="146"/>
      <c r="AB205" s="146"/>
      <c r="AC205" s="146"/>
      <c r="AD205" s="146"/>
      <c r="AE205" s="146"/>
      <c r="AF205" s="146"/>
      <c r="AG205" s="146" t="s">
        <v>1419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2" x14ac:dyDescent="0.2">
      <c r="A206" s="153"/>
      <c r="B206" s="154"/>
      <c r="C206" s="192" t="s">
        <v>1517</v>
      </c>
      <c r="D206" s="185"/>
      <c r="E206" s="186"/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6"/>
      <c r="AA206" s="146"/>
      <c r="AB206" s="146"/>
      <c r="AC206" s="146"/>
      <c r="AD206" s="146"/>
      <c r="AE206" s="146"/>
      <c r="AF206" s="146"/>
      <c r="AG206" s="146" t="s">
        <v>278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3" x14ac:dyDescent="0.2">
      <c r="A207" s="153"/>
      <c r="B207" s="154"/>
      <c r="C207" s="192" t="s">
        <v>94</v>
      </c>
      <c r="D207" s="185"/>
      <c r="E207" s="186">
        <v>3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6"/>
      <c r="AA207" s="146"/>
      <c r="AB207" s="146"/>
      <c r="AC207" s="146"/>
      <c r="AD207" s="146"/>
      <c r="AE207" s="146"/>
      <c r="AF207" s="146"/>
      <c r="AG207" s="146" t="s">
        <v>278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2" x14ac:dyDescent="0.2">
      <c r="A208" s="153"/>
      <c r="B208" s="154"/>
      <c r="C208" s="251"/>
      <c r="D208" s="252"/>
      <c r="E208" s="252"/>
      <c r="F208" s="252"/>
      <c r="G208" s="252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6"/>
      <c r="AA208" s="146"/>
      <c r="AB208" s="146"/>
      <c r="AC208" s="146"/>
      <c r="AD208" s="146"/>
      <c r="AE208" s="146"/>
      <c r="AF208" s="146"/>
      <c r="AG208" s="146" t="s">
        <v>223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 x14ac:dyDescent="0.2">
      <c r="A209" s="167">
        <v>52</v>
      </c>
      <c r="B209" s="168" t="s">
        <v>1585</v>
      </c>
      <c r="C209" s="177" t="s">
        <v>1586</v>
      </c>
      <c r="D209" s="169" t="s">
        <v>374</v>
      </c>
      <c r="E209" s="170">
        <v>52</v>
      </c>
      <c r="F209" s="171"/>
      <c r="G209" s="172">
        <f>ROUND(E209*F209,2)</f>
        <v>0</v>
      </c>
      <c r="H209" s="171"/>
      <c r="I209" s="172">
        <f>ROUND(E209*H209,2)</f>
        <v>0</v>
      </c>
      <c r="J209" s="171"/>
      <c r="K209" s="172">
        <f>ROUND(E209*J209,2)</f>
        <v>0</v>
      </c>
      <c r="L209" s="172">
        <v>21</v>
      </c>
      <c r="M209" s="172">
        <f>G209*(1+L209/100)</f>
        <v>0</v>
      </c>
      <c r="N209" s="170">
        <v>4.8999999999999998E-4</v>
      </c>
      <c r="O209" s="170">
        <f>ROUND(E209*N209,2)</f>
        <v>0.03</v>
      </c>
      <c r="P209" s="170">
        <v>0.04</v>
      </c>
      <c r="Q209" s="170">
        <f>ROUND(E209*P209,2)</f>
        <v>2.08</v>
      </c>
      <c r="R209" s="172" t="s">
        <v>1582</v>
      </c>
      <c r="S209" s="172" t="s">
        <v>218</v>
      </c>
      <c r="T209" s="173" t="s">
        <v>218</v>
      </c>
      <c r="U209" s="157">
        <v>0.66800000000000004</v>
      </c>
      <c r="V209" s="157">
        <f>ROUND(E209*U209,2)</f>
        <v>34.74</v>
      </c>
      <c r="W209" s="157"/>
      <c r="X209" s="157" t="s">
        <v>263</v>
      </c>
      <c r="Y209" s="157" t="s">
        <v>221</v>
      </c>
      <c r="Z209" s="146"/>
      <c r="AA209" s="146"/>
      <c r="AB209" s="146"/>
      <c r="AC209" s="146"/>
      <c r="AD209" s="146"/>
      <c r="AE209" s="146"/>
      <c r="AF209" s="146"/>
      <c r="AG209" s="146" t="s">
        <v>1419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2" x14ac:dyDescent="0.2">
      <c r="A210" s="153"/>
      <c r="B210" s="154"/>
      <c r="C210" s="192" t="s">
        <v>1521</v>
      </c>
      <c r="D210" s="185"/>
      <c r="E210" s="186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6"/>
      <c r="AA210" s="146"/>
      <c r="AB210" s="146"/>
      <c r="AC210" s="146"/>
      <c r="AD210" s="146"/>
      <c r="AE210" s="146"/>
      <c r="AF210" s="146"/>
      <c r="AG210" s="146" t="s">
        <v>278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3" x14ac:dyDescent="0.2">
      <c r="A211" s="153"/>
      <c r="B211" s="154"/>
      <c r="C211" s="192" t="s">
        <v>1522</v>
      </c>
      <c r="D211" s="185"/>
      <c r="E211" s="186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6"/>
      <c r="AA211" s="146"/>
      <c r="AB211" s="146"/>
      <c r="AC211" s="146"/>
      <c r="AD211" s="146"/>
      <c r="AE211" s="146"/>
      <c r="AF211" s="146"/>
      <c r="AG211" s="146" t="s">
        <v>278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3" x14ac:dyDescent="0.2">
      <c r="A212" s="153"/>
      <c r="B212" s="154"/>
      <c r="C212" s="192" t="s">
        <v>1523</v>
      </c>
      <c r="D212" s="185"/>
      <c r="E212" s="186">
        <v>52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6"/>
      <c r="AA212" s="146"/>
      <c r="AB212" s="146"/>
      <c r="AC212" s="146"/>
      <c r="AD212" s="146"/>
      <c r="AE212" s="146"/>
      <c r="AF212" s="146"/>
      <c r="AG212" s="146" t="s">
        <v>278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2" x14ac:dyDescent="0.2">
      <c r="A213" s="153"/>
      <c r="B213" s="154"/>
      <c r="C213" s="251"/>
      <c r="D213" s="252"/>
      <c r="E213" s="252"/>
      <c r="F213" s="252"/>
      <c r="G213" s="252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6"/>
      <c r="AA213" s="146"/>
      <c r="AB213" s="146"/>
      <c r="AC213" s="146"/>
      <c r="AD213" s="146"/>
      <c r="AE213" s="146"/>
      <c r="AF213" s="146"/>
      <c r="AG213" s="146" t="s">
        <v>223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ht="22.5" outlineLevel="1" x14ac:dyDescent="0.2">
      <c r="A214" s="167">
        <v>53</v>
      </c>
      <c r="B214" s="168" t="s">
        <v>1587</v>
      </c>
      <c r="C214" s="177" t="s">
        <v>1588</v>
      </c>
      <c r="D214" s="169" t="s">
        <v>446</v>
      </c>
      <c r="E214" s="170">
        <v>3.5279999999999999E-2</v>
      </c>
      <c r="F214" s="171"/>
      <c r="G214" s="172">
        <f>ROUND(E214*F214,2)</f>
        <v>0</v>
      </c>
      <c r="H214" s="171"/>
      <c r="I214" s="172">
        <f>ROUND(E214*H214,2)</f>
        <v>0</v>
      </c>
      <c r="J214" s="171"/>
      <c r="K214" s="172">
        <f>ROUND(E214*J214,2)</f>
        <v>0</v>
      </c>
      <c r="L214" s="172">
        <v>21</v>
      </c>
      <c r="M214" s="172">
        <f>G214*(1+L214/100)</f>
        <v>0</v>
      </c>
      <c r="N214" s="170">
        <v>0</v>
      </c>
      <c r="O214" s="170">
        <f>ROUND(E214*N214,2)</f>
        <v>0</v>
      </c>
      <c r="P214" s="170">
        <v>0</v>
      </c>
      <c r="Q214" s="170">
        <f>ROUND(E214*P214,2)</f>
        <v>0</v>
      </c>
      <c r="R214" s="172" t="s">
        <v>1582</v>
      </c>
      <c r="S214" s="172" t="s">
        <v>218</v>
      </c>
      <c r="T214" s="173" t="s">
        <v>218</v>
      </c>
      <c r="U214" s="157">
        <v>2.0089999999999999</v>
      </c>
      <c r="V214" s="157">
        <f>ROUND(E214*U214,2)</f>
        <v>7.0000000000000007E-2</v>
      </c>
      <c r="W214" s="157"/>
      <c r="X214" s="157" t="s">
        <v>263</v>
      </c>
      <c r="Y214" s="157" t="s">
        <v>221</v>
      </c>
      <c r="Z214" s="146"/>
      <c r="AA214" s="146"/>
      <c r="AB214" s="146"/>
      <c r="AC214" s="146"/>
      <c r="AD214" s="146"/>
      <c r="AE214" s="146"/>
      <c r="AF214" s="146"/>
      <c r="AG214" s="146" t="s">
        <v>1419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2" x14ac:dyDescent="0.2">
      <c r="A215" s="153"/>
      <c r="B215" s="154"/>
      <c r="C215" s="262"/>
      <c r="D215" s="263"/>
      <c r="E215" s="263"/>
      <c r="F215" s="263"/>
      <c r="G215" s="263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6"/>
      <c r="AA215" s="146"/>
      <c r="AB215" s="146"/>
      <c r="AC215" s="146"/>
      <c r="AD215" s="146"/>
      <c r="AE215" s="146"/>
      <c r="AF215" s="146"/>
      <c r="AG215" s="146" t="s">
        <v>223</v>
      </c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67">
        <v>54</v>
      </c>
      <c r="B216" s="168" t="s">
        <v>1589</v>
      </c>
      <c r="C216" s="177" t="s">
        <v>1590</v>
      </c>
      <c r="D216" s="169" t="s">
        <v>446</v>
      </c>
      <c r="E216" s="170">
        <v>3.5279999999999999E-2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70">
        <v>0</v>
      </c>
      <c r="O216" s="170">
        <f>ROUND(E216*N216,2)</f>
        <v>0</v>
      </c>
      <c r="P216" s="170">
        <v>0</v>
      </c>
      <c r="Q216" s="170">
        <f>ROUND(E216*P216,2)</f>
        <v>0</v>
      </c>
      <c r="R216" s="172" t="s">
        <v>1582</v>
      </c>
      <c r="S216" s="172" t="s">
        <v>218</v>
      </c>
      <c r="T216" s="173" t="s">
        <v>218</v>
      </c>
      <c r="U216" s="157">
        <v>0.49</v>
      </c>
      <c r="V216" s="157">
        <f>ROUND(E216*U216,2)</f>
        <v>0.02</v>
      </c>
      <c r="W216" s="157"/>
      <c r="X216" s="157" t="s">
        <v>263</v>
      </c>
      <c r="Y216" s="157" t="s">
        <v>221</v>
      </c>
      <c r="Z216" s="146"/>
      <c r="AA216" s="146"/>
      <c r="AB216" s="146"/>
      <c r="AC216" s="146"/>
      <c r="AD216" s="146"/>
      <c r="AE216" s="146"/>
      <c r="AF216" s="146"/>
      <c r="AG216" s="146" t="s">
        <v>1419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2" x14ac:dyDescent="0.2">
      <c r="A217" s="153"/>
      <c r="B217" s="154"/>
      <c r="C217" s="262"/>
      <c r="D217" s="263"/>
      <c r="E217" s="263"/>
      <c r="F217" s="263"/>
      <c r="G217" s="263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6"/>
      <c r="AA217" s="146"/>
      <c r="AB217" s="146"/>
      <c r="AC217" s="146"/>
      <c r="AD217" s="146"/>
      <c r="AE217" s="146"/>
      <c r="AF217" s="146"/>
      <c r="AG217" s="146" t="s">
        <v>223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67">
        <v>55</v>
      </c>
      <c r="B218" s="168" t="s">
        <v>1591</v>
      </c>
      <c r="C218" s="177" t="s">
        <v>1592</v>
      </c>
      <c r="D218" s="169" t="s">
        <v>446</v>
      </c>
      <c r="E218" s="170">
        <v>3.5279999999999999E-2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0">
        <v>0</v>
      </c>
      <c r="O218" s="170">
        <f>ROUND(E218*N218,2)</f>
        <v>0</v>
      </c>
      <c r="P218" s="170">
        <v>0</v>
      </c>
      <c r="Q218" s="170">
        <f>ROUND(E218*P218,2)</f>
        <v>0</v>
      </c>
      <c r="R218" s="172" t="s">
        <v>1582</v>
      </c>
      <c r="S218" s="172" t="s">
        <v>218</v>
      </c>
      <c r="T218" s="173" t="s">
        <v>218</v>
      </c>
      <c r="U218" s="157">
        <v>0</v>
      </c>
      <c r="V218" s="157">
        <f>ROUND(E218*U218,2)</f>
        <v>0</v>
      </c>
      <c r="W218" s="157"/>
      <c r="X218" s="157" t="s">
        <v>263</v>
      </c>
      <c r="Y218" s="157" t="s">
        <v>221</v>
      </c>
      <c r="Z218" s="146"/>
      <c r="AA218" s="146"/>
      <c r="AB218" s="146"/>
      <c r="AC218" s="146"/>
      <c r="AD218" s="146"/>
      <c r="AE218" s="146"/>
      <c r="AF218" s="146"/>
      <c r="AG218" s="146" t="s">
        <v>1419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2" x14ac:dyDescent="0.2">
      <c r="A219" s="153"/>
      <c r="B219" s="154"/>
      <c r="C219" s="262"/>
      <c r="D219" s="263"/>
      <c r="E219" s="263"/>
      <c r="F219" s="263"/>
      <c r="G219" s="263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6"/>
      <c r="AA219" s="146"/>
      <c r="AB219" s="146"/>
      <c r="AC219" s="146"/>
      <c r="AD219" s="146"/>
      <c r="AE219" s="146"/>
      <c r="AF219" s="146"/>
      <c r="AG219" s="146" t="s">
        <v>223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67">
        <v>56</v>
      </c>
      <c r="B220" s="168" t="s">
        <v>1593</v>
      </c>
      <c r="C220" s="177" t="s">
        <v>1594</v>
      </c>
      <c r="D220" s="169" t="s">
        <v>446</v>
      </c>
      <c r="E220" s="170">
        <v>3.5279999999999999E-2</v>
      </c>
      <c r="F220" s="171"/>
      <c r="G220" s="172">
        <f>ROUND(E220*F220,2)</f>
        <v>0</v>
      </c>
      <c r="H220" s="171"/>
      <c r="I220" s="172">
        <f>ROUND(E220*H220,2)</f>
        <v>0</v>
      </c>
      <c r="J220" s="171"/>
      <c r="K220" s="172">
        <f>ROUND(E220*J220,2)</f>
        <v>0</v>
      </c>
      <c r="L220" s="172">
        <v>21</v>
      </c>
      <c r="M220" s="172">
        <f>G220*(1+L220/100)</f>
        <v>0</v>
      </c>
      <c r="N220" s="170">
        <v>0</v>
      </c>
      <c r="O220" s="170">
        <f>ROUND(E220*N220,2)</f>
        <v>0</v>
      </c>
      <c r="P220" s="170">
        <v>0</v>
      </c>
      <c r="Q220" s="170">
        <f>ROUND(E220*P220,2)</f>
        <v>0</v>
      </c>
      <c r="R220" s="172" t="s">
        <v>1582</v>
      </c>
      <c r="S220" s="172" t="s">
        <v>218</v>
      </c>
      <c r="T220" s="173" t="s">
        <v>218</v>
      </c>
      <c r="U220" s="157">
        <v>0.94199999999999995</v>
      </c>
      <c r="V220" s="157">
        <f>ROUND(E220*U220,2)</f>
        <v>0.03</v>
      </c>
      <c r="W220" s="157"/>
      <c r="X220" s="157" t="s">
        <v>263</v>
      </c>
      <c r="Y220" s="157" t="s">
        <v>221</v>
      </c>
      <c r="Z220" s="146"/>
      <c r="AA220" s="146"/>
      <c r="AB220" s="146"/>
      <c r="AC220" s="146"/>
      <c r="AD220" s="146"/>
      <c r="AE220" s="146"/>
      <c r="AF220" s="146"/>
      <c r="AG220" s="146" t="s">
        <v>1419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53"/>
      <c r="B221" s="154"/>
      <c r="C221" s="262"/>
      <c r="D221" s="263"/>
      <c r="E221" s="263"/>
      <c r="F221" s="263"/>
      <c r="G221" s="263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6"/>
      <c r="AA221" s="146"/>
      <c r="AB221" s="146"/>
      <c r="AC221" s="146"/>
      <c r="AD221" s="146"/>
      <c r="AE221" s="146"/>
      <c r="AF221" s="146"/>
      <c r="AG221" s="146" t="s">
        <v>223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ht="22.5" outlineLevel="1" x14ac:dyDescent="0.2">
      <c r="A222" s="167">
        <v>57</v>
      </c>
      <c r="B222" s="168" t="s">
        <v>1595</v>
      </c>
      <c r="C222" s="177" t="s">
        <v>1596</v>
      </c>
      <c r="D222" s="169" t="s">
        <v>446</v>
      </c>
      <c r="E222" s="170">
        <v>3.5279999999999999E-2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21</v>
      </c>
      <c r="M222" s="172">
        <f>G222*(1+L222/100)</f>
        <v>0</v>
      </c>
      <c r="N222" s="170">
        <v>0</v>
      </c>
      <c r="O222" s="170">
        <f>ROUND(E222*N222,2)</f>
        <v>0</v>
      </c>
      <c r="P222" s="170">
        <v>0</v>
      </c>
      <c r="Q222" s="170">
        <f>ROUND(E222*P222,2)</f>
        <v>0</v>
      </c>
      <c r="R222" s="172" t="s">
        <v>1582</v>
      </c>
      <c r="S222" s="172" t="s">
        <v>218</v>
      </c>
      <c r="T222" s="173" t="s">
        <v>218</v>
      </c>
      <c r="U222" s="157">
        <v>0.105</v>
      </c>
      <c r="V222" s="157">
        <f>ROUND(E222*U222,2)</f>
        <v>0</v>
      </c>
      <c r="W222" s="157"/>
      <c r="X222" s="157" t="s">
        <v>263</v>
      </c>
      <c r="Y222" s="157" t="s">
        <v>221</v>
      </c>
      <c r="Z222" s="146"/>
      <c r="AA222" s="146"/>
      <c r="AB222" s="146"/>
      <c r="AC222" s="146"/>
      <c r="AD222" s="146"/>
      <c r="AE222" s="146"/>
      <c r="AF222" s="146"/>
      <c r="AG222" s="146" t="s">
        <v>1419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2" x14ac:dyDescent="0.2">
      <c r="A223" s="153"/>
      <c r="B223" s="154"/>
      <c r="C223" s="262"/>
      <c r="D223" s="263"/>
      <c r="E223" s="263"/>
      <c r="F223" s="263"/>
      <c r="G223" s="263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6"/>
      <c r="AA223" s="146"/>
      <c r="AB223" s="146"/>
      <c r="AC223" s="146"/>
      <c r="AD223" s="146"/>
      <c r="AE223" s="146"/>
      <c r="AF223" s="146"/>
      <c r="AG223" s="146" t="s">
        <v>223</v>
      </c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 x14ac:dyDescent="0.2">
      <c r="A224" s="167">
        <v>58</v>
      </c>
      <c r="B224" s="168" t="s">
        <v>1597</v>
      </c>
      <c r="C224" s="177" t="s">
        <v>1598</v>
      </c>
      <c r="D224" s="169" t="s">
        <v>446</v>
      </c>
      <c r="E224" s="170">
        <v>3.5279999999999999E-2</v>
      </c>
      <c r="F224" s="171"/>
      <c r="G224" s="172">
        <f>ROUND(E224*F224,2)</f>
        <v>0</v>
      </c>
      <c r="H224" s="171"/>
      <c r="I224" s="172">
        <f>ROUND(E224*H224,2)</f>
        <v>0</v>
      </c>
      <c r="J224" s="171"/>
      <c r="K224" s="172">
        <f>ROUND(E224*J224,2)</f>
        <v>0</v>
      </c>
      <c r="L224" s="172">
        <v>21</v>
      </c>
      <c r="M224" s="172">
        <f>G224*(1+L224/100)</f>
        <v>0</v>
      </c>
      <c r="N224" s="170">
        <v>0</v>
      </c>
      <c r="O224" s="170">
        <f>ROUND(E224*N224,2)</f>
        <v>0</v>
      </c>
      <c r="P224" s="170">
        <v>0</v>
      </c>
      <c r="Q224" s="170">
        <f>ROUND(E224*P224,2)</f>
        <v>0</v>
      </c>
      <c r="R224" s="172" t="s">
        <v>1582</v>
      </c>
      <c r="S224" s="172" t="s">
        <v>218</v>
      </c>
      <c r="T224" s="173" t="s">
        <v>218</v>
      </c>
      <c r="U224" s="157">
        <v>0</v>
      </c>
      <c r="V224" s="157">
        <f>ROUND(E224*U224,2)</f>
        <v>0</v>
      </c>
      <c r="W224" s="157"/>
      <c r="X224" s="157" t="s">
        <v>263</v>
      </c>
      <c r="Y224" s="157" t="s">
        <v>221</v>
      </c>
      <c r="Z224" s="146"/>
      <c r="AA224" s="146"/>
      <c r="AB224" s="146"/>
      <c r="AC224" s="146"/>
      <c r="AD224" s="146"/>
      <c r="AE224" s="146"/>
      <c r="AF224" s="146"/>
      <c r="AG224" s="146" t="s">
        <v>1419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2" x14ac:dyDescent="0.2">
      <c r="A225" s="153"/>
      <c r="B225" s="154"/>
      <c r="C225" s="262"/>
      <c r="D225" s="263"/>
      <c r="E225" s="263"/>
      <c r="F225" s="263"/>
      <c r="G225" s="263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6"/>
      <c r="AA225" s="146"/>
      <c r="AB225" s="146"/>
      <c r="AC225" s="146"/>
      <c r="AD225" s="146"/>
      <c r="AE225" s="146"/>
      <c r="AF225" s="146"/>
      <c r="AG225" s="146" t="s">
        <v>223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x14ac:dyDescent="0.2">
      <c r="A226" s="160" t="s">
        <v>213</v>
      </c>
      <c r="B226" s="161" t="s">
        <v>121</v>
      </c>
      <c r="C226" s="176" t="s">
        <v>122</v>
      </c>
      <c r="D226" s="162"/>
      <c r="E226" s="163"/>
      <c r="F226" s="164"/>
      <c r="G226" s="164">
        <f>SUMIF(AG227:AG233,"&lt;&gt;NOR",G227:G233)</f>
        <v>0</v>
      </c>
      <c r="H226" s="164"/>
      <c r="I226" s="164">
        <f>SUM(I227:I233)</f>
        <v>0</v>
      </c>
      <c r="J226" s="164"/>
      <c r="K226" s="164">
        <f>SUM(K227:K233)</f>
        <v>0</v>
      </c>
      <c r="L226" s="164"/>
      <c r="M226" s="164">
        <f>SUM(M227:M233)</f>
        <v>0</v>
      </c>
      <c r="N226" s="163"/>
      <c r="O226" s="163">
        <f>SUM(O227:O233)</f>
        <v>0</v>
      </c>
      <c r="P226" s="163"/>
      <c r="Q226" s="163">
        <f>SUM(Q227:Q233)</f>
        <v>0</v>
      </c>
      <c r="R226" s="164"/>
      <c r="S226" s="164"/>
      <c r="T226" s="165"/>
      <c r="U226" s="159"/>
      <c r="V226" s="159">
        <f>SUM(V227:V233)</f>
        <v>13.2</v>
      </c>
      <c r="W226" s="159"/>
      <c r="X226" s="159"/>
      <c r="Y226" s="159"/>
      <c r="AG226" t="s">
        <v>214</v>
      </c>
    </row>
    <row r="227" spans="1:60" ht="22.5" outlineLevel="1" x14ac:dyDescent="0.2">
      <c r="A227" s="167">
        <v>59</v>
      </c>
      <c r="B227" s="168" t="s">
        <v>1599</v>
      </c>
      <c r="C227" s="177" t="s">
        <v>1600</v>
      </c>
      <c r="D227" s="169" t="s">
        <v>446</v>
      </c>
      <c r="E227" s="170">
        <v>62.434130000000003</v>
      </c>
      <c r="F227" s="171"/>
      <c r="G227" s="172">
        <f>ROUND(E227*F227,2)</f>
        <v>0</v>
      </c>
      <c r="H227" s="171"/>
      <c r="I227" s="172">
        <f>ROUND(E227*H227,2)</f>
        <v>0</v>
      </c>
      <c r="J227" s="171"/>
      <c r="K227" s="172">
        <f>ROUND(E227*J227,2)</f>
        <v>0</v>
      </c>
      <c r="L227" s="172">
        <v>21</v>
      </c>
      <c r="M227" s="172">
        <f>G227*(1+L227/100)</f>
        <v>0</v>
      </c>
      <c r="N227" s="170">
        <v>0</v>
      </c>
      <c r="O227" s="170">
        <f>ROUND(E227*N227,2)</f>
        <v>0</v>
      </c>
      <c r="P227" s="170">
        <v>0</v>
      </c>
      <c r="Q227" s="170">
        <f>ROUND(E227*P227,2)</f>
        <v>0</v>
      </c>
      <c r="R227" s="172" t="s">
        <v>375</v>
      </c>
      <c r="S227" s="172" t="s">
        <v>218</v>
      </c>
      <c r="T227" s="173" t="s">
        <v>218</v>
      </c>
      <c r="U227" s="157">
        <v>0.21149999999999999</v>
      </c>
      <c r="V227" s="157">
        <f>ROUND(E227*U227,2)</f>
        <v>13.2</v>
      </c>
      <c r="W227" s="157"/>
      <c r="X227" s="157" t="s">
        <v>843</v>
      </c>
      <c r="Y227" s="157" t="s">
        <v>221</v>
      </c>
      <c r="Z227" s="146"/>
      <c r="AA227" s="146"/>
      <c r="AB227" s="146"/>
      <c r="AC227" s="146"/>
      <c r="AD227" s="146"/>
      <c r="AE227" s="146"/>
      <c r="AF227" s="146"/>
      <c r="AG227" s="146" t="s">
        <v>1601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2" x14ac:dyDescent="0.2">
      <c r="A228" s="153"/>
      <c r="B228" s="154"/>
      <c r="C228" s="266" t="s">
        <v>1602</v>
      </c>
      <c r="D228" s="267"/>
      <c r="E228" s="267"/>
      <c r="F228" s="267"/>
      <c r="G228" s="26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6"/>
      <c r="AA228" s="146"/>
      <c r="AB228" s="146"/>
      <c r="AC228" s="146"/>
      <c r="AD228" s="146"/>
      <c r="AE228" s="146"/>
      <c r="AF228" s="146"/>
      <c r="AG228" s="146" t="s">
        <v>276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2" x14ac:dyDescent="0.2">
      <c r="A229" s="153"/>
      <c r="B229" s="154"/>
      <c r="C229" s="268" t="s">
        <v>1603</v>
      </c>
      <c r="D229" s="269"/>
      <c r="E229" s="269"/>
      <c r="F229" s="269"/>
      <c r="G229" s="269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6"/>
      <c r="AA229" s="146"/>
      <c r="AB229" s="146"/>
      <c r="AC229" s="146"/>
      <c r="AD229" s="146"/>
      <c r="AE229" s="146"/>
      <c r="AF229" s="146"/>
      <c r="AG229" s="146" t="s">
        <v>227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2" x14ac:dyDescent="0.2">
      <c r="A230" s="153"/>
      <c r="B230" s="154"/>
      <c r="C230" s="192" t="s">
        <v>846</v>
      </c>
      <c r="D230" s="185"/>
      <c r="E230" s="186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6"/>
      <c r="AA230" s="146"/>
      <c r="AB230" s="146"/>
      <c r="AC230" s="146"/>
      <c r="AD230" s="146"/>
      <c r="AE230" s="146"/>
      <c r="AF230" s="146"/>
      <c r="AG230" s="146" t="s">
        <v>278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ht="22.5" outlineLevel="3" x14ac:dyDescent="0.2">
      <c r="A231" s="153"/>
      <c r="B231" s="154"/>
      <c r="C231" s="192" t="s">
        <v>1604</v>
      </c>
      <c r="D231" s="185"/>
      <c r="E231" s="186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6"/>
      <c r="AA231" s="146"/>
      <c r="AB231" s="146"/>
      <c r="AC231" s="146"/>
      <c r="AD231" s="146"/>
      <c r="AE231" s="146"/>
      <c r="AF231" s="146"/>
      <c r="AG231" s="146" t="s">
        <v>278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3" x14ac:dyDescent="0.2">
      <c r="A232" s="153"/>
      <c r="B232" s="154"/>
      <c r="C232" s="192" t="s">
        <v>1605</v>
      </c>
      <c r="D232" s="185"/>
      <c r="E232" s="186">
        <v>62.434130000000003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6"/>
      <c r="AA232" s="146"/>
      <c r="AB232" s="146"/>
      <c r="AC232" s="146"/>
      <c r="AD232" s="146"/>
      <c r="AE232" s="146"/>
      <c r="AF232" s="146"/>
      <c r="AG232" s="146" t="s">
        <v>278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2" x14ac:dyDescent="0.2">
      <c r="A233" s="153"/>
      <c r="B233" s="154"/>
      <c r="C233" s="251"/>
      <c r="D233" s="252"/>
      <c r="E233" s="252"/>
      <c r="F233" s="252"/>
      <c r="G233" s="252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6"/>
      <c r="AA233" s="146"/>
      <c r="AB233" s="146"/>
      <c r="AC233" s="146"/>
      <c r="AD233" s="146"/>
      <c r="AE233" s="146"/>
      <c r="AF233" s="146"/>
      <c r="AG233" s="146" t="s">
        <v>223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x14ac:dyDescent="0.2">
      <c r="A234" s="160" t="s">
        <v>213</v>
      </c>
      <c r="B234" s="161" t="s">
        <v>127</v>
      </c>
      <c r="C234" s="176" t="s">
        <v>128</v>
      </c>
      <c r="D234" s="162"/>
      <c r="E234" s="163"/>
      <c r="F234" s="164"/>
      <c r="G234" s="164">
        <f>SUMIF(AG235:AG255,"&lt;&gt;NOR",G235:G255)</f>
        <v>0</v>
      </c>
      <c r="H234" s="164"/>
      <c r="I234" s="164">
        <f>SUM(I235:I255)</f>
        <v>0</v>
      </c>
      <c r="J234" s="164"/>
      <c r="K234" s="164">
        <f>SUM(K235:K255)</f>
        <v>0</v>
      </c>
      <c r="L234" s="164"/>
      <c r="M234" s="164">
        <f>SUM(M235:M255)</f>
        <v>0</v>
      </c>
      <c r="N234" s="163"/>
      <c r="O234" s="163">
        <f>SUM(O235:O255)</f>
        <v>0.04</v>
      </c>
      <c r="P234" s="163"/>
      <c r="Q234" s="163">
        <f>SUM(Q235:Q255)</f>
        <v>0</v>
      </c>
      <c r="R234" s="164"/>
      <c r="S234" s="164"/>
      <c r="T234" s="165"/>
      <c r="U234" s="159"/>
      <c r="V234" s="159">
        <f>SUM(V235:V255)</f>
        <v>56.819999999999993</v>
      </c>
      <c r="W234" s="159"/>
      <c r="X234" s="159"/>
      <c r="Y234" s="159"/>
      <c r="AG234" t="s">
        <v>214</v>
      </c>
    </row>
    <row r="235" spans="1:60" outlineLevel="1" x14ac:dyDescent="0.2">
      <c r="A235" s="167">
        <v>60</v>
      </c>
      <c r="B235" s="168" t="s">
        <v>1606</v>
      </c>
      <c r="C235" s="177" t="s">
        <v>1607</v>
      </c>
      <c r="D235" s="169" t="s">
        <v>321</v>
      </c>
      <c r="E235" s="170">
        <v>15</v>
      </c>
      <c r="F235" s="171"/>
      <c r="G235" s="172">
        <f>ROUND(E235*F235,2)</f>
        <v>0</v>
      </c>
      <c r="H235" s="171"/>
      <c r="I235" s="172">
        <f>ROUND(E235*H235,2)</f>
        <v>0</v>
      </c>
      <c r="J235" s="171"/>
      <c r="K235" s="172">
        <f>ROUND(E235*J235,2)</f>
        <v>0</v>
      </c>
      <c r="L235" s="172">
        <v>21</v>
      </c>
      <c r="M235" s="172">
        <f>G235*(1+L235/100)</f>
        <v>0</v>
      </c>
      <c r="N235" s="170">
        <v>2.9399999999999999E-3</v>
      </c>
      <c r="O235" s="170">
        <f>ROUND(E235*N235,2)</f>
        <v>0.04</v>
      </c>
      <c r="P235" s="170">
        <v>0</v>
      </c>
      <c r="Q235" s="170">
        <f>ROUND(E235*P235,2)</f>
        <v>0</v>
      </c>
      <c r="R235" s="172" t="s">
        <v>881</v>
      </c>
      <c r="S235" s="172" t="s">
        <v>218</v>
      </c>
      <c r="T235" s="173" t="s">
        <v>218</v>
      </c>
      <c r="U235" s="157">
        <v>1.6950000000000001</v>
      </c>
      <c r="V235" s="157">
        <f>ROUND(E235*U235,2)</f>
        <v>25.43</v>
      </c>
      <c r="W235" s="157"/>
      <c r="X235" s="157" t="s">
        <v>263</v>
      </c>
      <c r="Y235" s="157" t="s">
        <v>221</v>
      </c>
      <c r="Z235" s="146"/>
      <c r="AA235" s="146"/>
      <c r="AB235" s="146"/>
      <c r="AC235" s="146"/>
      <c r="AD235" s="146"/>
      <c r="AE235" s="146"/>
      <c r="AF235" s="146"/>
      <c r="AG235" s="146" t="s">
        <v>1231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ht="22.5" outlineLevel="2" x14ac:dyDescent="0.2">
      <c r="A236" s="153"/>
      <c r="B236" s="154"/>
      <c r="C236" s="253" t="s">
        <v>1608</v>
      </c>
      <c r="D236" s="254"/>
      <c r="E236" s="254"/>
      <c r="F236" s="254"/>
      <c r="G236" s="254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6"/>
      <c r="AA236" s="146"/>
      <c r="AB236" s="146"/>
      <c r="AC236" s="146"/>
      <c r="AD236" s="146"/>
      <c r="AE236" s="146"/>
      <c r="AF236" s="146"/>
      <c r="AG236" s="146" t="s">
        <v>227</v>
      </c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75" t="str">
        <f>C236</f>
        <v>Počet ovinutí zpěňující pásky je řešen pro konfiguraci konců potrubí U/U. Pro dotěsnění mezi páskou a otvorem v k-ci vč. protipožární akrylový tme. Uvažovaná šířka mezikruží cca 5-10mm.</v>
      </c>
      <c r="BB236" s="146"/>
      <c r="BC236" s="146"/>
      <c r="BD236" s="146"/>
      <c r="BE236" s="146"/>
      <c r="BF236" s="146"/>
      <c r="BG236" s="146"/>
      <c r="BH236" s="146"/>
    </row>
    <row r="237" spans="1:60" outlineLevel="2" x14ac:dyDescent="0.2">
      <c r="A237" s="153"/>
      <c r="B237" s="154"/>
      <c r="C237" s="192" t="s">
        <v>1609</v>
      </c>
      <c r="D237" s="185"/>
      <c r="E237" s="186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6"/>
      <c r="AA237" s="146"/>
      <c r="AB237" s="146"/>
      <c r="AC237" s="146"/>
      <c r="AD237" s="146"/>
      <c r="AE237" s="146"/>
      <c r="AF237" s="146"/>
      <c r="AG237" s="146" t="s">
        <v>278</v>
      </c>
      <c r="AH237" s="146">
        <v>0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3" x14ac:dyDescent="0.2">
      <c r="A238" s="153"/>
      <c r="B238" s="154"/>
      <c r="C238" s="192" t="s">
        <v>1610</v>
      </c>
      <c r="D238" s="185"/>
      <c r="E238" s="186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6"/>
      <c r="AA238" s="146"/>
      <c r="AB238" s="146"/>
      <c r="AC238" s="146"/>
      <c r="AD238" s="146"/>
      <c r="AE238" s="146"/>
      <c r="AF238" s="146"/>
      <c r="AG238" s="146" t="s">
        <v>278</v>
      </c>
      <c r="AH238" s="146">
        <v>0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3" x14ac:dyDescent="0.2">
      <c r="A239" s="153"/>
      <c r="B239" s="154"/>
      <c r="C239" s="192" t="s">
        <v>1611</v>
      </c>
      <c r="D239" s="185"/>
      <c r="E239" s="186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6"/>
      <c r="AA239" s="146"/>
      <c r="AB239" s="146"/>
      <c r="AC239" s="146"/>
      <c r="AD239" s="146"/>
      <c r="AE239" s="146"/>
      <c r="AF239" s="146"/>
      <c r="AG239" s="146" t="s">
        <v>278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3" x14ac:dyDescent="0.2">
      <c r="A240" s="153"/>
      <c r="B240" s="154"/>
      <c r="C240" s="192" t="s">
        <v>1612</v>
      </c>
      <c r="D240" s="185"/>
      <c r="E240" s="186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6"/>
      <c r="AA240" s="146"/>
      <c r="AB240" s="146"/>
      <c r="AC240" s="146"/>
      <c r="AD240" s="146"/>
      <c r="AE240" s="146"/>
      <c r="AF240" s="146"/>
      <c r="AG240" s="146" t="s">
        <v>278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3" x14ac:dyDescent="0.2">
      <c r="A241" s="153"/>
      <c r="B241" s="154"/>
      <c r="C241" s="192" t="s">
        <v>1613</v>
      </c>
      <c r="D241" s="185"/>
      <c r="E241" s="186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6"/>
      <c r="AA241" s="146"/>
      <c r="AB241" s="146"/>
      <c r="AC241" s="146"/>
      <c r="AD241" s="146"/>
      <c r="AE241" s="146"/>
      <c r="AF241" s="146"/>
      <c r="AG241" s="146" t="s">
        <v>278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3" x14ac:dyDescent="0.2">
      <c r="A242" s="153"/>
      <c r="B242" s="154"/>
      <c r="C242" s="192" t="s">
        <v>825</v>
      </c>
      <c r="D242" s="185"/>
      <c r="E242" s="186">
        <v>15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6"/>
      <c r="AA242" s="146"/>
      <c r="AB242" s="146"/>
      <c r="AC242" s="146"/>
      <c r="AD242" s="146"/>
      <c r="AE242" s="146"/>
      <c r="AF242" s="146"/>
      <c r="AG242" s="146" t="s">
        <v>278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2" x14ac:dyDescent="0.2">
      <c r="A243" s="153"/>
      <c r="B243" s="154"/>
      <c r="C243" s="251"/>
      <c r="D243" s="252"/>
      <c r="E243" s="252"/>
      <c r="F243" s="252"/>
      <c r="G243" s="252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6"/>
      <c r="AA243" s="146"/>
      <c r="AB243" s="146"/>
      <c r="AC243" s="146"/>
      <c r="AD243" s="146"/>
      <c r="AE243" s="146"/>
      <c r="AF243" s="146"/>
      <c r="AG243" s="146" t="s">
        <v>223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67">
        <v>61</v>
      </c>
      <c r="B244" s="168" t="s">
        <v>1606</v>
      </c>
      <c r="C244" s="177" t="s">
        <v>1607</v>
      </c>
      <c r="D244" s="169" t="s">
        <v>321</v>
      </c>
      <c r="E244" s="170">
        <v>15</v>
      </c>
      <c r="F244" s="171"/>
      <c r="G244" s="172">
        <f>ROUND(E244*F244,2)</f>
        <v>0</v>
      </c>
      <c r="H244" s="171"/>
      <c r="I244" s="172">
        <f>ROUND(E244*H244,2)</f>
        <v>0</v>
      </c>
      <c r="J244" s="171"/>
      <c r="K244" s="172">
        <f>ROUND(E244*J244,2)</f>
        <v>0</v>
      </c>
      <c r="L244" s="172">
        <v>21</v>
      </c>
      <c r="M244" s="172">
        <f>G244*(1+L244/100)</f>
        <v>0</v>
      </c>
      <c r="N244" s="170">
        <v>0</v>
      </c>
      <c r="O244" s="170">
        <f>ROUND(E244*N244,2)</f>
        <v>0</v>
      </c>
      <c r="P244" s="170">
        <v>0</v>
      </c>
      <c r="Q244" s="170">
        <f>ROUND(E244*P244,2)</f>
        <v>0</v>
      </c>
      <c r="R244" s="172" t="s">
        <v>881</v>
      </c>
      <c r="S244" s="172" t="s">
        <v>218</v>
      </c>
      <c r="T244" s="173" t="s">
        <v>218</v>
      </c>
      <c r="U244" s="157">
        <v>1.6950000000000001</v>
      </c>
      <c r="V244" s="157">
        <f>ROUND(E244*U244,2)</f>
        <v>25.43</v>
      </c>
      <c r="W244" s="157"/>
      <c r="X244" s="157" t="s">
        <v>263</v>
      </c>
      <c r="Y244" s="157" t="s">
        <v>221</v>
      </c>
      <c r="Z244" s="146"/>
      <c r="AA244" s="146"/>
      <c r="AB244" s="146"/>
      <c r="AC244" s="146"/>
      <c r="AD244" s="146"/>
      <c r="AE244" s="146"/>
      <c r="AF244" s="146"/>
      <c r="AG244" s="146" t="s">
        <v>1231</v>
      </c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2" x14ac:dyDescent="0.2">
      <c r="A245" s="153"/>
      <c r="B245" s="154"/>
      <c r="C245" s="262"/>
      <c r="D245" s="263"/>
      <c r="E245" s="263"/>
      <c r="F245" s="263"/>
      <c r="G245" s="263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6"/>
      <c r="AA245" s="146"/>
      <c r="AB245" s="146"/>
      <c r="AC245" s="146"/>
      <c r="AD245" s="146"/>
      <c r="AE245" s="146"/>
      <c r="AF245" s="146"/>
      <c r="AG245" s="146" t="s">
        <v>223</v>
      </c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 x14ac:dyDescent="0.2">
      <c r="A246" s="167">
        <v>62</v>
      </c>
      <c r="B246" s="168" t="s">
        <v>1614</v>
      </c>
      <c r="C246" s="177" t="s">
        <v>1615</v>
      </c>
      <c r="D246" s="169" t="s">
        <v>321</v>
      </c>
      <c r="E246" s="170">
        <v>2</v>
      </c>
      <c r="F246" s="171"/>
      <c r="G246" s="172">
        <f>ROUND(E246*F246,2)</f>
        <v>0</v>
      </c>
      <c r="H246" s="171"/>
      <c r="I246" s="172">
        <f>ROUND(E246*H246,2)</f>
        <v>0</v>
      </c>
      <c r="J246" s="171"/>
      <c r="K246" s="172">
        <f>ROUND(E246*J246,2)</f>
        <v>0</v>
      </c>
      <c r="L246" s="172">
        <v>21</v>
      </c>
      <c r="M246" s="172">
        <f>G246*(1+L246/100)</f>
        <v>0</v>
      </c>
      <c r="N246" s="170">
        <v>2.4599999999999999E-3</v>
      </c>
      <c r="O246" s="170">
        <f>ROUND(E246*N246,2)</f>
        <v>0</v>
      </c>
      <c r="P246" s="170">
        <v>0</v>
      </c>
      <c r="Q246" s="170">
        <f>ROUND(E246*P246,2)</f>
        <v>0</v>
      </c>
      <c r="R246" s="172" t="s">
        <v>881</v>
      </c>
      <c r="S246" s="172" t="s">
        <v>218</v>
      </c>
      <c r="T246" s="173" t="s">
        <v>218</v>
      </c>
      <c r="U246" s="157">
        <v>1.49</v>
      </c>
      <c r="V246" s="157">
        <f>ROUND(E246*U246,2)</f>
        <v>2.98</v>
      </c>
      <c r="W246" s="157"/>
      <c r="X246" s="157" t="s">
        <v>263</v>
      </c>
      <c r="Y246" s="157" t="s">
        <v>221</v>
      </c>
      <c r="Z246" s="146"/>
      <c r="AA246" s="146"/>
      <c r="AB246" s="146"/>
      <c r="AC246" s="146"/>
      <c r="AD246" s="146"/>
      <c r="AE246" s="146"/>
      <c r="AF246" s="146"/>
      <c r="AG246" s="146" t="s">
        <v>1231</v>
      </c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ht="22.5" outlineLevel="2" x14ac:dyDescent="0.2">
      <c r="A247" s="153"/>
      <c r="B247" s="154"/>
      <c r="C247" s="253" t="s">
        <v>1608</v>
      </c>
      <c r="D247" s="254"/>
      <c r="E247" s="254"/>
      <c r="F247" s="254"/>
      <c r="G247" s="254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6"/>
      <c r="AA247" s="146"/>
      <c r="AB247" s="146"/>
      <c r="AC247" s="146"/>
      <c r="AD247" s="146"/>
      <c r="AE247" s="146"/>
      <c r="AF247" s="146"/>
      <c r="AG247" s="146" t="s">
        <v>227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75" t="str">
        <f>C247</f>
        <v>Počet ovinutí zpěňující pásky je řešen pro konfiguraci konců potrubí U/U. Pro dotěsnění mezi páskou a otvorem v k-ci vč. protipožární akrylový tme. Uvažovaná šířka mezikruží cca 5-10mm.</v>
      </c>
      <c r="BB247" s="146"/>
      <c r="BC247" s="146"/>
      <c r="BD247" s="146"/>
      <c r="BE247" s="146"/>
      <c r="BF247" s="146"/>
      <c r="BG247" s="146"/>
      <c r="BH247" s="146"/>
    </row>
    <row r="248" spans="1:60" outlineLevel="2" x14ac:dyDescent="0.2">
      <c r="A248" s="153"/>
      <c r="B248" s="154"/>
      <c r="C248" s="192" t="s">
        <v>1616</v>
      </c>
      <c r="D248" s="185"/>
      <c r="E248" s="186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6"/>
      <c r="AA248" s="146"/>
      <c r="AB248" s="146"/>
      <c r="AC248" s="146"/>
      <c r="AD248" s="146"/>
      <c r="AE248" s="146"/>
      <c r="AF248" s="146"/>
      <c r="AG248" s="146" t="s">
        <v>278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3" x14ac:dyDescent="0.2">
      <c r="A249" s="153"/>
      <c r="B249" s="154"/>
      <c r="C249" s="192" t="s">
        <v>90</v>
      </c>
      <c r="D249" s="185"/>
      <c r="E249" s="186">
        <v>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6"/>
      <c r="AA249" s="146"/>
      <c r="AB249" s="146"/>
      <c r="AC249" s="146"/>
      <c r="AD249" s="146"/>
      <c r="AE249" s="146"/>
      <c r="AF249" s="146"/>
      <c r="AG249" s="146" t="s">
        <v>278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2" x14ac:dyDescent="0.2">
      <c r="A250" s="153"/>
      <c r="B250" s="154"/>
      <c r="C250" s="251"/>
      <c r="D250" s="252"/>
      <c r="E250" s="252"/>
      <c r="F250" s="252"/>
      <c r="G250" s="252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6"/>
      <c r="AA250" s="146"/>
      <c r="AB250" s="146"/>
      <c r="AC250" s="146"/>
      <c r="AD250" s="146"/>
      <c r="AE250" s="146"/>
      <c r="AF250" s="146"/>
      <c r="AG250" s="146" t="s">
        <v>223</v>
      </c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1" x14ac:dyDescent="0.2">
      <c r="A251" s="167">
        <v>63</v>
      </c>
      <c r="B251" s="168" t="s">
        <v>1614</v>
      </c>
      <c r="C251" s="177" t="s">
        <v>1615</v>
      </c>
      <c r="D251" s="169" t="s">
        <v>321</v>
      </c>
      <c r="E251" s="170">
        <v>2</v>
      </c>
      <c r="F251" s="171"/>
      <c r="G251" s="172">
        <f>ROUND(E251*F251,2)</f>
        <v>0</v>
      </c>
      <c r="H251" s="171"/>
      <c r="I251" s="172">
        <f>ROUND(E251*H251,2)</f>
        <v>0</v>
      </c>
      <c r="J251" s="171"/>
      <c r="K251" s="172">
        <f>ROUND(E251*J251,2)</f>
        <v>0</v>
      </c>
      <c r="L251" s="172">
        <v>21</v>
      </c>
      <c r="M251" s="172">
        <f>G251*(1+L251/100)</f>
        <v>0</v>
      </c>
      <c r="N251" s="170">
        <v>0</v>
      </c>
      <c r="O251" s="170">
        <f>ROUND(E251*N251,2)</f>
        <v>0</v>
      </c>
      <c r="P251" s="170">
        <v>0</v>
      </c>
      <c r="Q251" s="170">
        <f>ROUND(E251*P251,2)</f>
        <v>0</v>
      </c>
      <c r="R251" s="172" t="s">
        <v>881</v>
      </c>
      <c r="S251" s="172" t="s">
        <v>218</v>
      </c>
      <c r="T251" s="173" t="s">
        <v>218</v>
      </c>
      <c r="U251" s="157">
        <v>1.49</v>
      </c>
      <c r="V251" s="157">
        <f>ROUND(E251*U251,2)</f>
        <v>2.98</v>
      </c>
      <c r="W251" s="157"/>
      <c r="X251" s="157" t="s">
        <v>263</v>
      </c>
      <c r="Y251" s="157" t="s">
        <v>221</v>
      </c>
      <c r="Z251" s="146"/>
      <c r="AA251" s="146"/>
      <c r="AB251" s="146"/>
      <c r="AC251" s="146"/>
      <c r="AD251" s="146"/>
      <c r="AE251" s="146"/>
      <c r="AF251" s="146"/>
      <c r="AG251" s="146" t="s">
        <v>1231</v>
      </c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2" x14ac:dyDescent="0.2">
      <c r="A252" s="153"/>
      <c r="B252" s="154"/>
      <c r="C252" s="262"/>
      <c r="D252" s="263"/>
      <c r="E252" s="263"/>
      <c r="F252" s="263"/>
      <c r="G252" s="263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6"/>
      <c r="AA252" s="146"/>
      <c r="AB252" s="146"/>
      <c r="AC252" s="146"/>
      <c r="AD252" s="146"/>
      <c r="AE252" s="146"/>
      <c r="AF252" s="146"/>
      <c r="AG252" s="146" t="s">
        <v>223</v>
      </c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1" x14ac:dyDescent="0.2">
      <c r="A253" s="153">
        <v>64</v>
      </c>
      <c r="B253" s="154" t="s">
        <v>923</v>
      </c>
      <c r="C253" s="194" t="s">
        <v>924</v>
      </c>
      <c r="D253" s="155" t="s">
        <v>0</v>
      </c>
      <c r="E253" s="174"/>
      <c r="F253" s="158"/>
      <c r="G253" s="157">
        <f>ROUND(E253*F253,2)</f>
        <v>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21</v>
      </c>
      <c r="M253" s="157">
        <f>G253*(1+L253/100)</f>
        <v>0</v>
      </c>
      <c r="N253" s="156">
        <v>0</v>
      </c>
      <c r="O253" s="156">
        <f>ROUND(E253*N253,2)</f>
        <v>0</v>
      </c>
      <c r="P253" s="156">
        <v>0</v>
      </c>
      <c r="Q253" s="156">
        <f>ROUND(E253*P253,2)</f>
        <v>0</v>
      </c>
      <c r="R253" s="157" t="s">
        <v>881</v>
      </c>
      <c r="S253" s="157" t="s">
        <v>218</v>
      </c>
      <c r="T253" s="157" t="s">
        <v>218</v>
      </c>
      <c r="U253" s="157">
        <v>0</v>
      </c>
      <c r="V253" s="157">
        <f>ROUND(E253*U253,2)</f>
        <v>0</v>
      </c>
      <c r="W253" s="157"/>
      <c r="X253" s="157" t="s">
        <v>843</v>
      </c>
      <c r="Y253" s="157" t="s">
        <v>221</v>
      </c>
      <c r="Z253" s="146"/>
      <c r="AA253" s="146"/>
      <c r="AB253" s="146"/>
      <c r="AC253" s="146"/>
      <c r="AD253" s="146"/>
      <c r="AE253" s="146"/>
      <c r="AF253" s="146"/>
      <c r="AG253" s="146" t="s">
        <v>1266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2" x14ac:dyDescent="0.2">
      <c r="A254" s="153"/>
      <c r="B254" s="154"/>
      <c r="C254" s="264" t="s">
        <v>925</v>
      </c>
      <c r="D254" s="265"/>
      <c r="E254" s="265"/>
      <c r="F254" s="265"/>
      <c r="G254" s="265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6"/>
      <c r="AA254" s="146"/>
      <c r="AB254" s="146"/>
      <c r="AC254" s="146"/>
      <c r="AD254" s="146"/>
      <c r="AE254" s="146"/>
      <c r="AF254" s="146"/>
      <c r="AG254" s="146" t="s">
        <v>276</v>
      </c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2" x14ac:dyDescent="0.2">
      <c r="A255" s="153"/>
      <c r="B255" s="154"/>
      <c r="C255" s="251"/>
      <c r="D255" s="252"/>
      <c r="E255" s="252"/>
      <c r="F255" s="252"/>
      <c r="G255" s="252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6"/>
      <c r="AA255" s="146"/>
      <c r="AB255" s="146"/>
      <c r="AC255" s="146"/>
      <c r="AD255" s="146"/>
      <c r="AE255" s="146"/>
      <c r="AF255" s="146"/>
      <c r="AG255" s="146" t="s">
        <v>223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x14ac:dyDescent="0.2">
      <c r="A256" s="160" t="s">
        <v>213</v>
      </c>
      <c r="B256" s="161" t="s">
        <v>129</v>
      </c>
      <c r="C256" s="176" t="s">
        <v>130</v>
      </c>
      <c r="D256" s="162"/>
      <c r="E256" s="163"/>
      <c r="F256" s="164"/>
      <c r="G256" s="164">
        <f>SUMIF(AG257:AG316,"&lt;&gt;NOR",G257:G316)</f>
        <v>0</v>
      </c>
      <c r="H256" s="164"/>
      <c r="I256" s="164">
        <f>SUM(I257:I316)</f>
        <v>0</v>
      </c>
      <c r="J256" s="164"/>
      <c r="K256" s="164">
        <f>SUM(K257:K316)</f>
        <v>0</v>
      </c>
      <c r="L256" s="164"/>
      <c r="M256" s="164">
        <f>SUM(M257:M316)</f>
        <v>0</v>
      </c>
      <c r="N256" s="163"/>
      <c r="O256" s="163">
        <f>SUM(O257:O316)</f>
        <v>0.21</v>
      </c>
      <c r="P256" s="163"/>
      <c r="Q256" s="163">
        <f>SUM(Q257:Q316)</f>
        <v>0</v>
      </c>
      <c r="R256" s="164"/>
      <c r="S256" s="164"/>
      <c r="T256" s="165"/>
      <c r="U256" s="159"/>
      <c r="V256" s="159">
        <f>SUM(V257:V316)</f>
        <v>72.480000000000018</v>
      </c>
      <c r="W256" s="159"/>
      <c r="X256" s="159"/>
      <c r="Y256" s="159"/>
      <c r="AG256" t="s">
        <v>214</v>
      </c>
    </row>
    <row r="257" spans="1:60" outlineLevel="1" x14ac:dyDescent="0.2">
      <c r="A257" s="167">
        <v>65</v>
      </c>
      <c r="B257" s="168" t="s">
        <v>1617</v>
      </c>
      <c r="C257" s="177" t="s">
        <v>1618</v>
      </c>
      <c r="D257" s="169" t="s">
        <v>374</v>
      </c>
      <c r="E257" s="170">
        <v>1</v>
      </c>
      <c r="F257" s="171"/>
      <c r="G257" s="172">
        <f>ROUND(E257*F257,2)</f>
        <v>0</v>
      </c>
      <c r="H257" s="171"/>
      <c r="I257" s="172">
        <f>ROUND(E257*H257,2)</f>
        <v>0</v>
      </c>
      <c r="J257" s="171"/>
      <c r="K257" s="172">
        <f>ROUND(E257*J257,2)</f>
        <v>0</v>
      </c>
      <c r="L257" s="172">
        <v>21</v>
      </c>
      <c r="M257" s="172">
        <f>G257*(1+L257/100)</f>
        <v>0</v>
      </c>
      <c r="N257" s="170">
        <v>3.4000000000000002E-4</v>
      </c>
      <c r="O257" s="170">
        <f>ROUND(E257*N257,2)</f>
        <v>0</v>
      </c>
      <c r="P257" s="170">
        <v>0</v>
      </c>
      <c r="Q257" s="170">
        <f>ROUND(E257*P257,2)</f>
        <v>0</v>
      </c>
      <c r="R257" s="172" t="s">
        <v>929</v>
      </c>
      <c r="S257" s="172" t="s">
        <v>218</v>
      </c>
      <c r="T257" s="173" t="s">
        <v>218</v>
      </c>
      <c r="U257" s="157">
        <v>0.32</v>
      </c>
      <c r="V257" s="157">
        <f>ROUND(E257*U257,2)</f>
        <v>0.32</v>
      </c>
      <c r="W257" s="157"/>
      <c r="X257" s="157" t="s">
        <v>263</v>
      </c>
      <c r="Y257" s="157" t="s">
        <v>221</v>
      </c>
      <c r="Z257" s="146"/>
      <c r="AA257" s="146"/>
      <c r="AB257" s="146"/>
      <c r="AC257" s="146"/>
      <c r="AD257" s="146"/>
      <c r="AE257" s="146"/>
      <c r="AF257" s="146"/>
      <c r="AG257" s="146" t="s">
        <v>1231</v>
      </c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2" x14ac:dyDescent="0.2">
      <c r="A258" s="153"/>
      <c r="B258" s="154"/>
      <c r="C258" s="266" t="s">
        <v>1550</v>
      </c>
      <c r="D258" s="267"/>
      <c r="E258" s="267"/>
      <c r="F258" s="267"/>
      <c r="G258" s="26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6"/>
      <c r="AA258" s="146"/>
      <c r="AB258" s="146"/>
      <c r="AC258" s="146"/>
      <c r="AD258" s="146"/>
      <c r="AE258" s="146"/>
      <c r="AF258" s="146"/>
      <c r="AG258" s="146" t="s">
        <v>276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2" x14ac:dyDescent="0.2">
      <c r="A259" s="153"/>
      <c r="B259" s="154"/>
      <c r="C259" s="251"/>
      <c r="D259" s="252"/>
      <c r="E259" s="252"/>
      <c r="F259" s="252"/>
      <c r="G259" s="252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6"/>
      <c r="AA259" s="146"/>
      <c r="AB259" s="146"/>
      <c r="AC259" s="146"/>
      <c r="AD259" s="146"/>
      <c r="AE259" s="146"/>
      <c r="AF259" s="146"/>
      <c r="AG259" s="146" t="s">
        <v>223</v>
      </c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 x14ac:dyDescent="0.2">
      <c r="A260" s="167">
        <v>66</v>
      </c>
      <c r="B260" s="168" t="s">
        <v>1619</v>
      </c>
      <c r="C260" s="177" t="s">
        <v>1620</v>
      </c>
      <c r="D260" s="169" t="s">
        <v>374</v>
      </c>
      <c r="E260" s="170">
        <v>11</v>
      </c>
      <c r="F260" s="171"/>
      <c r="G260" s="172">
        <f>ROUND(E260*F260,2)</f>
        <v>0</v>
      </c>
      <c r="H260" s="171"/>
      <c r="I260" s="172">
        <f>ROUND(E260*H260,2)</f>
        <v>0</v>
      </c>
      <c r="J260" s="171"/>
      <c r="K260" s="172">
        <f>ROUND(E260*J260,2)</f>
        <v>0</v>
      </c>
      <c r="L260" s="172">
        <v>21</v>
      </c>
      <c r="M260" s="172">
        <f>G260*(1+L260/100)</f>
        <v>0</v>
      </c>
      <c r="N260" s="170">
        <v>3.8000000000000002E-4</v>
      </c>
      <c r="O260" s="170">
        <f>ROUND(E260*N260,2)</f>
        <v>0</v>
      </c>
      <c r="P260" s="170">
        <v>0</v>
      </c>
      <c r="Q260" s="170">
        <f>ROUND(E260*P260,2)</f>
        <v>0</v>
      </c>
      <c r="R260" s="172" t="s">
        <v>929</v>
      </c>
      <c r="S260" s="172" t="s">
        <v>218</v>
      </c>
      <c r="T260" s="173" t="s">
        <v>218</v>
      </c>
      <c r="U260" s="157">
        <v>0.32</v>
      </c>
      <c r="V260" s="157">
        <f>ROUND(E260*U260,2)</f>
        <v>3.52</v>
      </c>
      <c r="W260" s="157"/>
      <c r="X260" s="157" t="s">
        <v>263</v>
      </c>
      <c r="Y260" s="157" t="s">
        <v>221</v>
      </c>
      <c r="Z260" s="146"/>
      <c r="AA260" s="146"/>
      <c r="AB260" s="146"/>
      <c r="AC260" s="146"/>
      <c r="AD260" s="146"/>
      <c r="AE260" s="146"/>
      <c r="AF260" s="146"/>
      <c r="AG260" s="146" t="s">
        <v>1231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2" x14ac:dyDescent="0.2">
      <c r="A261" s="153"/>
      <c r="B261" s="154"/>
      <c r="C261" s="266" t="s">
        <v>1550</v>
      </c>
      <c r="D261" s="267"/>
      <c r="E261" s="267"/>
      <c r="F261" s="267"/>
      <c r="G261" s="26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6"/>
      <c r="AA261" s="146"/>
      <c r="AB261" s="146"/>
      <c r="AC261" s="146"/>
      <c r="AD261" s="146"/>
      <c r="AE261" s="146"/>
      <c r="AF261" s="146"/>
      <c r="AG261" s="146" t="s">
        <v>276</v>
      </c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2" x14ac:dyDescent="0.2">
      <c r="A262" s="153"/>
      <c r="B262" s="154"/>
      <c r="C262" s="251"/>
      <c r="D262" s="252"/>
      <c r="E262" s="252"/>
      <c r="F262" s="252"/>
      <c r="G262" s="252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6"/>
      <c r="AA262" s="146"/>
      <c r="AB262" s="146"/>
      <c r="AC262" s="146"/>
      <c r="AD262" s="146"/>
      <c r="AE262" s="146"/>
      <c r="AF262" s="146"/>
      <c r="AG262" s="146" t="s">
        <v>223</v>
      </c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 x14ac:dyDescent="0.2">
      <c r="A263" s="167">
        <v>67</v>
      </c>
      <c r="B263" s="168" t="s">
        <v>1621</v>
      </c>
      <c r="C263" s="177" t="s">
        <v>1622</v>
      </c>
      <c r="D263" s="169" t="s">
        <v>374</v>
      </c>
      <c r="E263" s="170">
        <v>4</v>
      </c>
      <c r="F263" s="171"/>
      <c r="G263" s="172">
        <f>ROUND(E263*F263,2)</f>
        <v>0</v>
      </c>
      <c r="H263" s="171"/>
      <c r="I263" s="172">
        <f>ROUND(E263*H263,2)</f>
        <v>0</v>
      </c>
      <c r="J263" s="171"/>
      <c r="K263" s="172">
        <f>ROUND(E263*J263,2)</f>
        <v>0</v>
      </c>
      <c r="L263" s="172">
        <v>21</v>
      </c>
      <c r="M263" s="172">
        <f>G263*(1+L263/100)</f>
        <v>0</v>
      </c>
      <c r="N263" s="170">
        <v>4.6999999999999999E-4</v>
      </c>
      <c r="O263" s="170">
        <f>ROUND(E263*N263,2)</f>
        <v>0</v>
      </c>
      <c r="P263" s="170">
        <v>0</v>
      </c>
      <c r="Q263" s="170">
        <f>ROUND(E263*P263,2)</f>
        <v>0</v>
      </c>
      <c r="R263" s="172" t="s">
        <v>929</v>
      </c>
      <c r="S263" s="172" t="s">
        <v>218</v>
      </c>
      <c r="T263" s="173" t="s">
        <v>218</v>
      </c>
      <c r="U263" s="157">
        <v>0.35899999999999999</v>
      </c>
      <c r="V263" s="157">
        <f>ROUND(E263*U263,2)</f>
        <v>1.44</v>
      </c>
      <c r="W263" s="157"/>
      <c r="X263" s="157" t="s">
        <v>263</v>
      </c>
      <c r="Y263" s="157" t="s">
        <v>221</v>
      </c>
      <c r="Z263" s="146"/>
      <c r="AA263" s="146"/>
      <c r="AB263" s="146"/>
      <c r="AC263" s="146"/>
      <c r="AD263" s="146"/>
      <c r="AE263" s="146"/>
      <c r="AF263" s="146"/>
      <c r="AG263" s="146" t="s">
        <v>1231</v>
      </c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2" x14ac:dyDescent="0.2">
      <c r="A264" s="153"/>
      <c r="B264" s="154"/>
      <c r="C264" s="266" t="s">
        <v>1550</v>
      </c>
      <c r="D264" s="267"/>
      <c r="E264" s="267"/>
      <c r="F264" s="267"/>
      <c r="G264" s="26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6"/>
      <c r="AA264" s="146"/>
      <c r="AB264" s="146"/>
      <c r="AC264" s="146"/>
      <c r="AD264" s="146"/>
      <c r="AE264" s="146"/>
      <c r="AF264" s="146"/>
      <c r="AG264" s="146" t="s">
        <v>276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2" x14ac:dyDescent="0.2">
      <c r="A265" s="153"/>
      <c r="B265" s="154"/>
      <c r="C265" s="251"/>
      <c r="D265" s="252"/>
      <c r="E265" s="252"/>
      <c r="F265" s="252"/>
      <c r="G265" s="252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6"/>
      <c r="AA265" s="146"/>
      <c r="AB265" s="146"/>
      <c r="AC265" s="146"/>
      <c r="AD265" s="146"/>
      <c r="AE265" s="146"/>
      <c r="AF265" s="146"/>
      <c r="AG265" s="146" t="s">
        <v>223</v>
      </c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 x14ac:dyDescent="0.2">
      <c r="A266" s="167">
        <v>68</v>
      </c>
      <c r="B266" s="168" t="s">
        <v>1623</v>
      </c>
      <c r="C266" s="177" t="s">
        <v>1624</v>
      </c>
      <c r="D266" s="169" t="s">
        <v>374</v>
      </c>
      <c r="E266" s="170">
        <v>4</v>
      </c>
      <c r="F266" s="171"/>
      <c r="G266" s="172">
        <f>ROUND(E266*F266,2)</f>
        <v>0</v>
      </c>
      <c r="H266" s="171"/>
      <c r="I266" s="172">
        <f>ROUND(E266*H266,2)</f>
        <v>0</v>
      </c>
      <c r="J266" s="171"/>
      <c r="K266" s="172">
        <f>ROUND(E266*J266,2)</f>
        <v>0</v>
      </c>
      <c r="L266" s="172">
        <v>21</v>
      </c>
      <c r="M266" s="172">
        <f>G266*(1+L266/100)</f>
        <v>0</v>
      </c>
      <c r="N266" s="170">
        <v>1.5200000000000001E-3</v>
      </c>
      <c r="O266" s="170">
        <f>ROUND(E266*N266,2)</f>
        <v>0.01</v>
      </c>
      <c r="P266" s="170">
        <v>0</v>
      </c>
      <c r="Q266" s="170">
        <f>ROUND(E266*P266,2)</f>
        <v>0</v>
      </c>
      <c r="R266" s="172" t="s">
        <v>929</v>
      </c>
      <c r="S266" s="172" t="s">
        <v>218</v>
      </c>
      <c r="T266" s="173" t="s">
        <v>218</v>
      </c>
      <c r="U266" s="157">
        <v>1.173</v>
      </c>
      <c r="V266" s="157">
        <f>ROUND(E266*U266,2)</f>
        <v>4.6900000000000004</v>
      </c>
      <c r="W266" s="157"/>
      <c r="X266" s="157" t="s">
        <v>263</v>
      </c>
      <c r="Y266" s="157" t="s">
        <v>221</v>
      </c>
      <c r="Z266" s="146"/>
      <c r="AA266" s="146"/>
      <c r="AB266" s="146"/>
      <c r="AC266" s="146"/>
      <c r="AD266" s="146"/>
      <c r="AE266" s="146"/>
      <c r="AF266" s="146"/>
      <c r="AG266" s="146" t="s">
        <v>1231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2" x14ac:dyDescent="0.2">
      <c r="A267" s="153"/>
      <c r="B267" s="154"/>
      <c r="C267" s="266" t="s">
        <v>1550</v>
      </c>
      <c r="D267" s="267"/>
      <c r="E267" s="267"/>
      <c r="F267" s="267"/>
      <c r="G267" s="26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6"/>
      <c r="AA267" s="146"/>
      <c r="AB267" s="146"/>
      <c r="AC267" s="146"/>
      <c r="AD267" s="146"/>
      <c r="AE267" s="146"/>
      <c r="AF267" s="146"/>
      <c r="AG267" s="146" t="s">
        <v>276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2" x14ac:dyDescent="0.2">
      <c r="A268" s="153"/>
      <c r="B268" s="154"/>
      <c r="C268" s="251"/>
      <c r="D268" s="252"/>
      <c r="E268" s="252"/>
      <c r="F268" s="252"/>
      <c r="G268" s="252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6"/>
      <c r="AA268" s="146"/>
      <c r="AB268" s="146"/>
      <c r="AC268" s="146"/>
      <c r="AD268" s="146"/>
      <c r="AE268" s="146"/>
      <c r="AF268" s="146"/>
      <c r="AG268" s="146" t="s">
        <v>223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 x14ac:dyDescent="0.2">
      <c r="A269" s="167">
        <v>69</v>
      </c>
      <c r="B269" s="168" t="s">
        <v>1625</v>
      </c>
      <c r="C269" s="177" t="s">
        <v>1626</v>
      </c>
      <c r="D269" s="169" t="s">
        <v>374</v>
      </c>
      <c r="E269" s="170">
        <v>2</v>
      </c>
      <c r="F269" s="171"/>
      <c r="G269" s="172">
        <f>ROUND(E269*F269,2)</f>
        <v>0</v>
      </c>
      <c r="H269" s="171"/>
      <c r="I269" s="172">
        <f>ROUND(E269*H269,2)</f>
        <v>0</v>
      </c>
      <c r="J269" s="171"/>
      <c r="K269" s="172">
        <f>ROUND(E269*J269,2)</f>
        <v>0</v>
      </c>
      <c r="L269" s="172">
        <v>21</v>
      </c>
      <c r="M269" s="172">
        <f>G269*(1+L269/100)</f>
        <v>0</v>
      </c>
      <c r="N269" s="170">
        <v>5.1999999999999995E-4</v>
      </c>
      <c r="O269" s="170">
        <f>ROUND(E269*N269,2)</f>
        <v>0</v>
      </c>
      <c r="P269" s="170">
        <v>0</v>
      </c>
      <c r="Q269" s="170">
        <f>ROUND(E269*P269,2)</f>
        <v>0</v>
      </c>
      <c r="R269" s="172" t="s">
        <v>929</v>
      </c>
      <c r="S269" s="172" t="s">
        <v>218</v>
      </c>
      <c r="T269" s="173" t="s">
        <v>218</v>
      </c>
      <c r="U269" s="157">
        <v>0.52900000000000003</v>
      </c>
      <c r="V269" s="157">
        <f>ROUND(E269*U269,2)</f>
        <v>1.06</v>
      </c>
      <c r="W269" s="157"/>
      <c r="X269" s="157" t="s">
        <v>263</v>
      </c>
      <c r="Y269" s="157" t="s">
        <v>221</v>
      </c>
      <c r="Z269" s="146"/>
      <c r="AA269" s="146"/>
      <c r="AB269" s="146"/>
      <c r="AC269" s="146"/>
      <c r="AD269" s="146"/>
      <c r="AE269" s="146"/>
      <c r="AF269" s="146"/>
      <c r="AG269" s="146" t="s">
        <v>1231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2" x14ac:dyDescent="0.2">
      <c r="A270" s="153"/>
      <c r="B270" s="154"/>
      <c r="C270" s="266" t="s">
        <v>1550</v>
      </c>
      <c r="D270" s="267"/>
      <c r="E270" s="267"/>
      <c r="F270" s="267"/>
      <c r="G270" s="26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6"/>
      <c r="AA270" s="146"/>
      <c r="AB270" s="146"/>
      <c r="AC270" s="146"/>
      <c r="AD270" s="146"/>
      <c r="AE270" s="146"/>
      <c r="AF270" s="146"/>
      <c r="AG270" s="146" t="s">
        <v>276</v>
      </c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2" x14ac:dyDescent="0.2">
      <c r="A271" s="153"/>
      <c r="B271" s="154"/>
      <c r="C271" s="251"/>
      <c r="D271" s="252"/>
      <c r="E271" s="252"/>
      <c r="F271" s="252"/>
      <c r="G271" s="252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6"/>
      <c r="AA271" s="146"/>
      <c r="AB271" s="146"/>
      <c r="AC271" s="146"/>
      <c r="AD271" s="146"/>
      <c r="AE271" s="146"/>
      <c r="AF271" s="146"/>
      <c r="AG271" s="146" t="s">
        <v>223</v>
      </c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 x14ac:dyDescent="0.2">
      <c r="A272" s="167">
        <v>70</v>
      </c>
      <c r="B272" s="168" t="s">
        <v>1627</v>
      </c>
      <c r="C272" s="177" t="s">
        <v>1628</v>
      </c>
      <c r="D272" s="169" t="s">
        <v>374</v>
      </c>
      <c r="E272" s="170">
        <v>3</v>
      </c>
      <c r="F272" s="171"/>
      <c r="G272" s="172">
        <f>ROUND(E272*F272,2)</f>
        <v>0</v>
      </c>
      <c r="H272" s="171"/>
      <c r="I272" s="172">
        <f>ROUND(E272*H272,2)</f>
        <v>0</v>
      </c>
      <c r="J272" s="171"/>
      <c r="K272" s="172">
        <f>ROUND(E272*J272,2)</f>
        <v>0</v>
      </c>
      <c r="L272" s="172">
        <v>21</v>
      </c>
      <c r="M272" s="172">
        <f>G272*(1+L272/100)</f>
        <v>0</v>
      </c>
      <c r="N272" s="170">
        <v>7.7999999999999999E-4</v>
      </c>
      <c r="O272" s="170">
        <f>ROUND(E272*N272,2)</f>
        <v>0</v>
      </c>
      <c r="P272" s="170">
        <v>0</v>
      </c>
      <c r="Q272" s="170">
        <f>ROUND(E272*P272,2)</f>
        <v>0</v>
      </c>
      <c r="R272" s="172" t="s">
        <v>929</v>
      </c>
      <c r="S272" s="172" t="s">
        <v>218</v>
      </c>
      <c r="T272" s="173" t="s">
        <v>218</v>
      </c>
      <c r="U272" s="157">
        <v>0.81899999999999995</v>
      </c>
      <c r="V272" s="157">
        <f>ROUND(E272*U272,2)</f>
        <v>2.46</v>
      </c>
      <c r="W272" s="157"/>
      <c r="X272" s="157" t="s">
        <v>263</v>
      </c>
      <c r="Y272" s="157" t="s">
        <v>221</v>
      </c>
      <c r="Z272" s="146"/>
      <c r="AA272" s="146"/>
      <c r="AB272" s="146"/>
      <c r="AC272" s="146"/>
      <c r="AD272" s="146"/>
      <c r="AE272" s="146"/>
      <c r="AF272" s="146"/>
      <c r="AG272" s="146" t="s">
        <v>1231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2" x14ac:dyDescent="0.2">
      <c r="A273" s="153"/>
      <c r="B273" s="154"/>
      <c r="C273" s="266" t="s">
        <v>1550</v>
      </c>
      <c r="D273" s="267"/>
      <c r="E273" s="267"/>
      <c r="F273" s="267"/>
      <c r="G273" s="26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6"/>
      <c r="AA273" s="146"/>
      <c r="AB273" s="146"/>
      <c r="AC273" s="146"/>
      <c r="AD273" s="146"/>
      <c r="AE273" s="146"/>
      <c r="AF273" s="146"/>
      <c r="AG273" s="146" t="s">
        <v>276</v>
      </c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2" x14ac:dyDescent="0.2">
      <c r="A274" s="153"/>
      <c r="B274" s="154"/>
      <c r="C274" s="251"/>
      <c r="D274" s="252"/>
      <c r="E274" s="252"/>
      <c r="F274" s="252"/>
      <c r="G274" s="252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6"/>
      <c r="AA274" s="146"/>
      <c r="AB274" s="146"/>
      <c r="AC274" s="146"/>
      <c r="AD274" s="146"/>
      <c r="AE274" s="146"/>
      <c r="AF274" s="146"/>
      <c r="AG274" s="146" t="s">
        <v>223</v>
      </c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1" x14ac:dyDescent="0.2">
      <c r="A275" s="167">
        <v>71</v>
      </c>
      <c r="B275" s="168" t="s">
        <v>1629</v>
      </c>
      <c r="C275" s="177" t="s">
        <v>1630</v>
      </c>
      <c r="D275" s="169" t="s">
        <v>374</v>
      </c>
      <c r="E275" s="170">
        <v>17</v>
      </c>
      <c r="F275" s="171"/>
      <c r="G275" s="172">
        <f>ROUND(E275*F275,2)</f>
        <v>0</v>
      </c>
      <c r="H275" s="171"/>
      <c r="I275" s="172">
        <f>ROUND(E275*H275,2)</f>
        <v>0</v>
      </c>
      <c r="J275" s="171"/>
      <c r="K275" s="172">
        <f>ROUND(E275*J275,2)</f>
        <v>0</v>
      </c>
      <c r="L275" s="172">
        <v>21</v>
      </c>
      <c r="M275" s="172">
        <f>G275*(1+L275/100)</f>
        <v>0</v>
      </c>
      <c r="N275" s="170">
        <v>1.31E-3</v>
      </c>
      <c r="O275" s="170">
        <f>ROUND(E275*N275,2)</f>
        <v>0.02</v>
      </c>
      <c r="P275" s="170">
        <v>0</v>
      </c>
      <c r="Q275" s="170">
        <f>ROUND(E275*P275,2)</f>
        <v>0</v>
      </c>
      <c r="R275" s="172" t="s">
        <v>929</v>
      </c>
      <c r="S275" s="172" t="s">
        <v>218</v>
      </c>
      <c r="T275" s="173" t="s">
        <v>218</v>
      </c>
      <c r="U275" s="157">
        <v>0.79700000000000004</v>
      </c>
      <c r="V275" s="157">
        <f>ROUND(E275*U275,2)</f>
        <v>13.55</v>
      </c>
      <c r="W275" s="157"/>
      <c r="X275" s="157" t="s">
        <v>263</v>
      </c>
      <c r="Y275" s="157" t="s">
        <v>221</v>
      </c>
      <c r="Z275" s="146"/>
      <c r="AA275" s="146"/>
      <c r="AB275" s="146"/>
      <c r="AC275" s="146"/>
      <c r="AD275" s="146"/>
      <c r="AE275" s="146"/>
      <c r="AF275" s="146"/>
      <c r="AG275" s="146" t="s">
        <v>1231</v>
      </c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2" x14ac:dyDescent="0.2">
      <c r="A276" s="153"/>
      <c r="B276" s="154"/>
      <c r="C276" s="266" t="s">
        <v>1550</v>
      </c>
      <c r="D276" s="267"/>
      <c r="E276" s="267"/>
      <c r="F276" s="267"/>
      <c r="G276" s="26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6"/>
      <c r="AA276" s="146"/>
      <c r="AB276" s="146"/>
      <c r="AC276" s="146"/>
      <c r="AD276" s="146"/>
      <c r="AE276" s="146"/>
      <c r="AF276" s="146"/>
      <c r="AG276" s="146" t="s">
        <v>276</v>
      </c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2" x14ac:dyDescent="0.2">
      <c r="A277" s="153"/>
      <c r="B277" s="154"/>
      <c r="C277" s="251"/>
      <c r="D277" s="252"/>
      <c r="E277" s="252"/>
      <c r="F277" s="252"/>
      <c r="G277" s="252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6"/>
      <c r="AA277" s="146"/>
      <c r="AB277" s="146"/>
      <c r="AC277" s="146"/>
      <c r="AD277" s="146"/>
      <c r="AE277" s="146"/>
      <c r="AF277" s="146"/>
      <c r="AG277" s="146" t="s">
        <v>223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ht="22.5" outlineLevel="1" x14ac:dyDescent="0.2">
      <c r="A278" s="167">
        <v>72</v>
      </c>
      <c r="B278" s="168" t="s">
        <v>1631</v>
      </c>
      <c r="C278" s="177" t="s">
        <v>1632</v>
      </c>
      <c r="D278" s="169" t="s">
        <v>374</v>
      </c>
      <c r="E278" s="170">
        <v>15</v>
      </c>
      <c r="F278" s="171"/>
      <c r="G278" s="172">
        <f>ROUND(E278*F278,2)</f>
        <v>0</v>
      </c>
      <c r="H278" s="171"/>
      <c r="I278" s="172">
        <f>ROUND(E278*H278,2)</f>
        <v>0</v>
      </c>
      <c r="J278" s="171"/>
      <c r="K278" s="172">
        <f>ROUND(E278*J278,2)</f>
        <v>0</v>
      </c>
      <c r="L278" s="172">
        <v>21</v>
      </c>
      <c r="M278" s="172">
        <f>G278*(1+L278/100)</f>
        <v>0</v>
      </c>
      <c r="N278" s="170">
        <v>2.0999999999999999E-3</v>
      </c>
      <c r="O278" s="170">
        <f>ROUND(E278*N278,2)</f>
        <v>0.03</v>
      </c>
      <c r="P278" s="170">
        <v>0</v>
      </c>
      <c r="Q278" s="170">
        <f>ROUND(E278*P278,2)</f>
        <v>0</v>
      </c>
      <c r="R278" s="172" t="s">
        <v>929</v>
      </c>
      <c r="S278" s="172" t="s">
        <v>218</v>
      </c>
      <c r="T278" s="173" t="s">
        <v>218</v>
      </c>
      <c r="U278" s="157">
        <v>0.8</v>
      </c>
      <c r="V278" s="157">
        <f>ROUND(E278*U278,2)</f>
        <v>12</v>
      </c>
      <c r="W278" s="157"/>
      <c r="X278" s="157" t="s">
        <v>263</v>
      </c>
      <c r="Y278" s="157" t="s">
        <v>221</v>
      </c>
      <c r="Z278" s="146"/>
      <c r="AA278" s="146"/>
      <c r="AB278" s="146"/>
      <c r="AC278" s="146"/>
      <c r="AD278" s="146"/>
      <c r="AE278" s="146"/>
      <c r="AF278" s="146"/>
      <c r="AG278" s="146" t="s">
        <v>1231</v>
      </c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2" x14ac:dyDescent="0.2">
      <c r="A279" s="153"/>
      <c r="B279" s="154"/>
      <c r="C279" s="266" t="s">
        <v>1550</v>
      </c>
      <c r="D279" s="267"/>
      <c r="E279" s="267"/>
      <c r="F279" s="267"/>
      <c r="G279" s="26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6"/>
      <c r="AA279" s="146"/>
      <c r="AB279" s="146"/>
      <c r="AC279" s="146"/>
      <c r="AD279" s="146"/>
      <c r="AE279" s="146"/>
      <c r="AF279" s="146"/>
      <c r="AG279" s="146" t="s">
        <v>276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2" x14ac:dyDescent="0.2">
      <c r="A280" s="153"/>
      <c r="B280" s="154"/>
      <c r="C280" s="251"/>
      <c r="D280" s="252"/>
      <c r="E280" s="252"/>
      <c r="F280" s="252"/>
      <c r="G280" s="252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6"/>
      <c r="AA280" s="146"/>
      <c r="AB280" s="146"/>
      <c r="AC280" s="146"/>
      <c r="AD280" s="146"/>
      <c r="AE280" s="146"/>
      <c r="AF280" s="146"/>
      <c r="AG280" s="146" t="s">
        <v>223</v>
      </c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ht="22.5" outlineLevel="1" x14ac:dyDescent="0.2">
      <c r="A281" s="167">
        <v>73</v>
      </c>
      <c r="B281" s="168" t="s">
        <v>1548</v>
      </c>
      <c r="C281" s="177" t="s">
        <v>1549</v>
      </c>
      <c r="D281" s="169" t="s">
        <v>374</v>
      </c>
      <c r="E281" s="170">
        <v>10</v>
      </c>
      <c r="F281" s="171"/>
      <c r="G281" s="172">
        <f>ROUND(E281*F281,2)</f>
        <v>0</v>
      </c>
      <c r="H281" s="171"/>
      <c r="I281" s="172">
        <f>ROUND(E281*H281,2)</f>
        <v>0</v>
      </c>
      <c r="J281" s="171"/>
      <c r="K281" s="172">
        <f>ROUND(E281*J281,2)</f>
        <v>0</v>
      </c>
      <c r="L281" s="172">
        <v>21</v>
      </c>
      <c r="M281" s="172">
        <f>G281*(1+L281/100)</f>
        <v>0</v>
      </c>
      <c r="N281" s="170">
        <v>2.5200000000000001E-3</v>
      </c>
      <c r="O281" s="170">
        <f>ROUND(E281*N281,2)</f>
        <v>0.03</v>
      </c>
      <c r="P281" s="170">
        <v>0</v>
      </c>
      <c r="Q281" s="170">
        <f>ROUND(E281*P281,2)</f>
        <v>0</v>
      </c>
      <c r="R281" s="172" t="s">
        <v>929</v>
      </c>
      <c r="S281" s="172" t="s">
        <v>218</v>
      </c>
      <c r="T281" s="173" t="s">
        <v>218</v>
      </c>
      <c r="U281" s="157">
        <v>0.8</v>
      </c>
      <c r="V281" s="157">
        <f>ROUND(E281*U281,2)</f>
        <v>8</v>
      </c>
      <c r="W281" s="157"/>
      <c r="X281" s="157" t="s">
        <v>263</v>
      </c>
      <c r="Y281" s="157" t="s">
        <v>221</v>
      </c>
      <c r="Z281" s="146"/>
      <c r="AA281" s="146"/>
      <c r="AB281" s="146"/>
      <c r="AC281" s="146"/>
      <c r="AD281" s="146"/>
      <c r="AE281" s="146"/>
      <c r="AF281" s="146"/>
      <c r="AG281" s="146" t="s">
        <v>1231</v>
      </c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2" x14ac:dyDescent="0.2">
      <c r="A282" s="153"/>
      <c r="B282" s="154"/>
      <c r="C282" s="266" t="s">
        <v>1550</v>
      </c>
      <c r="D282" s="267"/>
      <c r="E282" s="267"/>
      <c r="F282" s="267"/>
      <c r="G282" s="26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6"/>
      <c r="AA282" s="146"/>
      <c r="AB282" s="146"/>
      <c r="AC282" s="146"/>
      <c r="AD282" s="146"/>
      <c r="AE282" s="146"/>
      <c r="AF282" s="146"/>
      <c r="AG282" s="146" t="s">
        <v>276</v>
      </c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2" x14ac:dyDescent="0.2">
      <c r="A283" s="153"/>
      <c r="B283" s="154"/>
      <c r="C283" s="251"/>
      <c r="D283" s="252"/>
      <c r="E283" s="252"/>
      <c r="F283" s="252"/>
      <c r="G283" s="252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6"/>
      <c r="AA283" s="146"/>
      <c r="AB283" s="146"/>
      <c r="AC283" s="146"/>
      <c r="AD283" s="146"/>
      <c r="AE283" s="146"/>
      <c r="AF283" s="146"/>
      <c r="AG283" s="146" t="s">
        <v>223</v>
      </c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ht="22.5" outlineLevel="1" x14ac:dyDescent="0.2">
      <c r="A284" s="167">
        <v>74</v>
      </c>
      <c r="B284" s="168" t="s">
        <v>1553</v>
      </c>
      <c r="C284" s="177" t="s">
        <v>1554</v>
      </c>
      <c r="D284" s="169" t="s">
        <v>374</v>
      </c>
      <c r="E284" s="170">
        <v>27</v>
      </c>
      <c r="F284" s="171"/>
      <c r="G284" s="172">
        <f>ROUND(E284*F284,2)</f>
        <v>0</v>
      </c>
      <c r="H284" s="171"/>
      <c r="I284" s="172">
        <f>ROUND(E284*H284,2)</f>
        <v>0</v>
      </c>
      <c r="J284" s="171"/>
      <c r="K284" s="172">
        <f>ROUND(E284*J284,2)</f>
        <v>0</v>
      </c>
      <c r="L284" s="172">
        <v>21</v>
      </c>
      <c r="M284" s="172">
        <f>G284*(1+L284/100)</f>
        <v>0</v>
      </c>
      <c r="N284" s="170">
        <v>3.5699999999999998E-3</v>
      </c>
      <c r="O284" s="170">
        <f>ROUND(E284*N284,2)</f>
        <v>0.1</v>
      </c>
      <c r="P284" s="170">
        <v>0</v>
      </c>
      <c r="Q284" s="170">
        <f>ROUND(E284*P284,2)</f>
        <v>0</v>
      </c>
      <c r="R284" s="172" t="s">
        <v>929</v>
      </c>
      <c r="S284" s="172" t="s">
        <v>218</v>
      </c>
      <c r="T284" s="173" t="s">
        <v>218</v>
      </c>
      <c r="U284" s="157">
        <v>0.55000000000000004</v>
      </c>
      <c r="V284" s="157">
        <f>ROUND(E284*U284,2)</f>
        <v>14.85</v>
      </c>
      <c r="W284" s="157"/>
      <c r="X284" s="157" t="s">
        <v>263</v>
      </c>
      <c r="Y284" s="157" t="s">
        <v>221</v>
      </c>
      <c r="Z284" s="146"/>
      <c r="AA284" s="146"/>
      <c r="AB284" s="146"/>
      <c r="AC284" s="146"/>
      <c r="AD284" s="146"/>
      <c r="AE284" s="146"/>
      <c r="AF284" s="146"/>
      <c r="AG284" s="146" t="s">
        <v>1231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2" x14ac:dyDescent="0.2">
      <c r="A285" s="153"/>
      <c r="B285" s="154"/>
      <c r="C285" s="266" t="s">
        <v>1550</v>
      </c>
      <c r="D285" s="267"/>
      <c r="E285" s="267"/>
      <c r="F285" s="267"/>
      <c r="G285" s="26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6"/>
      <c r="AA285" s="146"/>
      <c r="AB285" s="146"/>
      <c r="AC285" s="146"/>
      <c r="AD285" s="146"/>
      <c r="AE285" s="146"/>
      <c r="AF285" s="146"/>
      <c r="AG285" s="146" t="s">
        <v>276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2" x14ac:dyDescent="0.2">
      <c r="A286" s="153"/>
      <c r="B286" s="154"/>
      <c r="C286" s="251"/>
      <c r="D286" s="252"/>
      <c r="E286" s="252"/>
      <c r="F286" s="252"/>
      <c r="G286" s="252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6"/>
      <c r="AA286" s="146"/>
      <c r="AB286" s="146"/>
      <c r="AC286" s="146"/>
      <c r="AD286" s="146"/>
      <c r="AE286" s="146"/>
      <c r="AF286" s="146"/>
      <c r="AG286" s="146" t="s">
        <v>223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1" x14ac:dyDescent="0.2">
      <c r="A287" s="167">
        <v>75</v>
      </c>
      <c r="B287" s="168" t="s">
        <v>1633</v>
      </c>
      <c r="C287" s="177" t="s">
        <v>1634</v>
      </c>
      <c r="D287" s="169" t="s">
        <v>321</v>
      </c>
      <c r="E287" s="170">
        <v>1</v>
      </c>
      <c r="F287" s="171"/>
      <c r="G287" s="172">
        <f>ROUND(E287*F287,2)</f>
        <v>0</v>
      </c>
      <c r="H287" s="171"/>
      <c r="I287" s="172">
        <f>ROUND(E287*H287,2)</f>
        <v>0</v>
      </c>
      <c r="J287" s="171"/>
      <c r="K287" s="172">
        <f>ROUND(E287*J287,2)</f>
        <v>0</v>
      </c>
      <c r="L287" s="172">
        <v>21</v>
      </c>
      <c r="M287" s="172">
        <f>G287*(1+L287/100)</f>
        <v>0</v>
      </c>
      <c r="N287" s="170">
        <v>0</v>
      </c>
      <c r="O287" s="170">
        <f>ROUND(E287*N287,2)</f>
        <v>0</v>
      </c>
      <c r="P287" s="170">
        <v>0</v>
      </c>
      <c r="Q287" s="170">
        <f>ROUND(E287*P287,2)</f>
        <v>0</v>
      </c>
      <c r="R287" s="172" t="s">
        <v>929</v>
      </c>
      <c r="S287" s="172" t="s">
        <v>218</v>
      </c>
      <c r="T287" s="173" t="s">
        <v>218</v>
      </c>
      <c r="U287" s="157">
        <v>0.14799999999999999</v>
      </c>
      <c r="V287" s="157">
        <f>ROUND(E287*U287,2)</f>
        <v>0.15</v>
      </c>
      <c r="W287" s="157"/>
      <c r="X287" s="157" t="s">
        <v>263</v>
      </c>
      <c r="Y287" s="157" t="s">
        <v>221</v>
      </c>
      <c r="Z287" s="146"/>
      <c r="AA287" s="146"/>
      <c r="AB287" s="146"/>
      <c r="AC287" s="146"/>
      <c r="AD287" s="146"/>
      <c r="AE287" s="146"/>
      <c r="AF287" s="146"/>
      <c r="AG287" s="146" t="s">
        <v>1231</v>
      </c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2" x14ac:dyDescent="0.2">
      <c r="A288" s="153"/>
      <c r="B288" s="154"/>
      <c r="C288" s="266" t="s">
        <v>1635</v>
      </c>
      <c r="D288" s="267"/>
      <c r="E288" s="267"/>
      <c r="F288" s="267"/>
      <c r="G288" s="26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6"/>
      <c r="AA288" s="146"/>
      <c r="AB288" s="146"/>
      <c r="AC288" s="146"/>
      <c r="AD288" s="146"/>
      <c r="AE288" s="146"/>
      <c r="AF288" s="146"/>
      <c r="AG288" s="146" t="s">
        <v>276</v>
      </c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2" x14ac:dyDescent="0.2">
      <c r="A289" s="153"/>
      <c r="B289" s="154"/>
      <c r="C289" s="251"/>
      <c r="D289" s="252"/>
      <c r="E289" s="252"/>
      <c r="F289" s="252"/>
      <c r="G289" s="252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6"/>
      <c r="AA289" s="146"/>
      <c r="AB289" s="146"/>
      <c r="AC289" s="146"/>
      <c r="AD289" s="146"/>
      <c r="AE289" s="146"/>
      <c r="AF289" s="146"/>
      <c r="AG289" s="146" t="s">
        <v>223</v>
      </c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1" x14ac:dyDescent="0.2">
      <c r="A290" s="167">
        <v>76</v>
      </c>
      <c r="B290" s="168" t="s">
        <v>1636</v>
      </c>
      <c r="C290" s="177" t="s">
        <v>1637</v>
      </c>
      <c r="D290" s="169" t="s">
        <v>321</v>
      </c>
      <c r="E290" s="170">
        <v>7</v>
      </c>
      <c r="F290" s="171"/>
      <c r="G290" s="172">
        <f>ROUND(E290*F290,2)</f>
        <v>0</v>
      </c>
      <c r="H290" s="171"/>
      <c r="I290" s="172">
        <f>ROUND(E290*H290,2)</f>
        <v>0</v>
      </c>
      <c r="J290" s="171"/>
      <c r="K290" s="172">
        <f>ROUND(E290*J290,2)</f>
        <v>0</v>
      </c>
      <c r="L290" s="172">
        <v>21</v>
      </c>
      <c r="M290" s="172">
        <f>G290*(1+L290/100)</f>
        <v>0</v>
      </c>
      <c r="N290" s="170">
        <v>0</v>
      </c>
      <c r="O290" s="170">
        <f>ROUND(E290*N290,2)</f>
        <v>0</v>
      </c>
      <c r="P290" s="170">
        <v>0</v>
      </c>
      <c r="Q290" s="170">
        <f>ROUND(E290*P290,2)</f>
        <v>0</v>
      </c>
      <c r="R290" s="172" t="s">
        <v>929</v>
      </c>
      <c r="S290" s="172" t="s">
        <v>218</v>
      </c>
      <c r="T290" s="173" t="s">
        <v>218</v>
      </c>
      <c r="U290" s="157">
        <v>0.157</v>
      </c>
      <c r="V290" s="157">
        <f>ROUND(E290*U290,2)</f>
        <v>1.1000000000000001</v>
      </c>
      <c r="W290" s="157"/>
      <c r="X290" s="157" t="s">
        <v>263</v>
      </c>
      <c r="Y290" s="157" t="s">
        <v>221</v>
      </c>
      <c r="Z290" s="146"/>
      <c r="AA290" s="146"/>
      <c r="AB290" s="146"/>
      <c r="AC290" s="146"/>
      <c r="AD290" s="146"/>
      <c r="AE290" s="146"/>
      <c r="AF290" s="146"/>
      <c r="AG290" s="146" t="s">
        <v>1231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2" x14ac:dyDescent="0.2">
      <c r="A291" s="153"/>
      <c r="B291" s="154"/>
      <c r="C291" s="266" t="s">
        <v>1635</v>
      </c>
      <c r="D291" s="267"/>
      <c r="E291" s="267"/>
      <c r="F291" s="267"/>
      <c r="G291" s="26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6"/>
      <c r="AA291" s="146"/>
      <c r="AB291" s="146"/>
      <c r="AC291" s="146"/>
      <c r="AD291" s="146"/>
      <c r="AE291" s="146"/>
      <c r="AF291" s="146"/>
      <c r="AG291" s="146" t="s">
        <v>276</v>
      </c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2" x14ac:dyDescent="0.2">
      <c r="A292" s="153"/>
      <c r="B292" s="154"/>
      <c r="C292" s="251"/>
      <c r="D292" s="252"/>
      <c r="E292" s="252"/>
      <c r="F292" s="252"/>
      <c r="G292" s="252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6"/>
      <c r="AA292" s="146"/>
      <c r="AB292" s="146"/>
      <c r="AC292" s="146"/>
      <c r="AD292" s="146"/>
      <c r="AE292" s="146"/>
      <c r="AF292" s="146"/>
      <c r="AG292" s="146" t="s">
        <v>223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1" x14ac:dyDescent="0.2">
      <c r="A293" s="167">
        <v>77</v>
      </c>
      <c r="B293" s="168" t="s">
        <v>1638</v>
      </c>
      <c r="C293" s="177" t="s">
        <v>1639</v>
      </c>
      <c r="D293" s="169" t="s">
        <v>321</v>
      </c>
      <c r="E293" s="170">
        <v>3</v>
      </c>
      <c r="F293" s="171"/>
      <c r="G293" s="172">
        <f>ROUND(E293*F293,2)</f>
        <v>0</v>
      </c>
      <c r="H293" s="171"/>
      <c r="I293" s="172">
        <f>ROUND(E293*H293,2)</f>
        <v>0</v>
      </c>
      <c r="J293" s="171"/>
      <c r="K293" s="172">
        <f>ROUND(E293*J293,2)</f>
        <v>0</v>
      </c>
      <c r="L293" s="172">
        <v>21</v>
      </c>
      <c r="M293" s="172">
        <f>G293*(1+L293/100)</f>
        <v>0</v>
      </c>
      <c r="N293" s="170">
        <v>0</v>
      </c>
      <c r="O293" s="170">
        <f>ROUND(E293*N293,2)</f>
        <v>0</v>
      </c>
      <c r="P293" s="170">
        <v>0</v>
      </c>
      <c r="Q293" s="170">
        <f>ROUND(E293*P293,2)</f>
        <v>0</v>
      </c>
      <c r="R293" s="172" t="s">
        <v>929</v>
      </c>
      <c r="S293" s="172" t="s">
        <v>218</v>
      </c>
      <c r="T293" s="173" t="s">
        <v>218</v>
      </c>
      <c r="U293" s="157">
        <v>0.17399999999999999</v>
      </c>
      <c r="V293" s="157">
        <f>ROUND(E293*U293,2)</f>
        <v>0.52</v>
      </c>
      <c r="W293" s="157"/>
      <c r="X293" s="157" t="s">
        <v>263</v>
      </c>
      <c r="Y293" s="157" t="s">
        <v>221</v>
      </c>
      <c r="Z293" s="146"/>
      <c r="AA293" s="146"/>
      <c r="AB293" s="146"/>
      <c r="AC293" s="146"/>
      <c r="AD293" s="146"/>
      <c r="AE293" s="146"/>
      <c r="AF293" s="146"/>
      <c r="AG293" s="146" t="s">
        <v>1231</v>
      </c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2" x14ac:dyDescent="0.2">
      <c r="A294" s="153"/>
      <c r="B294" s="154"/>
      <c r="C294" s="266" t="s">
        <v>1635</v>
      </c>
      <c r="D294" s="267"/>
      <c r="E294" s="267"/>
      <c r="F294" s="267"/>
      <c r="G294" s="26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6"/>
      <c r="AA294" s="146"/>
      <c r="AB294" s="146"/>
      <c r="AC294" s="146"/>
      <c r="AD294" s="146"/>
      <c r="AE294" s="146"/>
      <c r="AF294" s="146"/>
      <c r="AG294" s="146" t="s">
        <v>276</v>
      </c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2" x14ac:dyDescent="0.2">
      <c r="A295" s="153"/>
      <c r="B295" s="154"/>
      <c r="C295" s="251"/>
      <c r="D295" s="252"/>
      <c r="E295" s="252"/>
      <c r="F295" s="252"/>
      <c r="G295" s="252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6"/>
      <c r="AA295" s="146"/>
      <c r="AB295" s="146"/>
      <c r="AC295" s="146"/>
      <c r="AD295" s="146"/>
      <c r="AE295" s="146"/>
      <c r="AF295" s="146"/>
      <c r="AG295" s="146" t="s">
        <v>223</v>
      </c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1" x14ac:dyDescent="0.2">
      <c r="A296" s="167">
        <v>78</v>
      </c>
      <c r="B296" s="168" t="s">
        <v>1640</v>
      </c>
      <c r="C296" s="177" t="s">
        <v>1641</v>
      </c>
      <c r="D296" s="169" t="s">
        <v>321</v>
      </c>
      <c r="E296" s="170">
        <v>6</v>
      </c>
      <c r="F296" s="171"/>
      <c r="G296" s="172">
        <f>ROUND(E296*F296,2)</f>
        <v>0</v>
      </c>
      <c r="H296" s="171"/>
      <c r="I296" s="172">
        <f>ROUND(E296*H296,2)</f>
        <v>0</v>
      </c>
      <c r="J296" s="171"/>
      <c r="K296" s="172">
        <f>ROUND(E296*J296,2)</f>
        <v>0</v>
      </c>
      <c r="L296" s="172">
        <v>21</v>
      </c>
      <c r="M296" s="172">
        <f>G296*(1+L296/100)</f>
        <v>0</v>
      </c>
      <c r="N296" s="170">
        <v>0</v>
      </c>
      <c r="O296" s="170">
        <f>ROUND(E296*N296,2)</f>
        <v>0</v>
      </c>
      <c r="P296" s="170">
        <v>0</v>
      </c>
      <c r="Q296" s="170">
        <f>ROUND(E296*P296,2)</f>
        <v>0</v>
      </c>
      <c r="R296" s="172" t="s">
        <v>929</v>
      </c>
      <c r="S296" s="172" t="s">
        <v>218</v>
      </c>
      <c r="T296" s="173" t="s">
        <v>218</v>
      </c>
      <c r="U296" s="157">
        <v>0.25900000000000001</v>
      </c>
      <c r="V296" s="157">
        <f>ROUND(E296*U296,2)</f>
        <v>1.55</v>
      </c>
      <c r="W296" s="157"/>
      <c r="X296" s="157" t="s">
        <v>263</v>
      </c>
      <c r="Y296" s="157" t="s">
        <v>221</v>
      </c>
      <c r="Z296" s="146"/>
      <c r="AA296" s="146"/>
      <c r="AB296" s="146"/>
      <c r="AC296" s="146"/>
      <c r="AD296" s="146"/>
      <c r="AE296" s="146"/>
      <c r="AF296" s="146"/>
      <c r="AG296" s="146" t="s">
        <v>1231</v>
      </c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2" x14ac:dyDescent="0.2">
      <c r="A297" s="153"/>
      <c r="B297" s="154"/>
      <c r="C297" s="266" t="s">
        <v>1635</v>
      </c>
      <c r="D297" s="267"/>
      <c r="E297" s="267"/>
      <c r="F297" s="267"/>
      <c r="G297" s="26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6"/>
      <c r="AA297" s="146"/>
      <c r="AB297" s="146"/>
      <c r="AC297" s="146"/>
      <c r="AD297" s="146"/>
      <c r="AE297" s="146"/>
      <c r="AF297" s="146"/>
      <c r="AG297" s="146" t="s">
        <v>276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2" x14ac:dyDescent="0.2">
      <c r="A298" s="153"/>
      <c r="B298" s="154"/>
      <c r="C298" s="251"/>
      <c r="D298" s="252"/>
      <c r="E298" s="252"/>
      <c r="F298" s="252"/>
      <c r="G298" s="252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6"/>
      <c r="AA298" s="146"/>
      <c r="AB298" s="146"/>
      <c r="AC298" s="146"/>
      <c r="AD298" s="146"/>
      <c r="AE298" s="146"/>
      <c r="AF298" s="146"/>
      <c r="AG298" s="146" t="s">
        <v>223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ht="33.75" outlineLevel="1" x14ac:dyDescent="0.2">
      <c r="A299" s="167">
        <v>79</v>
      </c>
      <c r="B299" s="168" t="s">
        <v>1642</v>
      </c>
      <c r="C299" s="177" t="s">
        <v>1643</v>
      </c>
      <c r="D299" s="169" t="s">
        <v>321</v>
      </c>
      <c r="E299" s="170">
        <v>1</v>
      </c>
      <c r="F299" s="171"/>
      <c r="G299" s="172">
        <f>ROUND(E299*F299,2)</f>
        <v>0</v>
      </c>
      <c r="H299" s="171"/>
      <c r="I299" s="172">
        <f>ROUND(E299*H299,2)</f>
        <v>0</v>
      </c>
      <c r="J299" s="171"/>
      <c r="K299" s="172">
        <f>ROUND(E299*J299,2)</f>
        <v>0</v>
      </c>
      <c r="L299" s="172">
        <v>21</v>
      </c>
      <c r="M299" s="172">
        <f>G299*(1+L299/100)</f>
        <v>0</v>
      </c>
      <c r="N299" s="170">
        <v>1.25E-3</v>
      </c>
      <c r="O299" s="170">
        <f>ROUND(E299*N299,2)</f>
        <v>0</v>
      </c>
      <c r="P299" s="170">
        <v>0</v>
      </c>
      <c r="Q299" s="170">
        <f>ROUND(E299*P299,2)</f>
        <v>0</v>
      </c>
      <c r="R299" s="172" t="s">
        <v>929</v>
      </c>
      <c r="S299" s="172" t="s">
        <v>218</v>
      </c>
      <c r="T299" s="173" t="s">
        <v>218</v>
      </c>
      <c r="U299" s="157">
        <v>0.3</v>
      </c>
      <c r="V299" s="157">
        <f>ROUND(E299*U299,2)</f>
        <v>0.3</v>
      </c>
      <c r="W299" s="157"/>
      <c r="X299" s="157" t="s">
        <v>263</v>
      </c>
      <c r="Y299" s="157" t="s">
        <v>221</v>
      </c>
      <c r="Z299" s="146"/>
      <c r="AA299" s="146"/>
      <c r="AB299" s="146"/>
      <c r="AC299" s="146"/>
      <c r="AD299" s="146"/>
      <c r="AE299" s="146"/>
      <c r="AF299" s="146"/>
      <c r="AG299" s="146" t="s">
        <v>1231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2" x14ac:dyDescent="0.2">
      <c r="A300" s="153"/>
      <c r="B300" s="154"/>
      <c r="C300" s="262"/>
      <c r="D300" s="263"/>
      <c r="E300" s="263"/>
      <c r="F300" s="263"/>
      <c r="G300" s="263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6"/>
      <c r="AA300" s="146"/>
      <c r="AB300" s="146"/>
      <c r="AC300" s="146"/>
      <c r="AD300" s="146"/>
      <c r="AE300" s="146"/>
      <c r="AF300" s="146"/>
      <c r="AG300" s="146" t="s">
        <v>223</v>
      </c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ht="33.75" outlineLevel="1" x14ac:dyDescent="0.2">
      <c r="A301" s="167">
        <v>80</v>
      </c>
      <c r="B301" s="168" t="s">
        <v>1644</v>
      </c>
      <c r="C301" s="177" t="s">
        <v>1645</v>
      </c>
      <c r="D301" s="169" t="s">
        <v>321</v>
      </c>
      <c r="E301" s="170">
        <v>4</v>
      </c>
      <c r="F301" s="171"/>
      <c r="G301" s="172">
        <f>ROUND(E301*F301,2)</f>
        <v>0</v>
      </c>
      <c r="H301" s="171"/>
      <c r="I301" s="172">
        <f>ROUND(E301*H301,2)</f>
        <v>0</v>
      </c>
      <c r="J301" s="171"/>
      <c r="K301" s="172">
        <f>ROUND(E301*J301,2)</f>
        <v>0</v>
      </c>
      <c r="L301" s="172">
        <v>21</v>
      </c>
      <c r="M301" s="172">
        <f>G301*(1+L301/100)</f>
        <v>0</v>
      </c>
      <c r="N301" s="170">
        <v>4.8999999999999998E-4</v>
      </c>
      <c r="O301" s="170">
        <f>ROUND(E301*N301,2)</f>
        <v>0</v>
      </c>
      <c r="P301" s="170">
        <v>0</v>
      </c>
      <c r="Q301" s="170">
        <f>ROUND(E301*P301,2)</f>
        <v>0</v>
      </c>
      <c r="R301" s="172" t="s">
        <v>929</v>
      </c>
      <c r="S301" s="172" t="s">
        <v>218</v>
      </c>
      <c r="T301" s="173" t="s">
        <v>218</v>
      </c>
      <c r="U301" s="157">
        <v>0.13300000000000001</v>
      </c>
      <c r="V301" s="157">
        <f>ROUND(E301*U301,2)</f>
        <v>0.53</v>
      </c>
      <c r="W301" s="157"/>
      <c r="X301" s="157" t="s">
        <v>263</v>
      </c>
      <c r="Y301" s="157" t="s">
        <v>221</v>
      </c>
      <c r="Z301" s="146"/>
      <c r="AA301" s="146"/>
      <c r="AB301" s="146"/>
      <c r="AC301" s="146"/>
      <c r="AD301" s="146"/>
      <c r="AE301" s="146"/>
      <c r="AF301" s="146"/>
      <c r="AG301" s="146" t="s">
        <v>1231</v>
      </c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2" x14ac:dyDescent="0.2">
      <c r="A302" s="153"/>
      <c r="B302" s="154"/>
      <c r="C302" s="262"/>
      <c r="D302" s="263"/>
      <c r="E302" s="263"/>
      <c r="F302" s="263"/>
      <c r="G302" s="263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6"/>
      <c r="AA302" s="146"/>
      <c r="AB302" s="146"/>
      <c r="AC302" s="146"/>
      <c r="AD302" s="146"/>
      <c r="AE302" s="146"/>
      <c r="AF302" s="146"/>
      <c r="AG302" s="146" t="s">
        <v>223</v>
      </c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1" x14ac:dyDescent="0.2">
      <c r="A303" s="167">
        <v>81</v>
      </c>
      <c r="B303" s="168" t="s">
        <v>1646</v>
      </c>
      <c r="C303" s="177" t="s">
        <v>1647</v>
      </c>
      <c r="D303" s="169" t="s">
        <v>321</v>
      </c>
      <c r="E303" s="170">
        <v>2</v>
      </c>
      <c r="F303" s="171"/>
      <c r="G303" s="172">
        <f>ROUND(E303*F303,2)</f>
        <v>0</v>
      </c>
      <c r="H303" s="171"/>
      <c r="I303" s="172">
        <f>ROUND(E303*H303,2)</f>
        <v>0</v>
      </c>
      <c r="J303" s="171"/>
      <c r="K303" s="172">
        <f>ROUND(E303*J303,2)</f>
        <v>0</v>
      </c>
      <c r="L303" s="172">
        <v>21</v>
      </c>
      <c r="M303" s="172">
        <f>G303*(1+L303/100)</f>
        <v>0</v>
      </c>
      <c r="N303" s="170">
        <v>2.7E-4</v>
      </c>
      <c r="O303" s="170">
        <f>ROUND(E303*N303,2)</f>
        <v>0</v>
      </c>
      <c r="P303" s="170">
        <v>0</v>
      </c>
      <c r="Q303" s="170">
        <f>ROUND(E303*P303,2)</f>
        <v>0</v>
      </c>
      <c r="R303" s="172" t="s">
        <v>929</v>
      </c>
      <c r="S303" s="172" t="s">
        <v>218</v>
      </c>
      <c r="T303" s="173" t="s">
        <v>218</v>
      </c>
      <c r="U303" s="157">
        <v>0.33300000000000002</v>
      </c>
      <c r="V303" s="157">
        <f>ROUND(E303*U303,2)</f>
        <v>0.67</v>
      </c>
      <c r="W303" s="157"/>
      <c r="X303" s="157" t="s">
        <v>263</v>
      </c>
      <c r="Y303" s="157" t="s">
        <v>221</v>
      </c>
      <c r="Z303" s="146"/>
      <c r="AA303" s="146"/>
      <c r="AB303" s="146"/>
      <c r="AC303" s="146"/>
      <c r="AD303" s="146"/>
      <c r="AE303" s="146"/>
      <c r="AF303" s="146"/>
      <c r="AG303" s="146" t="s">
        <v>1231</v>
      </c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2" x14ac:dyDescent="0.2">
      <c r="A304" s="153"/>
      <c r="B304" s="154"/>
      <c r="C304" s="262"/>
      <c r="D304" s="263"/>
      <c r="E304" s="263"/>
      <c r="F304" s="263"/>
      <c r="G304" s="263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6"/>
      <c r="AA304" s="146"/>
      <c r="AB304" s="146"/>
      <c r="AC304" s="146"/>
      <c r="AD304" s="146"/>
      <c r="AE304" s="146"/>
      <c r="AF304" s="146"/>
      <c r="AG304" s="146" t="s">
        <v>223</v>
      </c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1" x14ac:dyDescent="0.2">
      <c r="A305" s="167">
        <v>82</v>
      </c>
      <c r="B305" s="168" t="s">
        <v>1648</v>
      </c>
      <c r="C305" s="177" t="s">
        <v>1649</v>
      </c>
      <c r="D305" s="169" t="s">
        <v>374</v>
      </c>
      <c r="E305" s="170">
        <v>87</v>
      </c>
      <c r="F305" s="171"/>
      <c r="G305" s="172">
        <f>ROUND(E305*F305,2)</f>
        <v>0</v>
      </c>
      <c r="H305" s="171"/>
      <c r="I305" s="172">
        <f>ROUND(E305*H305,2)</f>
        <v>0</v>
      </c>
      <c r="J305" s="171"/>
      <c r="K305" s="172">
        <f>ROUND(E305*J305,2)</f>
        <v>0</v>
      </c>
      <c r="L305" s="172">
        <v>21</v>
      </c>
      <c r="M305" s="172">
        <f>G305*(1+L305/100)</f>
        <v>0</v>
      </c>
      <c r="N305" s="170">
        <v>0</v>
      </c>
      <c r="O305" s="170">
        <f>ROUND(E305*N305,2)</f>
        <v>0</v>
      </c>
      <c r="P305" s="170">
        <v>0</v>
      </c>
      <c r="Q305" s="170">
        <f>ROUND(E305*P305,2)</f>
        <v>0</v>
      </c>
      <c r="R305" s="172" t="s">
        <v>929</v>
      </c>
      <c r="S305" s="172" t="s">
        <v>218</v>
      </c>
      <c r="T305" s="173" t="s">
        <v>218</v>
      </c>
      <c r="U305" s="157">
        <v>4.8000000000000001E-2</v>
      </c>
      <c r="V305" s="157">
        <f>ROUND(E305*U305,2)</f>
        <v>4.18</v>
      </c>
      <c r="W305" s="157"/>
      <c r="X305" s="157" t="s">
        <v>263</v>
      </c>
      <c r="Y305" s="157" t="s">
        <v>221</v>
      </c>
      <c r="Z305" s="146"/>
      <c r="AA305" s="146"/>
      <c r="AB305" s="146"/>
      <c r="AC305" s="146"/>
      <c r="AD305" s="146"/>
      <c r="AE305" s="146"/>
      <c r="AF305" s="146"/>
      <c r="AG305" s="146" t="s">
        <v>1231</v>
      </c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2" x14ac:dyDescent="0.2">
      <c r="A306" s="153"/>
      <c r="B306" s="154"/>
      <c r="C306" s="262"/>
      <c r="D306" s="263"/>
      <c r="E306" s="263"/>
      <c r="F306" s="263"/>
      <c r="G306" s="263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6"/>
      <c r="AA306" s="146"/>
      <c r="AB306" s="146"/>
      <c r="AC306" s="146"/>
      <c r="AD306" s="146"/>
      <c r="AE306" s="146"/>
      <c r="AF306" s="146"/>
      <c r="AG306" s="146" t="s">
        <v>223</v>
      </c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1" x14ac:dyDescent="0.2">
      <c r="A307" s="167">
        <v>83</v>
      </c>
      <c r="B307" s="168" t="s">
        <v>1650</v>
      </c>
      <c r="C307" s="177" t="s">
        <v>1651</v>
      </c>
      <c r="D307" s="169" t="s">
        <v>374</v>
      </c>
      <c r="E307" s="170">
        <v>27</v>
      </c>
      <c r="F307" s="171"/>
      <c r="G307" s="172">
        <f>ROUND(E307*F307,2)</f>
        <v>0</v>
      </c>
      <c r="H307" s="171"/>
      <c r="I307" s="172">
        <f>ROUND(E307*H307,2)</f>
        <v>0</v>
      </c>
      <c r="J307" s="171"/>
      <c r="K307" s="172">
        <f>ROUND(E307*J307,2)</f>
        <v>0</v>
      </c>
      <c r="L307" s="172">
        <v>21</v>
      </c>
      <c r="M307" s="172">
        <f>G307*(1+L307/100)</f>
        <v>0</v>
      </c>
      <c r="N307" s="170">
        <v>0</v>
      </c>
      <c r="O307" s="170">
        <f>ROUND(E307*N307,2)</f>
        <v>0</v>
      </c>
      <c r="P307" s="170">
        <v>0</v>
      </c>
      <c r="Q307" s="170">
        <f>ROUND(E307*P307,2)</f>
        <v>0</v>
      </c>
      <c r="R307" s="172" t="s">
        <v>929</v>
      </c>
      <c r="S307" s="172" t="s">
        <v>218</v>
      </c>
      <c r="T307" s="173" t="s">
        <v>218</v>
      </c>
      <c r="U307" s="157">
        <v>5.8999999999999997E-2</v>
      </c>
      <c r="V307" s="157">
        <f>ROUND(E307*U307,2)</f>
        <v>1.59</v>
      </c>
      <c r="W307" s="157"/>
      <c r="X307" s="157" t="s">
        <v>263</v>
      </c>
      <c r="Y307" s="157" t="s">
        <v>221</v>
      </c>
      <c r="Z307" s="146"/>
      <c r="AA307" s="146"/>
      <c r="AB307" s="146"/>
      <c r="AC307" s="146"/>
      <c r="AD307" s="146"/>
      <c r="AE307" s="146"/>
      <c r="AF307" s="146"/>
      <c r="AG307" s="146" t="s">
        <v>1231</v>
      </c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2" x14ac:dyDescent="0.2">
      <c r="A308" s="153"/>
      <c r="B308" s="154"/>
      <c r="C308" s="262"/>
      <c r="D308" s="263"/>
      <c r="E308" s="263"/>
      <c r="F308" s="263"/>
      <c r="G308" s="263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6"/>
      <c r="AA308" s="146"/>
      <c r="AB308" s="146"/>
      <c r="AC308" s="146"/>
      <c r="AD308" s="146"/>
      <c r="AE308" s="146"/>
      <c r="AF308" s="146"/>
      <c r="AG308" s="146" t="s">
        <v>223</v>
      </c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ht="22.5" outlineLevel="1" x14ac:dyDescent="0.2">
      <c r="A309" s="167">
        <v>84</v>
      </c>
      <c r="B309" s="168" t="s">
        <v>1652</v>
      </c>
      <c r="C309" s="177" t="s">
        <v>1653</v>
      </c>
      <c r="D309" s="169" t="s">
        <v>321</v>
      </c>
      <c r="E309" s="170">
        <v>2</v>
      </c>
      <c r="F309" s="171"/>
      <c r="G309" s="172">
        <f>ROUND(E309*F309,2)</f>
        <v>0</v>
      </c>
      <c r="H309" s="171"/>
      <c r="I309" s="172">
        <f>ROUND(E309*H309,2)</f>
        <v>0</v>
      </c>
      <c r="J309" s="171"/>
      <c r="K309" s="172">
        <f>ROUND(E309*J309,2)</f>
        <v>0</v>
      </c>
      <c r="L309" s="172">
        <v>21</v>
      </c>
      <c r="M309" s="172">
        <f>G309*(1+L309/100)</f>
        <v>0</v>
      </c>
      <c r="N309" s="170">
        <v>2.3000000000000001E-4</v>
      </c>
      <c r="O309" s="170">
        <f>ROUND(E309*N309,2)</f>
        <v>0</v>
      </c>
      <c r="P309" s="170">
        <v>0</v>
      </c>
      <c r="Q309" s="170">
        <f>ROUND(E309*P309,2)</f>
        <v>0</v>
      </c>
      <c r="R309" s="172" t="s">
        <v>381</v>
      </c>
      <c r="S309" s="172" t="s">
        <v>218</v>
      </c>
      <c r="T309" s="173" t="s">
        <v>218</v>
      </c>
      <c r="U309" s="157">
        <v>0</v>
      </c>
      <c r="V309" s="157">
        <f>ROUND(E309*U309,2)</f>
        <v>0</v>
      </c>
      <c r="W309" s="157"/>
      <c r="X309" s="157" t="s">
        <v>382</v>
      </c>
      <c r="Y309" s="157" t="s">
        <v>221</v>
      </c>
      <c r="Z309" s="146"/>
      <c r="AA309" s="146"/>
      <c r="AB309" s="146"/>
      <c r="AC309" s="146"/>
      <c r="AD309" s="146"/>
      <c r="AE309" s="146"/>
      <c r="AF309" s="146"/>
      <c r="AG309" s="146" t="s">
        <v>1253</v>
      </c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2" x14ac:dyDescent="0.2">
      <c r="A310" s="153"/>
      <c r="B310" s="154"/>
      <c r="C310" s="262"/>
      <c r="D310" s="263"/>
      <c r="E310" s="263"/>
      <c r="F310" s="263"/>
      <c r="G310" s="263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6"/>
      <c r="AA310" s="146"/>
      <c r="AB310" s="146"/>
      <c r="AC310" s="146"/>
      <c r="AD310" s="146"/>
      <c r="AE310" s="146"/>
      <c r="AF310" s="146"/>
      <c r="AG310" s="146" t="s">
        <v>223</v>
      </c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ht="22.5" outlineLevel="1" x14ac:dyDescent="0.2">
      <c r="A311" s="167">
        <v>85</v>
      </c>
      <c r="B311" s="168" t="s">
        <v>1654</v>
      </c>
      <c r="C311" s="177" t="s">
        <v>1655</v>
      </c>
      <c r="D311" s="169" t="s">
        <v>321</v>
      </c>
      <c r="E311" s="170">
        <v>9</v>
      </c>
      <c r="F311" s="171"/>
      <c r="G311" s="172">
        <f>ROUND(E311*F311,2)</f>
        <v>0</v>
      </c>
      <c r="H311" s="171"/>
      <c r="I311" s="172">
        <f>ROUND(E311*H311,2)</f>
        <v>0</v>
      </c>
      <c r="J311" s="171"/>
      <c r="K311" s="172">
        <f>ROUND(E311*J311,2)</f>
        <v>0</v>
      </c>
      <c r="L311" s="172">
        <v>21</v>
      </c>
      <c r="M311" s="172">
        <f>G311*(1+L311/100)</f>
        <v>0</v>
      </c>
      <c r="N311" s="170">
        <v>1.8E-3</v>
      </c>
      <c r="O311" s="170">
        <f>ROUND(E311*N311,2)</f>
        <v>0.02</v>
      </c>
      <c r="P311" s="170">
        <v>0</v>
      </c>
      <c r="Q311" s="170">
        <f>ROUND(E311*P311,2)</f>
        <v>0</v>
      </c>
      <c r="R311" s="172" t="s">
        <v>381</v>
      </c>
      <c r="S311" s="172" t="s">
        <v>218</v>
      </c>
      <c r="T311" s="173" t="s">
        <v>218</v>
      </c>
      <c r="U311" s="157">
        <v>0</v>
      </c>
      <c r="V311" s="157">
        <f>ROUND(E311*U311,2)</f>
        <v>0</v>
      </c>
      <c r="W311" s="157"/>
      <c r="X311" s="157" t="s">
        <v>382</v>
      </c>
      <c r="Y311" s="157" t="s">
        <v>221</v>
      </c>
      <c r="Z311" s="146"/>
      <c r="AA311" s="146"/>
      <c r="AB311" s="146"/>
      <c r="AC311" s="146"/>
      <c r="AD311" s="146"/>
      <c r="AE311" s="146"/>
      <c r="AF311" s="146"/>
      <c r="AG311" s="146" t="s">
        <v>1253</v>
      </c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2" x14ac:dyDescent="0.2">
      <c r="A312" s="153"/>
      <c r="B312" s="154"/>
      <c r="C312" s="253" t="s">
        <v>1656</v>
      </c>
      <c r="D312" s="254"/>
      <c r="E312" s="254"/>
      <c r="F312" s="254"/>
      <c r="G312" s="254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6"/>
      <c r="AA312" s="146"/>
      <c r="AB312" s="146"/>
      <c r="AC312" s="146"/>
      <c r="AD312" s="146"/>
      <c r="AE312" s="146"/>
      <c r="AF312" s="146"/>
      <c r="AG312" s="146" t="s">
        <v>227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2" x14ac:dyDescent="0.2">
      <c r="A313" s="153"/>
      <c r="B313" s="154"/>
      <c r="C313" s="251"/>
      <c r="D313" s="252"/>
      <c r="E313" s="252"/>
      <c r="F313" s="252"/>
      <c r="G313" s="252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6"/>
      <c r="AA313" s="146"/>
      <c r="AB313" s="146"/>
      <c r="AC313" s="146"/>
      <c r="AD313" s="146"/>
      <c r="AE313" s="146"/>
      <c r="AF313" s="146"/>
      <c r="AG313" s="146" t="s">
        <v>223</v>
      </c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1" x14ac:dyDescent="0.2">
      <c r="A314" s="153">
        <v>86</v>
      </c>
      <c r="B314" s="154" t="s">
        <v>1657</v>
      </c>
      <c r="C314" s="194" t="s">
        <v>1658</v>
      </c>
      <c r="D314" s="155" t="s">
        <v>0</v>
      </c>
      <c r="E314" s="174"/>
      <c r="F314" s="158"/>
      <c r="G314" s="157">
        <f>ROUND(E314*F314,2)</f>
        <v>0</v>
      </c>
      <c r="H314" s="158"/>
      <c r="I314" s="157">
        <f>ROUND(E314*H314,2)</f>
        <v>0</v>
      </c>
      <c r="J314" s="158"/>
      <c r="K314" s="157">
        <f>ROUND(E314*J314,2)</f>
        <v>0</v>
      </c>
      <c r="L314" s="157">
        <v>21</v>
      </c>
      <c r="M314" s="157">
        <f>G314*(1+L314/100)</f>
        <v>0</v>
      </c>
      <c r="N314" s="156">
        <v>0</v>
      </c>
      <c r="O314" s="156">
        <f>ROUND(E314*N314,2)</f>
        <v>0</v>
      </c>
      <c r="P314" s="156">
        <v>0</v>
      </c>
      <c r="Q314" s="156">
        <f>ROUND(E314*P314,2)</f>
        <v>0</v>
      </c>
      <c r="R314" s="157" t="s">
        <v>929</v>
      </c>
      <c r="S314" s="157" t="s">
        <v>218</v>
      </c>
      <c r="T314" s="157" t="s">
        <v>218</v>
      </c>
      <c r="U314" s="157">
        <v>0</v>
      </c>
      <c r="V314" s="157">
        <f>ROUND(E314*U314,2)</f>
        <v>0</v>
      </c>
      <c r="W314" s="157"/>
      <c r="X314" s="157" t="s">
        <v>843</v>
      </c>
      <c r="Y314" s="157" t="s">
        <v>221</v>
      </c>
      <c r="Z314" s="146"/>
      <c r="AA314" s="146"/>
      <c r="AB314" s="146"/>
      <c r="AC314" s="146"/>
      <c r="AD314" s="146"/>
      <c r="AE314" s="146"/>
      <c r="AF314" s="146"/>
      <c r="AG314" s="146" t="s">
        <v>1266</v>
      </c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2" x14ac:dyDescent="0.2">
      <c r="A315" s="153"/>
      <c r="B315" s="154"/>
      <c r="C315" s="264" t="s">
        <v>1659</v>
      </c>
      <c r="D315" s="265"/>
      <c r="E315" s="265"/>
      <c r="F315" s="265"/>
      <c r="G315" s="265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6"/>
      <c r="AA315" s="146"/>
      <c r="AB315" s="146"/>
      <c r="AC315" s="146"/>
      <c r="AD315" s="146"/>
      <c r="AE315" s="146"/>
      <c r="AF315" s="146"/>
      <c r="AG315" s="146" t="s">
        <v>276</v>
      </c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2" x14ac:dyDescent="0.2">
      <c r="A316" s="153"/>
      <c r="B316" s="154"/>
      <c r="C316" s="251"/>
      <c r="D316" s="252"/>
      <c r="E316" s="252"/>
      <c r="F316" s="252"/>
      <c r="G316" s="252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6"/>
      <c r="AA316" s="146"/>
      <c r="AB316" s="146"/>
      <c r="AC316" s="146"/>
      <c r="AD316" s="146"/>
      <c r="AE316" s="146"/>
      <c r="AF316" s="146"/>
      <c r="AG316" s="146" t="s">
        <v>223</v>
      </c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x14ac:dyDescent="0.2">
      <c r="A317" s="160" t="s">
        <v>213</v>
      </c>
      <c r="B317" s="161" t="s">
        <v>131</v>
      </c>
      <c r="C317" s="176" t="s">
        <v>132</v>
      </c>
      <c r="D317" s="162"/>
      <c r="E317" s="163"/>
      <c r="F317" s="164"/>
      <c r="G317" s="164">
        <f>SUMIF(AG318:AG447,"&lt;&gt;NOR",G318:G447)</f>
        <v>0</v>
      </c>
      <c r="H317" s="164"/>
      <c r="I317" s="164">
        <f>SUM(I318:I447)</f>
        <v>0</v>
      </c>
      <c r="J317" s="164"/>
      <c r="K317" s="164">
        <f>SUM(K318:K447)</f>
        <v>0</v>
      </c>
      <c r="L317" s="164"/>
      <c r="M317" s="164">
        <f>SUM(M318:M447)</f>
        <v>0</v>
      </c>
      <c r="N317" s="163"/>
      <c r="O317" s="163">
        <f>SUM(O318:O447)</f>
        <v>9.9999999999999992E-2</v>
      </c>
      <c r="P317" s="163"/>
      <c r="Q317" s="163">
        <f>SUM(Q318:Q447)</f>
        <v>0</v>
      </c>
      <c r="R317" s="164"/>
      <c r="S317" s="164"/>
      <c r="T317" s="165"/>
      <c r="U317" s="159"/>
      <c r="V317" s="159">
        <f>SUM(V318:V447)</f>
        <v>120.98</v>
      </c>
      <c r="W317" s="159"/>
      <c r="X317" s="159"/>
      <c r="Y317" s="159"/>
      <c r="AG317" t="s">
        <v>214</v>
      </c>
    </row>
    <row r="318" spans="1:60" ht="22.5" outlineLevel="1" x14ac:dyDescent="0.2">
      <c r="A318" s="167">
        <v>87</v>
      </c>
      <c r="B318" s="168" t="s">
        <v>1660</v>
      </c>
      <c r="C318" s="177" t="s">
        <v>1661</v>
      </c>
      <c r="D318" s="169" t="s">
        <v>374</v>
      </c>
      <c r="E318" s="170">
        <v>81</v>
      </c>
      <c r="F318" s="171"/>
      <c r="G318" s="172">
        <f>ROUND(E318*F318,2)</f>
        <v>0</v>
      </c>
      <c r="H318" s="171"/>
      <c r="I318" s="172">
        <f>ROUND(E318*H318,2)</f>
        <v>0</v>
      </c>
      <c r="J318" s="171"/>
      <c r="K318" s="172">
        <f>ROUND(E318*J318,2)</f>
        <v>0</v>
      </c>
      <c r="L318" s="172">
        <v>21</v>
      </c>
      <c r="M318" s="172">
        <f>G318*(1+L318/100)</f>
        <v>0</v>
      </c>
      <c r="N318" s="170">
        <v>2.7999999999999998E-4</v>
      </c>
      <c r="O318" s="170">
        <f>ROUND(E318*N318,2)</f>
        <v>0.02</v>
      </c>
      <c r="P318" s="170">
        <v>0</v>
      </c>
      <c r="Q318" s="170">
        <f>ROUND(E318*P318,2)</f>
        <v>0</v>
      </c>
      <c r="R318" s="172" t="s">
        <v>929</v>
      </c>
      <c r="S318" s="172" t="s">
        <v>218</v>
      </c>
      <c r="T318" s="173" t="s">
        <v>218</v>
      </c>
      <c r="U318" s="157">
        <v>0.35016999999999998</v>
      </c>
      <c r="V318" s="157">
        <f>ROUND(E318*U318,2)</f>
        <v>28.36</v>
      </c>
      <c r="W318" s="157"/>
      <c r="X318" s="157" t="s">
        <v>263</v>
      </c>
      <c r="Y318" s="157" t="s">
        <v>221</v>
      </c>
      <c r="Z318" s="146"/>
      <c r="AA318" s="146"/>
      <c r="AB318" s="146"/>
      <c r="AC318" s="146"/>
      <c r="AD318" s="146"/>
      <c r="AE318" s="146"/>
      <c r="AF318" s="146"/>
      <c r="AG318" s="146" t="s">
        <v>1231</v>
      </c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2" x14ac:dyDescent="0.2">
      <c r="A319" s="153"/>
      <c r="B319" s="154"/>
      <c r="C319" s="266" t="s">
        <v>1662</v>
      </c>
      <c r="D319" s="267"/>
      <c r="E319" s="267"/>
      <c r="F319" s="267"/>
      <c r="G319" s="26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6"/>
      <c r="AA319" s="146"/>
      <c r="AB319" s="146"/>
      <c r="AC319" s="146"/>
      <c r="AD319" s="146"/>
      <c r="AE319" s="146"/>
      <c r="AF319" s="146"/>
      <c r="AG319" s="146" t="s">
        <v>276</v>
      </c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2" x14ac:dyDescent="0.2">
      <c r="A320" s="153"/>
      <c r="B320" s="154"/>
      <c r="C320" s="251"/>
      <c r="D320" s="252"/>
      <c r="E320" s="252"/>
      <c r="F320" s="252"/>
      <c r="G320" s="252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6"/>
      <c r="AA320" s="146"/>
      <c r="AB320" s="146"/>
      <c r="AC320" s="146"/>
      <c r="AD320" s="146"/>
      <c r="AE320" s="146"/>
      <c r="AF320" s="146"/>
      <c r="AG320" s="146" t="s">
        <v>223</v>
      </c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ht="22.5" outlineLevel="1" x14ac:dyDescent="0.2">
      <c r="A321" s="167">
        <v>88</v>
      </c>
      <c r="B321" s="168" t="s">
        <v>1663</v>
      </c>
      <c r="C321" s="177" t="s">
        <v>1664</v>
      </c>
      <c r="D321" s="169" t="s">
        <v>374</v>
      </c>
      <c r="E321" s="170">
        <v>29</v>
      </c>
      <c r="F321" s="171"/>
      <c r="G321" s="172">
        <f>ROUND(E321*F321,2)</f>
        <v>0</v>
      </c>
      <c r="H321" s="171"/>
      <c r="I321" s="172">
        <f>ROUND(E321*H321,2)</f>
        <v>0</v>
      </c>
      <c r="J321" s="171"/>
      <c r="K321" s="172">
        <f>ROUND(E321*J321,2)</f>
        <v>0</v>
      </c>
      <c r="L321" s="172">
        <v>21</v>
      </c>
      <c r="M321" s="172">
        <f>G321*(1+L321/100)</f>
        <v>0</v>
      </c>
      <c r="N321" s="170">
        <v>2.7999999999999998E-4</v>
      </c>
      <c r="O321" s="170">
        <f>ROUND(E321*N321,2)</f>
        <v>0.01</v>
      </c>
      <c r="P321" s="170">
        <v>0</v>
      </c>
      <c r="Q321" s="170">
        <f>ROUND(E321*P321,2)</f>
        <v>0</v>
      </c>
      <c r="R321" s="172" t="s">
        <v>929</v>
      </c>
      <c r="S321" s="172" t="s">
        <v>218</v>
      </c>
      <c r="T321" s="173" t="s">
        <v>218</v>
      </c>
      <c r="U321" s="157">
        <v>0.38518999999999998</v>
      </c>
      <c r="V321" s="157">
        <f>ROUND(E321*U321,2)</f>
        <v>11.17</v>
      </c>
      <c r="W321" s="157"/>
      <c r="X321" s="157" t="s">
        <v>263</v>
      </c>
      <c r="Y321" s="157" t="s">
        <v>221</v>
      </c>
      <c r="Z321" s="146"/>
      <c r="AA321" s="146"/>
      <c r="AB321" s="146"/>
      <c r="AC321" s="146"/>
      <c r="AD321" s="146"/>
      <c r="AE321" s="146"/>
      <c r="AF321" s="146"/>
      <c r="AG321" s="146" t="s">
        <v>1231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2" x14ac:dyDescent="0.2">
      <c r="A322" s="153"/>
      <c r="B322" s="154"/>
      <c r="C322" s="266" t="s">
        <v>1662</v>
      </c>
      <c r="D322" s="267"/>
      <c r="E322" s="267"/>
      <c r="F322" s="267"/>
      <c r="G322" s="26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6"/>
      <c r="AA322" s="146"/>
      <c r="AB322" s="146"/>
      <c r="AC322" s="146"/>
      <c r="AD322" s="146"/>
      <c r="AE322" s="146"/>
      <c r="AF322" s="146"/>
      <c r="AG322" s="146" t="s">
        <v>276</v>
      </c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2" x14ac:dyDescent="0.2">
      <c r="A323" s="153"/>
      <c r="B323" s="154"/>
      <c r="C323" s="251"/>
      <c r="D323" s="252"/>
      <c r="E323" s="252"/>
      <c r="F323" s="252"/>
      <c r="G323" s="252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6"/>
      <c r="AA323" s="146"/>
      <c r="AB323" s="146"/>
      <c r="AC323" s="146"/>
      <c r="AD323" s="146"/>
      <c r="AE323" s="146"/>
      <c r="AF323" s="146"/>
      <c r="AG323" s="146" t="s">
        <v>223</v>
      </c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ht="22.5" outlineLevel="1" x14ac:dyDescent="0.2">
      <c r="A324" s="167">
        <v>89</v>
      </c>
      <c r="B324" s="168" t="s">
        <v>1665</v>
      </c>
      <c r="C324" s="177" t="s">
        <v>1666</v>
      </c>
      <c r="D324" s="169" t="s">
        <v>374</v>
      </c>
      <c r="E324" s="170">
        <v>28</v>
      </c>
      <c r="F324" s="171"/>
      <c r="G324" s="172">
        <f>ROUND(E324*F324,2)</f>
        <v>0</v>
      </c>
      <c r="H324" s="171"/>
      <c r="I324" s="172">
        <f>ROUND(E324*H324,2)</f>
        <v>0</v>
      </c>
      <c r="J324" s="171"/>
      <c r="K324" s="172">
        <f>ROUND(E324*J324,2)</f>
        <v>0</v>
      </c>
      <c r="L324" s="172">
        <v>21</v>
      </c>
      <c r="M324" s="172">
        <f>G324*(1+L324/100)</f>
        <v>0</v>
      </c>
      <c r="N324" s="170">
        <v>2.7999999999999998E-4</v>
      </c>
      <c r="O324" s="170">
        <f>ROUND(E324*N324,2)</f>
        <v>0.01</v>
      </c>
      <c r="P324" s="170">
        <v>0</v>
      </c>
      <c r="Q324" s="170">
        <f>ROUND(E324*P324,2)</f>
        <v>0</v>
      </c>
      <c r="R324" s="172" t="s">
        <v>929</v>
      </c>
      <c r="S324" s="172" t="s">
        <v>218</v>
      </c>
      <c r="T324" s="173" t="s">
        <v>218</v>
      </c>
      <c r="U324" s="157">
        <v>0.45926</v>
      </c>
      <c r="V324" s="157">
        <f>ROUND(E324*U324,2)</f>
        <v>12.86</v>
      </c>
      <c r="W324" s="157"/>
      <c r="X324" s="157" t="s">
        <v>263</v>
      </c>
      <c r="Y324" s="157" t="s">
        <v>221</v>
      </c>
      <c r="Z324" s="146"/>
      <c r="AA324" s="146"/>
      <c r="AB324" s="146"/>
      <c r="AC324" s="146"/>
      <c r="AD324" s="146"/>
      <c r="AE324" s="146"/>
      <c r="AF324" s="146"/>
      <c r="AG324" s="146" t="s">
        <v>1231</v>
      </c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2" x14ac:dyDescent="0.2">
      <c r="A325" s="153"/>
      <c r="B325" s="154"/>
      <c r="C325" s="266" t="s">
        <v>1662</v>
      </c>
      <c r="D325" s="267"/>
      <c r="E325" s="267"/>
      <c r="F325" s="267"/>
      <c r="G325" s="26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6"/>
      <c r="AA325" s="146"/>
      <c r="AB325" s="146"/>
      <c r="AC325" s="146"/>
      <c r="AD325" s="146"/>
      <c r="AE325" s="146"/>
      <c r="AF325" s="146"/>
      <c r="AG325" s="146" t="s">
        <v>276</v>
      </c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2" x14ac:dyDescent="0.2">
      <c r="A326" s="153"/>
      <c r="B326" s="154"/>
      <c r="C326" s="251"/>
      <c r="D326" s="252"/>
      <c r="E326" s="252"/>
      <c r="F326" s="252"/>
      <c r="G326" s="252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6"/>
      <c r="AA326" s="146"/>
      <c r="AB326" s="146"/>
      <c r="AC326" s="146"/>
      <c r="AD326" s="146"/>
      <c r="AE326" s="146"/>
      <c r="AF326" s="146"/>
      <c r="AG326" s="146" t="s">
        <v>223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ht="22.5" outlineLevel="1" x14ac:dyDescent="0.2">
      <c r="A327" s="167">
        <v>90</v>
      </c>
      <c r="B327" s="168" t="s">
        <v>1667</v>
      </c>
      <c r="C327" s="177" t="s">
        <v>1668</v>
      </c>
      <c r="D327" s="169" t="s">
        <v>374</v>
      </c>
      <c r="E327" s="170">
        <v>27</v>
      </c>
      <c r="F327" s="171"/>
      <c r="G327" s="172">
        <f>ROUND(E327*F327,2)</f>
        <v>0</v>
      </c>
      <c r="H327" s="171"/>
      <c r="I327" s="172">
        <f>ROUND(E327*H327,2)</f>
        <v>0</v>
      </c>
      <c r="J327" s="171"/>
      <c r="K327" s="172">
        <f>ROUND(E327*J327,2)</f>
        <v>0</v>
      </c>
      <c r="L327" s="172">
        <v>21</v>
      </c>
      <c r="M327" s="172">
        <f>G327*(1+L327/100)</f>
        <v>0</v>
      </c>
      <c r="N327" s="170">
        <v>2.9999999999999997E-4</v>
      </c>
      <c r="O327" s="170">
        <f>ROUND(E327*N327,2)</f>
        <v>0.01</v>
      </c>
      <c r="P327" s="170">
        <v>0</v>
      </c>
      <c r="Q327" s="170">
        <f>ROUND(E327*P327,2)</f>
        <v>0</v>
      </c>
      <c r="R327" s="172" t="s">
        <v>929</v>
      </c>
      <c r="S327" s="172" t="s">
        <v>218</v>
      </c>
      <c r="T327" s="173" t="s">
        <v>218</v>
      </c>
      <c r="U327" s="157">
        <v>0.52747999999999995</v>
      </c>
      <c r="V327" s="157">
        <f>ROUND(E327*U327,2)</f>
        <v>14.24</v>
      </c>
      <c r="W327" s="157"/>
      <c r="X327" s="157" t="s">
        <v>263</v>
      </c>
      <c r="Y327" s="157" t="s">
        <v>221</v>
      </c>
      <c r="Z327" s="146"/>
      <c r="AA327" s="146"/>
      <c r="AB327" s="146"/>
      <c r="AC327" s="146"/>
      <c r="AD327" s="146"/>
      <c r="AE327" s="146"/>
      <c r="AF327" s="146"/>
      <c r="AG327" s="146" t="s">
        <v>1231</v>
      </c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2" x14ac:dyDescent="0.2">
      <c r="A328" s="153"/>
      <c r="B328" s="154"/>
      <c r="C328" s="266" t="s">
        <v>1662</v>
      </c>
      <c r="D328" s="267"/>
      <c r="E328" s="267"/>
      <c r="F328" s="267"/>
      <c r="G328" s="26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6"/>
      <c r="AA328" s="146"/>
      <c r="AB328" s="146"/>
      <c r="AC328" s="146"/>
      <c r="AD328" s="146"/>
      <c r="AE328" s="146"/>
      <c r="AF328" s="146"/>
      <c r="AG328" s="146" t="s">
        <v>276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2" x14ac:dyDescent="0.2">
      <c r="A329" s="153"/>
      <c r="B329" s="154"/>
      <c r="C329" s="251"/>
      <c r="D329" s="252"/>
      <c r="E329" s="252"/>
      <c r="F329" s="252"/>
      <c r="G329" s="252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6"/>
      <c r="AA329" s="146"/>
      <c r="AB329" s="146"/>
      <c r="AC329" s="146"/>
      <c r="AD329" s="146"/>
      <c r="AE329" s="146"/>
      <c r="AF329" s="146"/>
      <c r="AG329" s="146" t="s">
        <v>223</v>
      </c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ht="22.5" outlineLevel="1" x14ac:dyDescent="0.2">
      <c r="A330" s="167">
        <v>91</v>
      </c>
      <c r="B330" s="168" t="s">
        <v>1669</v>
      </c>
      <c r="C330" s="177" t="s">
        <v>1670</v>
      </c>
      <c r="D330" s="169" t="s">
        <v>374</v>
      </c>
      <c r="E330" s="170">
        <v>24</v>
      </c>
      <c r="F330" s="171"/>
      <c r="G330" s="172">
        <f>ROUND(E330*F330,2)</f>
        <v>0</v>
      </c>
      <c r="H330" s="171"/>
      <c r="I330" s="172">
        <f>ROUND(E330*H330,2)</f>
        <v>0</v>
      </c>
      <c r="J330" s="171"/>
      <c r="K330" s="172">
        <f>ROUND(E330*J330,2)</f>
        <v>0</v>
      </c>
      <c r="L330" s="172">
        <v>21</v>
      </c>
      <c r="M330" s="172">
        <f>G330*(1+L330/100)</f>
        <v>0</v>
      </c>
      <c r="N330" s="170">
        <v>3.0000000000000001E-5</v>
      </c>
      <c r="O330" s="170">
        <f>ROUND(E330*N330,2)</f>
        <v>0</v>
      </c>
      <c r="P330" s="170">
        <v>0</v>
      </c>
      <c r="Q330" s="170">
        <f>ROUND(E330*P330,2)</f>
        <v>0</v>
      </c>
      <c r="R330" s="172" t="s">
        <v>929</v>
      </c>
      <c r="S330" s="172" t="s">
        <v>218</v>
      </c>
      <c r="T330" s="173" t="s">
        <v>218</v>
      </c>
      <c r="U330" s="157">
        <v>0.129</v>
      </c>
      <c r="V330" s="157">
        <f>ROUND(E330*U330,2)</f>
        <v>3.1</v>
      </c>
      <c r="W330" s="157"/>
      <c r="X330" s="157" t="s">
        <v>263</v>
      </c>
      <c r="Y330" s="157" t="s">
        <v>221</v>
      </c>
      <c r="Z330" s="146"/>
      <c r="AA330" s="146"/>
      <c r="AB330" s="146"/>
      <c r="AC330" s="146"/>
      <c r="AD330" s="146"/>
      <c r="AE330" s="146"/>
      <c r="AF330" s="146"/>
      <c r="AG330" s="146" t="s">
        <v>1231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2" x14ac:dyDescent="0.2">
      <c r="A331" s="153"/>
      <c r="B331" s="154"/>
      <c r="C331" s="253" t="s">
        <v>1671</v>
      </c>
      <c r="D331" s="254"/>
      <c r="E331" s="254"/>
      <c r="F331" s="254"/>
      <c r="G331" s="254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6"/>
      <c r="AA331" s="146"/>
      <c r="AB331" s="146"/>
      <c r="AC331" s="146"/>
      <c r="AD331" s="146"/>
      <c r="AE331" s="146"/>
      <c r="AF331" s="146"/>
      <c r="AG331" s="146" t="s">
        <v>227</v>
      </c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2" x14ac:dyDescent="0.2">
      <c r="A332" s="153"/>
      <c r="B332" s="154"/>
      <c r="C332" s="192" t="s">
        <v>1672</v>
      </c>
      <c r="D332" s="185"/>
      <c r="E332" s="186"/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6"/>
      <c r="AA332" s="146"/>
      <c r="AB332" s="146"/>
      <c r="AC332" s="146"/>
      <c r="AD332" s="146"/>
      <c r="AE332" s="146"/>
      <c r="AF332" s="146"/>
      <c r="AG332" s="146" t="s">
        <v>278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3" x14ac:dyDescent="0.2">
      <c r="A333" s="153"/>
      <c r="B333" s="154"/>
      <c r="C333" s="192" t="s">
        <v>1673</v>
      </c>
      <c r="D333" s="185"/>
      <c r="E333" s="186">
        <v>24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6"/>
      <c r="AA333" s="146"/>
      <c r="AB333" s="146"/>
      <c r="AC333" s="146"/>
      <c r="AD333" s="146"/>
      <c r="AE333" s="146"/>
      <c r="AF333" s="146"/>
      <c r="AG333" s="146" t="s">
        <v>278</v>
      </c>
      <c r="AH333" s="146">
        <v>0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2" x14ac:dyDescent="0.2">
      <c r="A334" s="153"/>
      <c r="B334" s="154"/>
      <c r="C334" s="251"/>
      <c r="D334" s="252"/>
      <c r="E334" s="252"/>
      <c r="F334" s="252"/>
      <c r="G334" s="252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6"/>
      <c r="AA334" s="146"/>
      <c r="AB334" s="146"/>
      <c r="AC334" s="146"/>
      <c r="AD334" s="146"/>
      <c r="AE334" s="146"/>
      <c r="AF334" s="146"/>
      <c r="AG334" s="146" t="s">
        <v>223</v>
      </c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ht="22.5" outlineLevel="1" x14ac:dyDescent="0.2">
      <c r="A335" s="167">
        <v>92</v>
      </c>
      <c r="B335" s="168" t="s">
        <v>1674</v>
      </c>
      <c r="C335" s="177" t="s">
        <v>1675</v>
      </c>
      <c r="D335" s="169" t="s">
        <v>374</v>
      </c>
      <c r="E335" s="170">
        <v>9</v>
      </c>
      <c r="F335" s="171"/>
      <c r="G335" s="172">
        <f>ROUND(E335*F335,2)</f>
        <v>0</v>
      </c>
      <c r="H335" s="171"/>
      <c r="I335" s="172">
        <f>ROUND(E335*H335,2)</f>
        <v>0</v>
      </c>
      <c r="J335" s="171"/>
      <c r="K335" s="172">
        <f>ROUND(E335*J335,2)</f>
        <v>0</v>
      </c>
      <c r="L335" s="172">
        <v>21</v>
      </c>
      <c r="M335" s="172">
        <f>G335*(1+L335/100)</f>
        <v>0</v>
      </c>
      <c r="N335" s="170">
        <v>5.0000000000000002E-5</v>
      </c>
      <c r="O335" s="170">
        <f>ROUND(E335*N335,2)</f>
        <v>0</v>
      </c>
      <c r="P335" s="170">
        <v>0</v>
      </c>
      <c r="Q335" s="170">
        <f>ROUND(E335*P335,2)</f>
        <v>0</v>
      </c>
      <c r="R335" s="172" t="s">
        <v>929</v>
      </c>
      <c r="S335" s="172" t="s">
        <v>218</v>
      </c>
      <c r="T335" s="173" t="s">
        <v>218</v>
      </c>
      <c r="U335" s="157">
        <v>0.129</v>
      </c>
      <c r="V335" s="157">
        <f>ROUND(E335*U335,2)</f>
        <v>1.1599999999999999</v>
      </c>
      <c r="W335" s="157"/>
      <c r="X335" s="157" t="s">
        <v>263</v>
      </c>
      <c r="Y335" s="157" t="s">
        <v>221</v>
      </c>
      <c r="Z335" s="146"/>
      <c r="AA335" s="146"/>
      <c r="AB335" s="146"/>
      <c r="AC335" s="146"/>
      <c r="AD335" s="146"/>
      <c r="AE335" s="146"/>
      <c r="AF335" s="146"/>
      <c r="AG335" s="146" t="s">
        <v>1231</v>
      </c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2" x14ac:dyDescent="0.2">
      <c r="A336" s="153"/>
      <c r="B336" s="154"/>
      <c r="C336" s="253" t="s">
        <v>1671</v>
      </c>
      <c r="D336" s="254"/>
      <c r="E336" s="254"/>
      <c r="F336" s="254"/>
      <c r="G336" s="254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6"/>
      <c r="AA336" s="146"/>
      <c r="AB336" s="146"/>
      <c r="AC336" s="146"/>
      <c r="AD336" s="146"/>
      <c r="AE336" s="146"/>
      <c r="AF336" s="146"/>
      <c r="AG336" s="146" t="s">
        <v>227</v>
      </c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2" x14ac:dyDescent="0.2">
      <c r="A337" s="153"/>
      <c r="B337" s="154"/>
      <c r="C337" s="192" t="s">
        <v>1676</v>
      </c>
      <c r="D337" s="185"/>
      <c r="E337" s="186"/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6"/>
      <c r="AA337" s="146"/>
      <c r="AB337" s="146"/>
      <c r="AC337" s="146"/>
      <c r="AD337" s="146"/>
      <c r="AE337" s="146"/>
      <c r="AF337" s="146"/>
      <c r="AG337" s="146" t="s">
        <v>278</v>
      </c>
      <c r="AH337" s="146">
        <v>0</v>
      </c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3" x14ac:dyDescent="0.2">
      <c r="A338" s="153"/>
      <c r="B338" s="154"/>
      <c r="C338" s="192" t="s">
        <v>1518</v>
      </c>
      <c r="D338" s="185"/>
      <c r="E338" s="186">
        <v>9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6"/>
      <c r="AA338" s="146"/>
      <c r="AB338" s="146"/>
      <c r="AC338" s="146"/>
      <c r="AD338" s="146"/>
      <c r="AE338" s="146"/>
      <c r="AF338" s="146"/>
      <c r="AG338" s="146" t="s">
        <v>278</v>
      </c>
      <c r="AH338" s="146">
        <v>0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2" x14ac:dyDescent="0.2">
      <c r="A339" s="153"/>
      <c r="B339" s="154"/>
      <c r="C339" s="251"/>
      <c r="D339" s="252"/>
      <c r="E339" s="252"/>
      <c r="F339" s="252"/>
      <c r="G339" s="252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6"/>
      <c r="AA339" s="146"/>
      <c r="AB339" s="146"/>
      <c r="AC339" s="146"/>
      <c r="AD339" s="146"/>
      <c r="AE339" s="146"/>
      <c r="AF339" s="146"/>
      <c r="AG339" s="146" t="s">
        <v>223</v>
      </c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ht="22.5" outlineLevel="1" x14ac:dyDescent="0.2">
      <c r="A340" s="167">
        <v>93</v>
      </c>
      <c r="B340" s="168" t="s">
        <v>1677</v>
      </c>
      <c r="C340" s="177" t="s">
        <v>1678</v>
      </c>
      <c r="D340" s="169" t="s">
        <v>374</v>
      </c>
      <c r="E340" s="170">
        <v>20</v>
      </c>
      <c r="F340" s="171"/>
      <c r="G340" s="172">
        <f>ROUND(E340*F340,2)</f>
        <v>0</v>
      </c>
      <c r="H340" s="171"/>
      <c r="I340" s="172">
        <f>ROUND(E340*H340,2)</f>
        <v>0</v>
      </c>
      <c r="J340" s="171"/>
      <c r="K340" s="172">
        <f>ROUND(E340*J340,2)</f>
        <v>0</v>
      </c>
      <c r="L340" s="172">
        <v>21</v>
      </c>
      <c r="M340" s="172">
        <f>G340*(1+L340/100)</f>
        <v>0</v>
      </c>
      <c r="N340" s="170">
        <v>4.0000000000000003E-5</v>
      </c>
      <c r="O340" s="170">
        <f>ROUND(E340*N340,2)</f>
        <v>0</v>
      </c>
      <c r="P340" s="170">
        <v>0</v>
      </c>
      <c r="Q340" s="170">
        <f>ROUND(E340*P340,2)</f>
        <v>0</v>
      </c>
      <c r="R340" s="172" t="s">
        <v>929</v>
      </c>
      <c r="S340" s="172" t="s">
        <v>218</v>
      </c>
      <c r="T340" s="173" t="s">
        <v>218</v>
      </c>
      <c r="U340" s="157">
        <v>0.129</v>
      </c>
      <c r="V340" s="157">
        <f>ROUND(E340*U340,2)</f>
        <v>2.58</v>
      </c>
      <c r="W340" s="157"/>
      <c r="X340" s="157" t="s">
        <v>263</v>
      </c>
      <c r="Y340" s="157" t="s">
        <v>221</v>
      </c>
      <c r="Z340" s="146"/>
      <c r="AA340" s="146"/>
      <c r="AB340" s="146"/>
      <c r="AC340" s="146"/>
      <c r="AD340" s="146"/>
      <c r="AE340" s="146"/>
      <c r="AF340" s="146"/>
      <c r="AG340" s="146" t="s">
        <v>1231</v>
      </c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2" x14ac:dyDescent="0.2">
      <c r="A341" s="153"/>
      <c r="B341" s="154"/>
      <c r="C341" s="253" t="s">
        <v>1671</v>
      </c>
      <c r="D341" s="254"/>
      <c r="E341" s="254"/>
      <c r="F341" s="254"/>
      <c r="G341" s="254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6"/>
      <c r="AA341" s="146"/>
      <c r="AB341" s="146"/>
      <c r="AC341" s="146"/>
      <c r="AD341" s="146"/>
      <c r="AE341" s="146"/>
      <c r="AF341" s="146"/>
      <c r="AG341" s="146" t="s">
        <v>227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2" x14ac:dyDescent="0.2">
      <c r="A342" s="153"/>
      <c r="B342" s="154"/>
      <c r="C342" s="192" t="s">
        <v>1679</v>
      </c>
      <c r="D342" s="185"/>
      <c r="E342" s="186"/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6"/>
      <c r="AA342" s="146"/>
      <c r="AB342" s="146"/>
      <c r="AC342" s="146"/>
      <c r="AD342" s="146"/>
      <c r="AE342" s="146"/>
      <c r="AF342" s="146"/>
      <c r="AG342" s="146" t="s">
        <v>278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3" x14ac:dyDescent="0.2">
      <c r="A343" s="153"/>
      <c r="B343" s="154"/>
      <c r="C343" s="192" t="s">
        <v>1680</v>
      </c>
      <c r="D343" s="185"/>
      <c r="E343" s="186">
        <v>20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6"/>
      <c r="AA343" s="146"/>
      <c r="AB343" s="146"/>
      <c r="AC343" s="146"/>
      <c r="AD343" s="146"/>
      <c r="AE343" s="146"/>
      <c r="AF343" s="146"/>
      <c r="AG343" s="146" t="s">
        <v>278</v>
      </c>
      <c r="AH343" s="146">
        <v>0</v>
      </c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2" x14ac:dyDescent="0.2">
      <c r="A344" s="153"/>
      <c r="B344" s="154"/>
      <c r="C344" s="251"/>
      <c r="D344" s="252"/>
      <c r="E344" s="252"/>
      <c r="F344" s="252"/>
      <c r="G344" s="252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6"/>
      <c r="AA344" s="146"/>
      <c r="AB344" s="146"/>
      <c r="AC344" s="146"/>
      <c r="AD344" s="146"/>
      <c r="AE344" s="146"/>
      <c r="AF344" s="146"/>
      <c r="AG344" s="146" t="s">
        <v>223</v>
      </c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ht="22.5" outlineLevel="1" x14ac:dyDescent="0.2">
      <c r="A345" s="167">
        <v>94</v>
      </c>
      <c r="B345" s="168" t="s">
        <v>1681</v>
      </c>
      <c r="C345" s="177" t="s">
        <v>1682</v>
      </c>
      <c r="D345" s="169" t="s">
        <v>374</v>
      </c>
      <c r="E345" s="170">
        <v>8</v>
      </c>
      <c r="F345" s="171"/>
      <c r="G345" s="172">
        <f>ROUND(E345*F345,2)</f>
        <v>0</v>
      </c>
      <c r="H345" s="171"/>
      <c r="I345" s="172">
        <f>ROUND(E345*H345,2)</f>
        <v>0</v>
      </c>
      <c r="J345" s="171"/>
      <c r="K345" s="172">
        <f>ROUND(E345*J345,2)</f>
        <v>0</v>
      </c>
      <c r="L345" s="172">
        <v>21</v>
      </c>
      <c r="M345" s="172">
        <f>G345*(1+L345/100)</f>
        <v>0</v>
      </c>
      <c r="N345" s="170">
        <v>6.9999999999999994E-5</v>
      </c>
      <c r="O345" s="170">
        <f>ROUND(E345*N345,2)</f>
        <v>0</v>
      </c>
      <c r="P345" s="170">
        <v>0</v>
      </c>
      <c r="Q345" s="170">
        <f>ROUND(E345*P345,2)</f>
        <v>0</v>
      </c>
      <c r="R345" s="172" t="s">
        <v>929</v>
      </c>
      <c r="S345" s="172" t="s">
        <v>218</v>
      </c>
      <c r="T345" s="173" t="s">
        <v>218</v>
      </c>
      <c r="U345" s="157">
        <v>0.129</v>
      </c>
      <c r="V345" s="157">
        <f>ROUND(E345*U345,2)</f>
        <v>1.03</v>
      </c>
      <c r="W345" s="157"/>
      <c r="X345" s="157" t="s">
        <v>263</v>
      </c>
      <c r="Y345" s="157" t="s">
        <v>221</v>
      </c>
      <c r="Z345" s="146"/>
      <c r="AA345" s="146"/>
      <c r="AB345" s="146"/>
      <c r="AC345" s="146"/>
      <c r="AD345" s="146"/>
      <c r="AE345" s="146"/>
      <c r="AF345" s="146"/>
      <c r="AG345" s="146" t="s">
        <v>1231</v>
      </c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2" x14ac:dyDescent="0.2">
      <c r="A346" s="153"/>
      <c r="B346" s="154"/>
      <c r="C346" s="253" t="s">
        <v>1671</v>
      </c>
      <c r="D346" s="254"/>
      <c r="E346" s="254"/>
      <c r="F346" s="254"/>
      <c r="G346" s="254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6"/>
      <c r="AA346" s="146"/>
      <c r="AB346" s="146"/>
      <c r="AC346" s="146"/>
      <c r="AD346" s="146"/>
      <c r="AE346" s="146"/>
      <c r="AF346" s="146"/>
      <c r="AG346" s="146" t="s">
        <v>227</v>
      </c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2" x14ac:dyDescent="0.2">
      <c r="A347" s="153"/>
      <c r="B347" s="154"/>
      <c r="C347" s="192" t="s">
        <v>1683</v>
      </c>
      <c r="D347" s="185"/>
      <c r="E347" s="186"/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6"/>
      <c r="AA347" s="146"/>
      <c r="AB347" s="146"/>
      <c r="AC347" s="146"/>
      <c r="AD347" s="146"/>
      <c r="AE347" s="146"/>
      <c r="AF347" s="146"/>
      <c r="AG347" s="146" t="s">
        <v>278</v>
      </c>
      <c r="AH347" s="146">
        <v>0</v>
      </c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3" x14ac:dyDescent="0.2">
      <c r="A348" s="153"/>
      <c r="B348" s="154"/>
      <c r="C348" s="192" t="s">
        <v>111</v>
      </c>
      <c r="D348" s="185"/>
      <c r="E348" s="186">
        <v>8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6"/>
      <c r="AA348" s="146"/>
      <c r="AB348" s="146"/>
      <c r="AC348" s="146"/>
      <c r="AD348" s="146"/>
      <c r="AE348" s="146"/>
      <c r="AF348" s="146"/>
      <c r="AG348" s="146" t="s">
        <v>278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2" x14ac:dyDescent="0.2">
      <c r="A349" s="153"/>
      <c r="B349" s="154"/>
      <c r="C349" s="251"/>
      <c r="D349" s="252"/>
      <c r="E349" s="252"/>
      <c r="F349" s="252"/>
      <c r="G349" s="252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6"/>
      <c r="AA349" s="146"/>
      <c r="AB349" s="146"/>
      <c r="AC349" s="146"/>
      <c r="AD349" s="146"/>
      <c r="AE349" s="146"/>
      <c r="AF349" s="146"/>
      <c r="AG349" s="146" t="s">
        <v>223</v>
      </c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ht="22.5" outlineLevel="1" x14ac:dyDescent="0.2">
      <c r="A350" s="167">
        <v>95</v>
      </c>
      <c r="B350" s="168" t="s">
        <v>1684</v>
      </c>
      <c r="C350" s="177" t="s">
        <v>1685</v>
      </c>
      <c r="D350" s="169" t="s">
        <v>374</v>
      </c>
      <c r="E350" s="170">
        <v>3</v>
      </c>
      <c r="F350" s="171"/>
      <c r="G350" s="172">
        <f>ROUND(E350*F350,2)</f>
        <v>0</v>
      </c>
      <c r="H350" s="171"/>
      <c r="I350" s="172">
        <f>ROUND(E350*H350,2)</f>
        <v>0</v>
      </c>
      <c r="J350" s="171"/>
      <c r="K350" s="172">
        <f>ROUND(E350*J350,2)</f>
        <v>0</v>
      </c>
      <c r="L350" s="172">
        <v>21</v>
      </c>
      <c r="M350" s="172">
        <f>G350*(1+L350/100)</f>
        <v>0</v>
      </c>
      <c r="N350" s="170">
        <v>5.0000000000000002E-5</v>
      </c>
      <c r="O350" s="170">
        <f>ROUND(E350*N350,2)</f>
        <v>0</v>
      </c>
      <c r="P350" s="170">
        <v>0</v>
      </c>
      <c r="Q350" s="170">
        <f>ROUND(E350*P350,2)</f>
        <v>0</v>
      </c>
      <c r="R350" s="172" t="s">
        <v>929</v>
      </c>
      <c r="S350" s="172" t="s">
        <v>218</v>
      </c>
      <c r="T350" s="173" t="s">
        <v>218</v>
      </c>
      <c r="U350" s="157">
        <v>0.129</v>
      </c>
      <c r="V350" s="157">
        <f>ROUND(E350*U350,2)</f>
        <v>0.39</v>
      </c>
      <c r="W350" s="157"/>
      <c r="X350" s="157" t="s">
        <v>263</v>
      </c>
      <c r="Y350" s="157" t="s">
        <v>221</v>
      </c>
      <c r="Z350" s="146"/>
      <c r="AA350" s="146"/>
      <c r="AB350" s="146"/>
      <c r="AC350" s="146"/>
      <c r="AD350" s="146"/>
      <c r="AE350" s="146"/>
      <c r="AF350" s="146"/>
      <c r="AG350" s="146" t="s">
        <v>1231</v>
      </c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2" x14ac:dyDescent="0.2">
      <c r="A351" s="153"/>
      <c r="B351" s="154"/>
      <c r="C351" s="253" t="s">
        <v>1671</v>
      </c>
      <c r="D351" s="254"/>
      <c r="E351" s="254"/>
      <c r="F351" s="254"/>
      <c r="G351" s="254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6"/>
      <c r="AA351" s="146"/>
      <c r="AB351" s="146"/>
      <c r="AC351" s="146"/>
      <c r="AD351" s="146"/>
      <c r="AE351" s="146"/>
      <c r="AF351" s="146"/>
      <c r="AG351" s="146" t="s">
        <v>227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2" x14ac:dyDescent="0.2">
      <c r="A352" s="153"/>
      <c r="B352" s="154"/>
      <c r="C352" s="192" t="s">
        <v>1686</v>
      </c>
      <c r="D352" s="185"/>
      <c r="E352" s="186"/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6"/>
      <c r="AA352" s="146"/>
      <c r="AB352" s="146"/>
      <c r="AC352" s="146"/>
      <c r="AD352" s="146"/>
      <c r="AE352" s="146"/>
      <c r="AF352" s="146"/>
      <c r="AG352" s="146" t="s">
        <v>278</v>
      </c>
      <c r="AH352" s="146">
        <v>0</v>
      </c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3" x14ac:dyDescent="0.2">
      <c r="A353" s="153"/>
      <c r="B353" s="154"/>
      <c r="C353" s="192" t="s">
        <v>94</v>
      </c>
      <c r="D353" s="185"/>
      <c r="E353" s="186">
        <v>3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6"/>
      <c r="AA353" s="146"/>
      <c r="AB353" s="146"/>
      <c r="AC353" s="146"/>
      <c r="AD353" s="146"/>
      <c r="AE353" s="146"/>
      <c r="AF353" s="146"/>
      <c r="AG353" s="146" t="s">
        <v>278</v>
      </c>
      <c r="AH353" s="146">
        <v>0</v>
      </c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2" x14ac:dyDescent="0.2">
      <c r="A354" s="153"/>
      <c r="B354" s="154"/>
      <c r="C354" s="251"/>
      <c r="D354" s="252"/>
      <c r="E354" s="252"/>
      <c r="F354" s="252"/>
      <c r="G354" s="252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6"/>
      <c r="AA354" s="146"/>
      <c r="AB354" s="146"/>
      <c r="AC354" s="146"/>
      <c r="AD354" s="146"/>
      <c r="AE354" s="146"/>
      <c r="AF354" s="146"/>
      <c r="AG354" s="146" t="s">
        <v>223</v>
      </c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ht="22.5" outlineLevel="1" x14ac:dyDescent="0.2">
      <c r="A355" s="167">
        <v>96</v>
      </c>
      <c r="B355" s="168" t="s">
        <v>1687</v>
      </c>
      <c r="C355" s="177" t="s">
        <v>1688</v>
      </c>
      <c r="D355" s="169" t="s">
        <v>374</v>
      </c>
      <c r="E355" s="170">
        <v>6</v>
      </c>
      <c r="F355" s="171"/>
      <c r="G355" s="172">
        <f>ROUND(E355*F355,2)</f>
        <v>0</v>
      </c>
      <c r="H355" s="171"/>
      <c r="I355" s="172">
        <f>ROUND(E355*H355,2)</f>
        <v>0</v>
      </c>
      <c r="J355" s="171"/>
      <c r="K355" s="172">
        <f>ROUND(E355*J355,2)</f>
        <v>0</v>
      </c>
      <c r="L355" s="172">
        <v>21</v>
      </c>
      <c r="M355" s="172">
        <f>G355*(1+L355/100)</f>
        <v>0</v>
      </c>
      <c r="N355" s="170">
        <v>9.0000000000000006E-5</v>
      </c>
      <c r="O355" s="170">
        <f>ROUND(E355*N355,2)</f>
        <v>0</v>
      </c>
      <c r="P355" s="170">
        <v>0</v>
      </c>
      <c r="Q355" s="170">
        <f>ROUND(E355*P355,2)</f>
        <v>0</v>
      </c>
      <c r="R355" s="172" t="s">
        <v>929</v>
      </c>
      <c r="S355" s="172" t="s">
        <v>218</v>
      </c>
      <c r="T355" s="173" t="s">
        <v>218</v>
      </c>
      <c r="U355" s="157">
        <v>0.129</v>
      </c>
      <c r="V355" s="157">
        <f>ROUND(E355*U355,2)</f>
        <v>0.77</v>
      </c>
      <c r="W355" s="157"/>
      <c r="X355" s="157" t="s">
        <v>263</v>
      </c>
      <c r="Y355" s="157" t="s">
        <v>221</v>
      </c>
      <c r="Z355" s="146"/>
      <c r="AA355" s="146"/>
      <c r="AB355" s="146"/>
      <c r="AC355" s="146"/>
      <c r="AD355" s="146"/>
      <c r="AE355" s="146"/>
      <c r="AF355" s="146"/>
      <c r="AG355" s="146" t="s">
        <v>1231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2" x14ac:dyDescent="0.2">
      <c r="A356" s="153"/>
      <c r="B356" s="154"/>
      <c r="C356" s="253" t="s">
        <v>1671</v>
      </c>
      <c r="D356" s="254"/>
      <c r="E356" s="254"/>
      <c r="F356" s="254"/>
      <c r="G356" s="254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6"/>
      <c r="AA356" s="146"/>
      <c r="AB356" s="146"/>
      <c r="AC356" s="146"/>
      <c r="AD356" s="146"/>
      <c r="AE356" s="146"/>
      <c r="AF356" s="146"/>
      <c r="AG356" s="146" t="s">
        <v>227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outlineLevel="2" x14ac:dyDescent="0.2">
      <c r="A357" s="153"/>
      <c r="B357" s="154"/>
      <c r="C357" s="192" t="s">
        <v>1689</v>
      </c>
      <c r="D357" s="185"/>
      <c r="E357" s="186"/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6"/>
      <c r="AA357" s="146"/>
      <c r="AB357" s="146"/>
      <c r="AC357" s="146"/>
      <c r="AD357" s="146"/>
      <c r="AE357" s="146"/>
      <c r="AF357" s="146"/>
      <c r="AG357" s="146" t="s">
        <v>278</v>
      </c>
      <c r="AH357" s="146">
        <v>0</v>
      </c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3" x14ac:dyDescent="0.2">
      <c r="A358" s="153"/>
      <c r="B358" s="154"/>
      <c r="C358" s="192" t="s">
        <v>1690</v>
      </c>
      <c r="D358" s="185"/>
      <c r="E358" s="186">
        <v>6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6"/>
      <c r="AA358" s="146"/>
      <c r="AB358" s="146"/>
      <c r="AC358" s="146"/>
      <c r="AD358" s="146"/>
      <c r="AE358" s="146"/>
      <c r="AF358" s="146"/>
      <c r="AG358" s="146" t="s">
        <v>278</v>
      </c>
      <c r="AH358" s="146">
        <v>0</v>
      </c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2" x14ac:dyDescent="0.2">
      <c r="A359" s="153"/>
      <c r="B359" s="154"/>
      <c r="C359" s="251"/>
      <c r="D359" s="252"/>
      <c r="E359" s="252"/>
      <c r="F359" s="252"/>
      <c r="G359" s="252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6"/>
      <c r="AA359" s="146"/>
      <c r="AB359" s="146"/>
      <c r="AC359" s="146"/>
      <c r="AD359" s="146"/>
      <c r="AE359" s="146"/>
      <c r="AF359" s="146"/>
      <c r="AG359" s="146" t="s">
        <v>223</v>
      </c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ht="22.5" outlineLevel="1" x14ac:dyDescent="0.2">
      <c r="A360" s="167">
        <v>97</v>
      </c>
      <c r="B360" s="168" t="s">
        <v>1691</v>
      </c>
      <c r="C360" s="177" t="s">
        <v>1692</v>
      </c>
      <c r="D360" s="169" t="s">
        <v>374</v>
      </c>
      <c r="E360" s="170">
        <v>14</v>
      </c>
      <c r="F360" s="171"/>
      <c r="G360" s="172">
        <f>ROUND(E360*F360,2)</f>
        <v>0</v>
      </c>
      <c r="H360" s="171"/>
      <c r="I360" s="172">
        <f>ROUND(E360*H360,2)</f>
        <v>0</v>
      </c>
      <c r="J360" s="171"/>
      <c r="K360" s="172">
        <f>ROUND(E360*J360,2)</f>
        <v>0</v>
      </c>
      <c r="L360" s="172">
        <v>21</v>
      </c>
      <c r="M360" s="172">
        <f>G360*(1+L360/100)</f>
        <v>0</v>
      </c>
      <c r="N360" s="170">
        <v>6.9999999999999994E-5</v>
      </c>
      <c r="O360" s="170">
        <f>ROUND(E360*N360,2)</f>
        <v>0</v>
      </c>
      <c r="P360" s="170">
        <v>0</v>
      </c>
      <c r="Q360" s="170">
        <f>ROUND(E360*P360,2)</f>
        <v>0</v>
      </c>
      <c r="R360" s="172" t="s">
        <v>929</v>
      </c>
      <c r="S360" s="172" t="s">
        <v>218</v>
      </c>
      <c r="T360" s="173" t="s">
        <v>218</v>
      </c>
      <c r="U360" s="157">
        <v>0.14199999999999999</v>
      </c>
      <c r="V360" s="157">
        <f>ROUND(E360*U360,2)</f>
        <v>1.99</v>
      </c>
      <c r="W360" s="157"/>
      <c r="X360" s="157" t="s">
        <v>263</v>
      </c>
      <c r="Y360" s="157" t="s">
        <v>221</v>
      </c>
      <c r="Z360" s="146"/>
      <c r="AA360" s="146"/>
      <c r="AB360" s="146"/>
      <c r="AC360" s="146"/>
      <c r="AD360" s="146"/>
      <c r="AE360" s="146"/>
      <c r="AF360" s="146"/>
      <c r="AG360" s="146" t="s">
        <v>1231</v>
      </c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2" x14ac:dyDescent="0.2">
      <c r="A361" s="153"/>
      <c r="B361" s="154"/>
      <c r="C361" s="253" t="s">
        <v>1671</v>
      </c>
      <c r="D361" s="254"/>
      <c r="E361" s="254"/>
      <c r="F361" s="254"/>
      <c r="G361" s="254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6"/>
      <c r="AA361" s="146"/>
      <c r="AB361" s="146"/>
      <c r="AC361" s="146"/>
      <c r="AD361" s="146"/>
      <c r="AE361" s="146"/>
      <c r="AF361" s="146"/>
      <c r="AG361" s="146" t="s">
        <v>227</v>
      </c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2" x14ac:dyDescent="0.2">
      <c r="A362" s="153"/>
      <c r="B362" s="154"/>
      <c r="C362" s="192" t="s">
        <v>1693</v>
      </c>
      <c r="D362" s="185"/>
      <c r="E362" s="186"/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6"/>
      <c r="AA362" s="146"/>
      <c r="AB362" s="146"/>
      <c r="AC362" s="146"/>
      <c r="AD362" s="146"/>
      <c r="AE362" s="146"/>
      <c r="AF362" s="146"/>
      <c r="AG362" s="146" t="s">
        <v>278</v>
      </c>
      <c r="AH362" s="146">
        <v>0</v>
      </c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3" x14ac:dyDescent="0.2">
      <c r="A363" s="153"/>
      <c r="B363" s="154"/>
      <c r="C363" s="192" t="s">
        <v>1694</v>
      </c>
      <c r="D363" s="185"/>
      <c r="E363" s="186">
        <v>14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6"/>
      <c r="AA363" s="146"/>
      <c r="AB363" s="146"/>
      <c r="AC363" s="146"/>
      <c r="AD363" s="146"/>
      <c r="AE363" s="146"/>
      <c r="AF363" s="146"/>
      <c r="AG363" s="146" t="s">
        <v>278</v>
      </c>
      <c r="AH363" s="146">
        <v>0</v>
      </c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2" x14ac:dyDescent="0.2">
      <c r="A364" s="153"/>
      <c r="B364" s="154"/>
      <c r="C364" s="251"/>
      <c r="D364" s="252"/>
      <c r="E364" s="252"/>
      <c r="F364" s="252"/>
      <c r="G364" s="252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6"/>
      <c r="AA364" s="146"/>
      <c r="AB364" s="146"/>
      <c r="AC364" s="146"/>
      <c r="AD364" s="146"/>
      <c r="AE364" s="146"/>
      <c r="AF364" s="146"/>
      <c r="AG364" s="146" t="s">
        <v>223</v>
      </c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ht="22.5" outlineLevel="1" x14ac:dyDescent="0.2">
      <c r="A365" s="167">
        <v>98</v>
      </c>
      <c r="B365" s="168" t="s">
        <v>1695</v>
      </c>
      <c r="C365" s="177" t="s">
        <v>1696</v>
      </c>
      <c r="D365" s="169" t="s">
        <v>374</v>
      </c>
      <c r="E365" s="170">
        <v>16</v>
      </c>
      <c r="F365" s="171"/>
      <c r="G365" s="172">
        <f>ROUND(E365*F365,2)</f>
        <v>0</v>
      </c>
      <c r="H365" s="171"/>
      <c r="I365" s="172">
        <f>ROUND(E365*H365,2)</f>
        <v>0</v>
      </c>
      <c r="J365" s="171"/>
      <c r="K365" s="172">
        <f>ROUND(E365*J365,2)</f>
        <v>0</v>
      </c>
      <c r="L365" s="172">
        <v>21</v>
      </c>
      <c r="M365" s="172">
        <f>G365*(1+L365/100)</f>
        <v>0</v>
      </c>
      <c r="N365" s="170">
        <v>1.2E-4</v>
      </c>
      <c r="O365" s="170">
        <f>ROUND(E365*N365,2)</f>
        <v>0</v>
      </c>
      <c r="P365" s="170">
        <v>0</v>
      </c>
      <c r="Q365" s="170">
        <f>ROUND(E365*P365,2)</f>
        <v>0</v>
      </c>
      <c r="R365" s="172" t="s">
        <v>929</v>
      </c>
      <c r="S365" s="172" t="s">
        <v>218</v>
      </c>
      <c r="T365" s="173" t="s">
        <v>218</v>
      </c>
      <c r="U365" s="157">
        <v>0.157</v>
      </c>
      <c r="V365" s="157">
        <f>ROUND(E365*U365,2)</f>
        <v>2.5099999999999998</v>
      </c>
      <c r="W365" s="157"/>
      <c r="X365" s="157" t="s">
        <v>263</v>
      </c>
      <c r="Y365" s="157" t="s">
        <v>221</v>
      </c>
      <c r="Z365" s="146"/>
      <c r="AA365" s="146"/>
      <c r="AB365" s="146"/>
      <c r="AC365" s="146"/>
      <c r="AD365" s="146"/>
      <c r="AE365" s="146"/>
      <c r="AF365" s="146"/>
      <c r="AG365" s="146" t="s">
        <v>1231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2" x14ac:dyDescent="0.2">
      <c r="A366" s="153"/>
      <c r="B366" s="154"/>
      <c r="C366" s="253" t="s">
        <v>1671</v>
      </c>
      <c r="D366" s="254"/>
      <c r="E366" s="254"/>
      <c r="F366" s="254"/>
      <c r="G366" s="254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6"/>
      <c r="AA366" s="146"/>
      <c r="AB366" s="146"/>
      <c r="AC366" s="146"/>
      <c r="AD366" s="146"/>
      <c r="AE366" s="146"/>
      <c r="AF366" s="146"/>
      <c r="AG366" s="146" t="s">
        <v>227</v>
      </c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2" x14ac:dyDescent="0.2">
      <c r="A367" s="153"/>
      <c r="B367" s="154"/>
      <c r="C367" s="192" t="s">
        <v>1697</v>
      </c>
      <c r="D367" s="185"/>
      <c r="E367" s="186"/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6"/>
      <c r="AA367" s="146"/>
      <c r="AB367" s="146"/>
      <c r="AC367" s="146"/>
      <c r="AD367" s="146"/>
      <c r="AE367" s="146"/>
      <c r="AF367" s="146"/>
      <c r="AG367" s="146" t="s">
        <v>278</v>
      </c>
      <c r="AH367" s="146">
        <v>0</v>
      </c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3" x14ac:dyDescent="0.2">
      <c r="A368" s="153"/>
      <c r="B368" s="154"/>
      <c r="C368" s="192" t="s">
        <v>1698</v>
      </c>
      <c r="D368" s="185"/>
      <c r="E368" s="186">
        <v>16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6"/>
      <c r="AA368" s="146"/>
      <c r="AB368" s="146"/>
      <c r="AC368" s="146"/>
      <c r="AD368" s="146"/>
      <c r="AE368" s="146"/>
      <c r="AF368" s="146"/>
      <c r="AG368" s="146" t="s">
        <v>278</v>
      </c>
      <c r="AH368" s="146">
        <v>0</v>
      </c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2" x14ac:dyDescent="0.2">
      <c r="A369" s="153"/>
      <c r="B369" s="154"/>
      <c r="C369" s="251"/>
      <c r="D369" s="252"/>
      <c r="E369" s="252"/>
      <c r="F369" s="252"/>
      <c r="G369" s="252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6"/>
      <c r="AA369" s="146"/>
      <c r="AB369" s="146"/>
      <c r="AC369" s="146"/>
      <c r="AD369" s="146"/>
      <c r="AE369" s="146"/>
      <c r="AF369" s="146"/>
      <c r="AG369" s="146" t="s">
        <v>223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ht="22.5" outlineLevel="1" x14ac:dyDescent="0.2">
      <c r="A370" s="167">
        <v>99</v>
      </c>
      <c r="B370" s="168" t="s">
        <v>1699</v>
      </c>
      <c r="C370" s="177" t="s">
        <v>1700</v>
      </c>
      <c r="D370" s="169" t="s">
        <v>374</v>
      </c>
      <c r="E370" s="170">
        <v>33</v>
      </c>
      <c r="F370" s="171"/>
      <c r="G370" s="172">
        <f>ROUND(E370*F370,2)</f>
        <v>0</v>
      </c>
      <c r="H370" s="171"/>
      <c r="I370" s="172">
        <f>ROUND(E370*H370,2)</f>
        <v>0</v>
      </c>
      <c r="J370" s="171"/>
      <c r="K370" s="172">
        <f>ROUND(E370*J370,2)</f>
        <v>0</v>
      </c>
      <c r="L370" s="172">
        <v>21</v>
      </c>
      <c r="M370" s="172">
        <f>G370*(1+L370/100)</f>
        <v>0</v>
      </c>
      <c r="N370" s="170">
        <v>6.9999999999999994E-5</v>
      </c>
      <c r="O370" s="170">
        <f>ROUND(E370*N370,2)</f>
        <v>0</v>
      </c>
      <c r="P370" s="170">
        <v>0</v>
      </c>
      <c r="Q370" s="170">
        <f>ROUND(E370*P370,2)</f>
        <v>0</v>
      </c>
      <c r="R370" s="172" t="s">
        <v>929</v>
      </c>
      <c r="S370" s="172" t="s">
        <v>218</v>
      </c>
      <c r="T370" s="173" t="s">
        <v>218</v>
      </c>
      <c r="U370" s="157">
        <v>0.129</v>
      </c>
      <c r="V370" s="157">
        <f>ROUND(E370*U370,2)</f>
        <v>4.26</v>
      </c>
      <c r="W370" s="157"/>
      <c r="X370" s="157" t="s">
        <v>263</v>
      </c>
      <c r="Y370" s="157" t="s">
        <v>221</v>
      </c>
      <c r="Z370" s="146"/>
      <c r="AA370" s="146"/>
      <c r="AB370" s="146"/>
      <c r="AC370" s="146"/>
      <c r="AD370" s="146"/>
      <c r="AE370" s="146"/>
      <c r="AF370" s="146"/>
      <c r="AG370" s="146" t="s">
        <v>1231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2" x14ac:dyDescent="0.2">
      <c r="A371" s="153"/>
      <c r="B371" s="154"/>
      <c r="C371" s="253" t="s">
        <v>1671</v>
      </c>
      <c r="D371" s="254"/>
      <c r="E371" s="254"/>
      <c r="F371" s="254"/>
      <c r="G371" s="254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6"/>
      <c r="AA371" s="146"/>
      <c r="AB371" s="146"/>
      <c r="AC371" s="146"/>
      <c r="AD371" s="146"/>
      <c r="AE371" s="146"/>
      <c r="AF371" s="146"/>
      <c r="AG371" s="146" t="s">
        <v>227</v>
      </c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2" x14ac:dyDescent="0.2">
      <c r="A372" s="153"/>
      <c r="B372" s="154"/>
      <c r="C372" s="192" t="s">
        <v>1701</v>
      </c>
      <c r="D372" s="185"/>
      <c r="E372" s="186"/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6"/>
      <c r="AA372" s="146"/>
      <c r="AB372" s="146"/>
      <c r="AC372" s="146"/>
      <c r="AD372" s="146"/>
      <c r="AE372" s="146"/>
      <c r="AF372" s="146"/>
      <c r="AG372" s="146" t="s">
        <v>278</v>
      </c>
      <c r="AH372" s="146">
        <v>0</v>
      </c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3" x14ac:dyDescent="0.2">
      <c r="A373" s="153"/>
      <c r="B373" s="154"/>
      <c r="C373" s="192" t="s">
        <v>1702</v>
      </c>
      <c r="D373" s="185"/>
      <c r="E373" s="186"/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6"/>
      <c r="AA373" s="146"/>
      <c r="AB373" s="146"/>
      <c r="AC373" s="146"/>
      <c r="AD373" s="146"/>
      <c r="AE373" s="146"/>
      <c r="AF373" s="146"/>
      <c r="AG373" s="146" t="s">
        <v>278</v>
      </c>
      <c r="AH373" s="146">
        <v>0</v>
      </c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3" x14ac:dyDescent="0.2">
      <c r="A374" s="153"/>
      <c r="B374" s="154"/>
      <c r="C374" s="192" t="s">
        <v>1703</v>
      </c>
      <c r="D374" s="185"/>
      <c r="E374" s="186">
        <v>33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6"/>
      <c r="AA374" s="146"/>
      <c r="AB374" s="146"/>
      <c r="AC374" s="146"/>
      <c r="AD374" s="146"/>
      <c r="AE374" s="146"/>
      <c r="AF374" s="146"/>
      <c r="AG374" s="146" t="s">
        <v>278</v>
      </c>
      <c r="AH374" s="146">
        <v>0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2" x14ac:dyDescent="0.2">
      <c r="A375" s="153"/>
      <c r="B375" s="154"/>
      <c r="C375" s="251"/>
      <c r="D375" s="252"/>
      <c r="E375" s="252"/>
      <c r="F375" s="252"/>
      <c r="G375" s="252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6"/>
      <c r="AA375" s="146"/>
      <c r="AB375" s="146"/>
      <c r="AC375" s="146"/>
      <c r="AD375" s="146"/>
      <c r="AE375" s="146"/>
      <c r="AF375" s="146"/>
      <c r="AG375" s="146" t="s">
        <v>223</v>
      </c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ht="22.5" outlineLevel="1" x14ac:dyDescent="0.2">
      <c r="A376" s="167">
        <v>100</v>
      </c>
      <c r="B376" s="168" t="s">
        <v>1704</v>
      </c>
      <c r="C376" s="177" t="s">
        <v>1705</v>
      </c>
      <c r="D376" s="169" t="s">
        <v>374</v>
      </c>
      <c r="E376" s="170">
        <v>6</v>
      </c>
      <c r="F376" s="171"/>
      <c r="G376" s="172">
        <f>ROUND(E376*F376,2)</f>
        <v>0</v>
      </c>
      <c r="H376" s="171"/>
      <c r="I376" s="172">
        <f>ROUND(E376*H376,2)</f>
        <v>0</v>
      </c>
      <c r="J376" s="171"/>
      <c r="K376" s="172">
        <f>ROUND(E376*J376,2)</f>
        <v>0</v>
      </c>
      <c r="L376" s="172">
        <v>21</v>
      </c>
      <c r="M376" s="172">
        <f>G376*(1+L376/100)</f>
        <v>0</v>
      </c>
      <c r="N376" s="170">
        <v>1E-4</v>
      </c>
      <c r="O376" s="170">
        <f>ROUND(E376*N376,2)</f>
        <v>0</v>
      </c>
      <c r="P376" s="170">
        <v>0</v>
      </c>
      <c r="Q376" s="170">
        <f>ROUND(E376*P376,2)</f>
        <v>0</v>
      </c>
      <c r="R376" s="172" t="s">
        <v>929</v>
      </c>
      <c r="S376" s="172" t="s">
        <v>218</v>
      </c>
      <c r="T376" s="173" t="s">
        <v>218</v>
      </c>
      <c r="U376" s="157">
        <v>0.129</v>
      </c>
      <c r="V376" s="157">
        <f>ROUND(E376*U376,2)</f>
        <v>0.77</v>
      </c>
      <c r="W376" s="157"/>
      <c r="X376" s="157" t="s">
        <v>263</v>
      </c>
      <c r="Y376" s="157" t="s">
        <v>221</v>
      </c>
      <c r="Z376" s="146"/>
      <c r="AA376" s="146"/>
      <c r="AB376" s="146"/>
      <c r="AC376" s="146"/>
      <c r="AD376" s="146"/>
      <c r="AE376" s="146"/>
      <c r="AF376" s="146"/>
      <c r="AG376" s="146" t="s">
        <v>1231</v>
      </c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2" x14ac:dyDescent="0.2">
      <c r="A377" s="153"/>
      <c r="B377" s="154"/>
      <c r="C377" s="253" t="s">
        <v>1671</v>
      </c>
      <c r="D377" s="254"/>
      <c r="E377" s="254"/>
      <c r="F377" s="254"/>
      <c r="G377" s="254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6"/>
      <c r="AA377" s="146"/>
      <c r="AB377" s="146"/>
      <c r="AC377" s="146"/>
      <c r="AD377" s="146"/>
      <c r="AE377" s="146"/>
      <c r="AF377" s="146"/>
      <c r="AG377" s="146" t="s">
        <v>227</v>
      </c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2" x14ac:dyDescent="0.2">
      <c r="A378" s="153"/>
      <c r="B378" s="154"/>
      <c r="C378" s="192" t="s">
        <v>1706</v>
      </c>
      <c r="D378" s="185"/>
      <c r="E378" s="186"/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6"/>
      <c r="AA378" s="146"/>
      <c r="AB378" s="146"/>
      <c r="AC378" s="146"/>
      <c r="AD378" s="146"/>
      <c r="AE378" s="146"/>
      <c r="AF378" s="146"/>
      <c r="AG378" s="146" t="s">
        <v>278</v>
      </c>
      <c r="AH378" s="146">
        <v>0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3" x14ac:dyDescent="0.2">
      <c r="A379" s="153"/>
      <c r="B379" s="154"/>
      <c r="C379" s="192" t="s">
        <v>1690</v>
      </c>
      <c r="D379" s="185"/>
      <c r="E379" s="186">
        <v>6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6"/>
      <c r="AA379" s="146"/>
      <c r="AB379" s="146"/>
      <c r="AC379" s="146"/>
      <c r="AD379" s="146"/>
      <c r="AE379" s="146"/>
      <c r="AF379" s="146"/>
      <c r="AG379" s="146" t="s">
        <v>278</v>
      </c>
      <c r="AH379" s="146">
        <v>0</v>
      </c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2" x14ac:dyDescent="0.2">
      <c r="A380" s="153"/>
      <c r="B380" s="154"/>
      <c r="C380" s="251"/>
      <c r="D380" s="252"/>
      <c r="E380" s="252"/>
      <c r="F380" s="252"/>
      <c r="G380" s="252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6"/>
      <c r="AA380" s="146"/>
      <c r="AB380" s="146"/>
      <c r="AC380" s="146"/>
      <c r="AD380" s="146"/>
      <c r="AE380" s="146"/>
      <c r="AF380" s="146"/>
      <c r="AG380" s="146" t="s">
        <v>223</v>
      </c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ht="22.5" outlineLevel="1" x14ac:dyDescent="0.2">
      <c r="A381" s="167">
        <v>101</v>
      </c>
      <c r="B381" s="168" t="s">
        <v>1707</v>
      </c>
      <c r="C381" s="177" t="s">
        <v>1708</v>
      </c>
      <c r="D381" s="169" t="s">
        <v>374</v>
      </c>
      <c r="E381" s="170">
        <v>14</v>
      </c>
      <c r="F381" s="171"/>
      <c r="G381" s="172">
        <f>ROUND(E381*F381,2)</f>
        <v>0</v>
      </c>
      <c r="H381" s="171"/>
      <c r="I381" s="172">
        <f>ROUND(E381*H381,2)</f>
        <v>0</v>
      </c>
      <c r="J381" s="171"/>
      <c r="K381" s="172">
        <f>ROUND(E381*J381,2)</f>
        <v>0</v>
      </c>
      <c r="L381" s="172">
        <v>21</v>
      </c>
      <c r="M381" s="172">
        <f>G381*(1+L381/100)</f>
        <v>0</v>
      </c>
      <c r="N381" s="170">
        <v>9.0000000000000006E-5</v>
      </c>
      <c r="O381" s="170">
        <f>ROUND(E381*N381,2)</f>
        <v>0</v>
      </c>
      <c r="P381" s="170">
        <v>0</v>
      </c>
      <c r="Q381" s="170">
        <f>ROUND(E381*P381,2)</f>
        <v>0</v>
      </c>
      <c r="R381" s="172" t="s">
        <v>929</v>
      </c>
      <c r="S381" s="172" t="s">
        <v>218</v>
      </c>
      <c r="T381" s="173" t="s">
        <v>218</v>
      </c>
      <c r="U381" s="157">
        <v>0.14199999999999999</v>
      </c>
      <c r="V381" s="157">
        <f>ROUND(E381*U381,2)</f>
        <v>1.99</v>
      </c>
      <c r="W381" s="157"/>
      <c r="X381" s="157" t="s">
        <v>263</v>
      </c>
      <c r="Y381" s="157" t="s">
        <v>221</v>
      </c>
      <c r="Z381" s="146"/>
      <c r="AA381" s="146"/>
      <c r="AB381" s="146"/>
      <c r="AC381" s="146"/>
      <c r="AD381" s="146"/>
      <c r="AE381" s="146"/>
      <c r="AF381" s="146"/>
      <c r="AG381" s="146" t="s">
        <v>1231</v>
      </c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2" x14ac:dyDescent="0.2">
      <c r="A382" s="153"/>
      <c r="B382" s="154"/>
      <c r="C382" s="253" t="s">
        <v>1671</v>
      </c>
      <c r="D382" s="254"/>
      <c r="E382" s="254"/>
      <c r="F382" s="254"/>
      <c r="G382" s="254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6"/>
      <c r="AA382" s="146"/>
      <c r="AB382" s="146"/>
      <c r="AC382" s="146"/>
      <c r="AD382" s="146"/>
      <c r="AE382" s="146"/>
      <c r="AF382" s="146"/>
      <c r="AG382" s="146" t="s">
        <v>227</v>
      </c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2" x14ac:dyDescent="0.2">
      <c r="A383" s="153"/>
      <c r="B383" s="154"/>
      <c r="C383" s="192" t="s">
        <v>1709</v>
      </c>
      <c r="D383" s="185"/>
      <c r="E383" s="186"/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6"/>
      <c r="AA383" s="146"/>
      <c r="AB383" s="146"/>
      <c r="AC383" s="146"/>
      <c r="AD383" s="146"/>
      <c r="AE383" s="146"/>
      <c r="AF383" s="146"/>
      <c r="AG383" s="146" t="s">
        <v>278</v>
      </c>
      <c r="AH383" s="146">
        <v>0</v>
      </c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outlineLevel="3" x14ac:dyDescent="0.2">
      <c r="A384" s="153"/>
      <c r="B384" s="154"/>
      <c r="C384" s="192" t="s">
        <v>1694</v>
      </c>
      <c r="D384" s="185"/>
      <c r="E384" s="186">
        <v>14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6"/>
      <c r="AA384" s="146"/>
      <c r="AB384" s="146"/>
      <c r="AC384" s="146"/>
      <c r="AD384" s="146"/>
      <c r="AE384" s="146"/>
      <c r="AF384" s="146"/>
      <c r="AG384" s="146" t="s">
        <v>278</v>
      </c>
      <c r="AH384" s="146">
        <v>0</v>
      </c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2" x14ac:dyDescent="0.2">
      <c r="A385" s="153"/>
      <c r="B385" s="154"/>
      <c r="C385" s="251"/>
      <c r="D385" s="252"/>
      <c r="E385" s="252"/>
      <c r="F385" s="252"/>
      <c r="G385" s="252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6"/>
      <c r="AA385" s="146"/>
      <c r="AB385" s="146"/>
      <c r="AC385" s="146"/>
      <c r="AD385" s="146"/>
      <c r="AE385" s="146"/>
      <c r="AF385" s="146"/>
      <c r="AG385" s="146" t="s">
        <v>223</v>
      </c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ht="22.5" outlineLevel="1" x14ac:dyDescent="0.2">
      <c r="A386" s="167">
        <v>102</v>
      </c>
      <c r="B386" s="168" t="s">
        <v>1710</v>
      </c>
      <c r="C386" s="177" t="s">
        <v>1711</v>
      </c>
      <c r="D386" s="169" t="s">
        <v>374</v>
      </c>
      <c r="E386" s="170">
        <v>11</v>
      </c>
      <c r="F386" s="171"/>
      <c r="G386" s="172">
        <f>ROUND(E386*F386,2)</f>
        <v>0</v>
      </c>
      <c r="H386" s="171"/>
      <c r="I386" s="172">
        <f>ROUND(E386*H386,2)</f>
        <v>0</v>
      </c>
      <c r="J386" s="171"/>
      <c r="K386" s="172">
        <f>ROUND(E386*J386,2)</f>
        <v>0</v>
      </c>
      <c r="L386" s="172">
        <v>21</v>
      </c>
      <c r="M386" s="172">
        <f>G386*(1+L386/100)</f>
        <v>0</v>
      </c>
      <c r="N386" s="170">
        <v>1.3999999999999999E-4</v>
      </c>
      <c r="O386" s="170">
        <f>ROUND(E386*N386,2)</f>
        <v>0</v>
      </c>
      <c r="P386" s="170">
        <v>0</v>
      </c>
      <c r="Q386" s="170">
        <f>ROUND(E386*P386,2)</f>
        <v>0</v>
      </c>
      <c r="R386" s="172" t="s">
        <v>929</v>
      </c>
      <c r="S386" s="172" t="s">
        <v>218</v>
      </c>
      <c r="T386" s="173" t="s">
        <v>218</v>
      </c>
      <c r="U386" s="157">
        <v>0.157</v>
      </c>
      <c r="V386" s="157">
        <f>ROUND(E386*U386,2)</f>
        <v>1.73</v>
      </c>
      <c r="W386" s="157"/>
      <c r="X386" s="157" t="s">
        <v>263</v>
      </c>
      <c r="Y386" s="157" t="s">
        <v>221</v>
      </c>
      <c r="Z386" s="146"/>
      <c r="AA386" s="146"/>
      <c r="AB386" s="146"/>
      <c r="AC386" s="146"/>
      <c r="AD386" s="146"/>
      <c r="AE386" s="146"/>
      <c r="AF386" s="146"/>
      <c r="AG386" s="146" t="s">
        <v>1231</v>
      </c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2" x14ac:dyDescent="0.2">
      <c r="A387" s="153"/>
      <c r="B387" s="154"/>
      <c r="C387" s="253" t="s">
        <v>1671</v>
      </c>
      <c r="D387" s="254"/>
      <c r="E387" s="254"/>
      <c r="F387" s="254"/>
      <c r="G387" s="254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6"/>
      <c r="AA387" s="146"/>
      <c r="AB387" s="146"/>
      <c r="AC387" s="146"/>
      <c r="AD387" s="146"/>
      <c r="AE387" s="146"/>
      <c r="AF387" s="146"/>
      <c r="AG387" s="146" t="s">
        <v>227</v>
      </c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2" x14ac:dyDescent="0.2">
      <c r="A388" s="153"/>
      <c r="B388" s="154"/>
      <c r="C388" s="192" t="s">
        <v>1712</v>
      </c>
      <c r="D388" s="185"/>
      <c r="E388" s="186"/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6"/>
      <c r="AA388" s="146"/>
      <c r="AB388" s="146"/>
      <c r="AC388" s="146"/>
      <c r="AD388" s="146"/>
      <c r="AE388" s="146"/>
      <c r="AF388" s="146"/>
      <c r="AG388" s="146" t="s">
        <v>278</v>
      </c>
      <c r="AH388" s="146">
        <v>0</v>
      </c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3" x14ac:dyDescent="0.2">
      <c r="A389" s="153"/>
      <c r="B389" s="154"/>
      <c r="C389" s="192" t="s">
        <v>86</v>
      </c>
      <c r="D389" s="185"/>
      <c r="E389" s="186">
        <v>11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6"/>
      <c r="AA389" s="146"/>
      <c r="AB389" s="146"/>
      <c r="AC389" s="146"/>
      <c r="AD389" s="146"/>
      <c r="AE389" s="146"/>
      <c r="AF389" s="146"/>
      <c r="AG389" s="146" t="s">
        <v>278</v>
      </c>
      <c r="AH389" s="146">
        <v>0</v>
      </c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2" x14ac:dyDescent="0.2">
      <c r="A390" s="153"/>
      <c r="B390" s="154"/>
      <c r="C390" s="251"/>
      <c r="D390" s="252"/>
      <c r="E390" s="252"/>
      <c r="F390" s="252"/>
      <c r="G390" s="252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6"/>
      <c r="AA390" s="146"/>
      <c r="AB390" s="146"/>
      <c r="AC390" s="146"/>
      <c r="AD390" s="146"/>
      <c r="AE390" s="146"/>
      <c r="AF390" s="146"/>
      <c r="AG390" s="146" t="s">
        <v>223</v>
      </c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1" x14ac:dyDescent="0.2">
      <c r="A391" s="167">
        <v>103</v>
      </c>
      <c r="B391" s="168" t="s">
        <v>1713</v>
      </c>
      <c r="C391" s="177" t="s">
        <v>1714</v>
      </c>
      <c r="D391" s="169" t="s">
        <v>321</v>
      </c>
      <c r="E391" s="170">
        <v>28</v>
      </c>
      <c r="F391" s="171"/>
      <c r="G391" s="172">
        <f>ROUND(E391*F391,2)</f>
        <v>0</v>
      </c>
      <c r="H391" s="171"/>
      <c r="I391" s="172">
        <f>ROUND(E391*H391,2)</f>
        <v>0</v>
      </c>
      <c r="J391" s="171"/>
      <c r="K391" s="172">
        <f>ROUND(E391*J391,2)</f>
        <v>0</v>
      </c>
      <c r="L391" s="172">
        <v>21</v>
      </c>
      <c r="M391" s="172">
        <f>G391*(1+L391/100)</f>
        <v>0</v>
      </c>
      <c r="N391" s="170">
        <v>0</v>
      </c>
      <c r="O391" s="170">
        <f>ROUND(E391*N391,2)</f>
        <v>0</v>
      </c>
      <c r="P391" s="170">
        <v>0</v>
      </c>
      <c r="Q391" s="170">
        <f>ROUND(E391*P391,2)</f>
        <v>0</v>
      </c>
      <c r="R391" s="172" t="s">
        <v>929</v>
      </c>
      <c r="S391" s="172" t="s">
        <v>218</v>
      </c>
      <c r="T391" s="173" t="s">
        <v>218</v>
      </c>
      <c r="U391" s="157">
        <v>0.42499999999999999</v>
      </c>
      <c r="V391" s="157">
        <f>ROUND(E391*U391,2)</f>
        <v>11.9</v>
      </c>
      <c r="W391" s="157"/>
      <c r="X391" s="157" t="s">
        <v>263</v>
      </c>
      <c r="Y391" s="157" t="s">
        <v>221</v>
      </c>
      <c r="Z391" s="146"/>
      <c r="AA391" s="146"/>
      <c r="AB391" s="146"/>
      <c r="AC391" s="146"/>
      <c r="AD391" s="146"/>
      <c r="AE391" s="146"/>
      <c r="AF391" s="146"/>
      <c r="AG391" s="146" t="s">
        <v>1231</v>
      </c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2" x14ac:dyDescent="0.2">
      <c r="A392" s="153"/>
      <c r="B392" s="154"/>
      <c r="C392" s="262"/>
      <c r="D392" s="263"/>
      <c r="E392" s="263"/>
      <c r="F392" s="263"/>
      <c r="G392" s="263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6"/>
      <c r="AA392" s="146"/>
      <c r="AB392" s="146"/>
      <c r="AC392" s="146"/>
      <c r="AD392" s="146"/>
      <c r="AE392" s="146"/>
      <c r="AF392" s="146"/>
      <c r="AG392" s="146" t="s">
        <v>223</v>
      </c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ht="22.5" outlineLevel="1" x14ac:dyDescent="0.2">
      <c r="A393" s="167">
        <v>104</v>
      </c>
      <c r="B393" s="168" t="s">
        <v>1715</v>
      </c>
      <c r="C393" s="177" t="s">
        <v>1716</v>
      </c>
      <c r="D393" s="169" t="s">
        <v>321</v>
      </c>
      <c r="E393" s="170">
        <v>1</v>
      </c>
      <c r="F393" s="171"/>
      <c r="G393" s="172">
        <f>ROUND(E393*F393,2)</f>
        <v>0</v>
      </c>
      <c r="H393" s="171"/>
      <c r="I393" s="172">
        <f>ROUND(E393*H393,2)</f>
        <v>0</v>
      </c>
      <c r="J393" s="171"/>
      <c r="K393" s="172">
        <f>ROUND(E393*J393,2)</f>
        <v>0</v>
      </c>
      <c r="L393" s="172">
        <v>21</v>
      </c>
      <c r="M393" s="172">
        <f>G393*(1+L393/100)</f>
        <v>0</v>
      </c>
      <c r="N393" s="170">
        <v>6.3000000000000003E-4</v>
      </c>
      <c r="O393" s="170">
        <f>ROUND(E393*N393,2)</f>
        <v>0</v>
      </c>
      <c r="P393" s="170">
        <v>0</v>
      </c>
      <c r="Q393" s="170">
        <f>ROUND(E393*P393,2)</f>
        <v>0</v>
      </c>
      <c r="R393" s="172" t="s">
        <v>929</v>
      </c>
      <c r="S393" s="172" t="s">
        <v>218</v>
      </c>
      <c r="T393" s="173" t="s">
        <v>218</v>
      </c>
      <c r="U393" s="157">
        <v>0.27200000000000002</v>
      </c>
      <c r="V393" s="157">
        <f>ROUND(E393*U393,2)</f>
        <v>0.27</v>
      </c>
      <c r="W393" s="157"/>
      <c r="X393" s="157" t="s">
        <v>263</v>
      </c>
      <c r="Y393" s="157" t="s">
        <v>221</v>
      </c>
      <c r="Z393" s="146"/>
      <c r="AA393" s="146"/>
      <c r="AB393" s="146"/>
      <c r="AC393" s="146"/>
      <c r="AD393" s="146"/>
      <c r="AE393" s="146"/>
      <c r="AF393" s="146"/>
      <c r="AG393" s="146" t="s">
        <v>1231</v>
      </c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2" x14ac:dyDescent="0.2">
      <c r="A394" s="153"/>
      <c r="B394" s="154"/>
      <c r="C394" s="262"/>
      <c r="D394" s="263"/>
      <c r="E394" s="263"/>
      <c r="F394" s="263"/>
      <c r="G394" s="263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6"/>
      <c r="AA394" s="146"/>
      <c r="AB394" s="146"/>
      <c r="AC394" s="146"/>
      <c r="AD394" s="146"/>
      <c r="AE394" s="146"/>
      <c r="AF394" s="146"/>
      <c r="AG394" s="146" t="s">
        <v>223</v>
      </c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ht="22.5" outlineLevel="1" x14ac:dyDescent="0.2">
      <c r="A395" s="167">
        <v>105</v>
      </c>
      <c r="B395" s="168" t="s">
        <v>1717</v>
      </c>
      <c r="C395" s="177" t="s">
        <v>1718</v>
      </c>
      <c r="D395" s="169" t="s">
        <v>1719</v>
      </c>
      <c r="E395" s="170">
        <v>5</v>
      </c>
      <c r="F395" s="171"/>
      <c r="G395" s="172">
        <f>ROUND(E395*F395,2)</f>
        <v>0</v>
      </c>
      <c r="H395" s="171"/>
      <c r="I395" s="172">
        <f>ROUND(E395*H395,2)</f>
        <v>0</v>
      </c>
      <c r="J395" s="171"/>
      <c r="K395" s="172">
        <f>ROUND(E395*J395,2)</f>
        <v>0</v>
      </c>
      <c r="L395" s="172">
        <v>21</v>
      </c>
      <c r="M395" s="172">
        <f>G395*(1+L395/100)</f>
        <v>0</v>
      </c>
      <c r="N395" s="170">
        <v>1.48E-3</v>
      </c>
      <c r="O395" s="170">
        <f>ROUND(E395*N395,2)</f>
        <v>0.01</v>
      </c>
      <c r="P395" s="170">
        <v>0</v>
      </c>
      <c r="Q395" s="170">
        <f>ROUND(E395*P395,2)</f>
        <v>0</v>
      </c>
      <c r="R395" s="172" t="s">
        <v>929</v>
      </c>
      <c r="S395" s="172" t="s">
        <v>218</v>
      </c>
      <c r="T395" s="173" t="s">
        <v>218</v>
      </c>
      <c r="U395" s="157">
        <v>0.54</v>
      </c>
      <c r="V395" s="157">
        <f>ROUND(E395*U395,2)</f>
        <v>2.7</v>
      </c>
      <c r="W395" s="157"/>
      <c r="X395" s="157" t="s">
        <v>263</v>
      </c>
      <c r="Y395" s="157" t="s">
        <v>221</v>
      </c>
      <c r="Z395" s="146"/>
      <c r="AA395" s="146"/>
      <c r="AB395" s="146"/>
      <c r="AC395" s="146"/>
      <c r="AD395" s="146"/>
      <c r="AE395" s="146"/>
      <c r="AF395" s="146"/>
      <c r="AG395" s="146" t="s">
        <v>1231</v>
      </c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2" x14ac:dyDescent="0.2">
      <c r="A396" s="153"/>
      <c r="B396" s="154"/>
      <c r="C396" s="262"/>
      <c r="D396" s="263"/>
      <c r="E396" s="263"/>
      <c r="F396" s="263"/>
      <c r="G396" s="263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6"/>
      <c r="AA396" s="146"/>
      <c r="AB396" s="146"/>
      <c r="AC396" s="146"/>
      <c r="AD396" s="146"/>
      <c r="AE396" s="146"/>
      <c r="AF396" s="146"/>
      <c r="AG396" s="146" t="s">
        <v>223</v>
      </c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ht="22.5" outlineLevel="1" x14ac:dyDescent="0.2">
      <c r="A397" s="167">
        <v>106</v>
      </c>
      <c r="B397" s="168" t="s">
        <v>1720</v>
      </c>
      <c r="C397" s="177" t="s">
        <v>1721</v>
      </c>
      <c r="D397" s="169" t="s">
        <v>321</v>
      </c>
      <c r="E397" s="170">
        <v>2</v>
      </c>
      <c r="F397" s="171"/>
      <c r="G397" s="172">
        <f>ROUND(E397*F397,2)</f>
        <v>0</v>
      </c>
      <c r="H397" s="171"/>
      <c r="I397" s="172">
        <f>ROUND(E397*H397,2)</f>
        <v>0</v>
      </c>
      <c r="J397" s="171"/>
      <c r="K397" s="172">
        <f>ROUND(E397*J397,2)</f>
        <v>0</v>
      </c>
      <c r="L397" s="172">
        <v>21</v>
      </c>
      <c r="M397" s="172">
        <f>G397*(1+L397/100)</f>
        <v>0</v>
      </c>
      <c r="N397" s="170">
        <v>1.2999999999999999E-4</v>
      </c>
      <c r="O397" s="170">
        <f>ROUND(E397*N397,2)</f>
        <v>0</v>
      </c>
      <c r="P397" s="170">
        <v>0</v>
      </c>
      <c r="Q397" s="170">
        <f>ROUND(E397*P397,2)</f>
        <v>0</v>
      </c>
      <c r="R397" s="172" t="s">
        <v>929</v>
      </c>
      <c r="S397" s="172" t="s">
        <v>218</v>
      </c>
      <c r="T397" s="173" t="s">
        <v>218</v>
      </c>
      <c r="U397" s="157">
        <v>8.3000000000000004E-2</v>
      </c>
      <c r="V397" s="157">
        <f>ROUND(E397*U397,2)</f>
        <v>0.17</v>
      </c>
      <c r="W397" s="157"/>
      <c r="X397" s="157" t="s">
        <v>263</v>
      </c>
      <c r="Y397" s="157" t="s">
        <v>221</v>
      </c>
      <c r="Z397" s="146"/>
      <c r="AA397" s="146"/>
      <c r="AB397" s="146"/>
      <c r="AC397" s="146"/>
      <c r="AD397" s="146"/>
      <c r="AE397" s="146"/>
      <c r="AF397" s="146"/>
      <c r="AG397" s="146" t="s">
        <v>1231</v>
      </c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2" x14ac:dyDescent="0.2">
      <c r="A398" s="153"/>
      <c r="B398" s="154"/>
      <c r="C398" s="262"/>
      <c r="D398" s="263"/>
      <c r="E398" s="263"/>
      <c r="F398" s="263"/>
      <c r="G398" s="263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6"/>
      <c r="AA398" s="146"/>
      <c r="AB398" s="146"/>
      <c r="AC398" s="146"/>
      <c r="AD398" s="146"/>
      <c r="AE398" s="146"/>
      <c r="AF398" s="146"/>
      <c r="AG398" s="146" t="s">
        <v>223</v>
      </c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1" x14ac:dyDescent="0.2">
      <c r="A399" s="167">
        <v>107</v>
      </c>
      <c r="B399" s="168" t="s">
        <v>1722</v>
      </c>
      <c r="C399" s="177" t="s">
        <v>1723</v>
      </c>
      <c r="D399" s="169" t="s">
        <v>321</v>
      </c>
      <c r="E399" s="170">
        <v>1</v>
      </c>
      <c r="F399" s="171"/>
      <c r="G399" s="172">
        <f>ROUND(E399*F399,2)</f>
        <v>0</v>
      </c>
      <c r="H399" s="171"/>
      <c r="I399" s="172">
        <f>ROUND(E399*H399,2)</f>
        <v>0</v>
      </c>
      <c r="J399" s="171"/>
      <c r="K399" s="172">
        <f>ROUND(E399*J399,2)</f>
        <v>0</v>
      </c>
      <c r="L399" s="172">
        <v>21</v>
      </c>
      <c r="M399" s="172">
        <f>G399*(1+L399/100)</f>
        <v>0</v>
      </c>
      <c r="N399" s="170">
        <v>1.5E-3</v>
      </c>
      <c r="O399" s="170">
        <f>ROUND(E399*N399,2)</f>
        <v>0</v>
      </c>
      <c r="P399" s="170">
        <v>0</v>
      </c>
      <c r="Q399" s="170">
        <f>ROUND(E399*P399,2)</f>
        <v>0</v>
      </c>
      <c r="R399" s="172" t="s">
        <v>929</v>
      </c>
      <c r="S399" s="172" t="s">
        <v>218</v>
      </c>
      <c r="T399" s="173" t="s">
        <v>218</v>
      </c>
      <c r="U399" s="157">
        <v>0.16500000000000001</v>
      </c>
      <c r="V399" s="157">
        <f>ROUND(E399*U399,2)</f>
        <v>0.17</v>
      </c>
      <c r="W399" s="157"/>
      <c r="X399" s="157" t="s">
        <v>263</v>
      </c>
      <c r="Y399" s="157" t="s">
        <v>221</v>
      </c>
      <c r="Z399" s="146"/>
      <c r="AA399" s="146"/>
      <c r="AB399" s="146"/>
      <c r="AC399" s="146"/>
      <c r="AD399" s="146"/>
      <c r="AE399" s="146"/>
      <c r="AF399" s="146"/>
      <c r="AG399" s="146" t="s">
        <v>1231</v>
      </c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2" x14ac:dyDescent="0.2">
      <c r="A400" s="153"/>
      <c r="B400" s="154"/>
      <c r="C400" s="262"/>
      <c r="D400" s="263"/>
      <c r="E400" s="263"/>
      <c r="F400" s="263"/>
      <c r="G400" s="263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6"/>
      <c r="AA400" s="146"/>
      <c r="AB400" s="146"/>
      <c r="AC400" s="146"/>
      <c r="AD400" s="146"/>
      <c r="AE400" s="146"/>
      <c r="AF400" s="146"/>
      <c r="AG400" s="146" t="s">
        <v>223</v>
      </c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1" x14ac:dyDescent="0.2">
      <c r="A401" s="167">
        <v>108</v>
      </c>
      <c r="B401" s="168" t="s">
        <v>1724</v>
      </c>
      <c r="C401" s="177" t="s">
        <v>1725</v>
      </c>
      <c r="D401" s="169" t="s">
        <v>321</v>
      </c>
      <c r="E401" s="170">
        <v>1</v>
      </c>
      <c r="F401" s="171"/>
      <c r="G401" s="172">
        <f>ROUND(E401*F401,2)</f>
        <v>0</v>
      </c>
      <c r="H401" s="171"/>
      <c r="I401" s="172">
        <f>ROUND(E401*H401,2)</f>
        <v>0</v>
      </c>
      <c r="J401" s="171"/>
      <c r="K401" s="172">
        <f>ROUND(E401*J401,2)</f>
        <v>0</v>
      </c>
      <c r="L401" s="172">
        <v>21</v>
      </c>
      <c r="M401" s="172">
        <f>G401*(1+L401/100)</f>
        <v>0</v>
      </c>
      <c r="N401" s="170">
        <v>1.1E-4</v>
      </c>
      <c r="O401" s="170">
        <f>ROUND(E401*N401,2)</f>
        <v>0</v>
      </c>
      <c r="P401" s="170">
        <v>0</v>
      </c>
      <c r="Q401" s="170">
        <f>ROUND(E401*P401,2)</f>
        <v>0</v>
      </c>
      <c r="R401" s="172" t="s">
        <v>929</v>
      </c>
      <c r="S401" s="172" t="s">
        <v>218</v>
      </c>
      <c r="T401" s="173" t="s">
        <v>218</v>
      </c>
      <c r="U401" s="157">
        <v>0.16500000000000001</v>
      </c>
      <c r="V401" s="157">
        <f>ROUND(E401*U401,2)</f>
        <v>0.17</v>
      </c>
      <c r="W401" s="157"/>
      <c r="X401" s="157" t="s">
        <v>263</v>
      </c>
      <c r="Y401" s="157" t="s">
        <v>221</v>
      </c>
      <c r="Z401" s="146"/>
      <c r="AA401" s="146"/>
      <c r="AB401" s="146"/>
      <c r="AC401" s="146"/>
      <c r="AD401" s="146"/>
      <c r="AE401" s="146"/>
      <c r="AF401" s="146"/>
      <c r="AG401" s="146" t="s">
        <v>1231</v>
      </c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2" x14ac:dyDescent="0.2">
      <c r="A402" s="153"/>
      <c r="B402" s="154"/>
      <c r="C402" s="262"/>
      <c r="D402" s="263"/>
      <c r="E402" s="263"/>
      <c r="F402" s="263"/>
      <c r="G402" s="263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6"/>
      <c r="AA402" s="146"/>
      <c r="AB402" s="146"/>
      <c r="AC402" s="146"/>
      <c r="AD402" s="146"/>
      <c r="AE402" s="146"/>
      <c r="AF402" s="146"/>
      <c r="AG402" s="146" t="s">
        <v>223</v>
      </c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1" x14ac:dyDescent="0.2">
      <c r="A403" s="167">
        <v>109</v>
      </c>
      <c r="B403" s="168" t="s">
        <v>1726</v>
      </c>
      <c r="C403" s="177" t="s">
        <v>1727</v>
      </c>
      <c r="D403" s="169" t="s">
        <v>321</v>
      </c>
      <c r="E403" s="170">
        <v>1</v>
      </c>
      <c r="F403" s="171"/>
      <c r="G403" s="172">
        <f>ROUND(E403*F403,2)</f>
        <v>0</v>
      </c>
      <c r="H403" s="171"/>
      <c r="I403" s="172">
        <f>ROUND(E403*H403,2)</f>
        <v>0</v>
      </c>
      <c r="J403" s="171"/>
      <c r="K403" s="172">
        <f>ROUND(E403*J403,2)</f>
        <v>0</v>
      </c>
      <c r="L403" s="172">
        <v>21</v>
      </c>
      <c r="M403" s="172">
        <f>G403*(1+L403/100)</f>
        <v>0</v>
      </c>
      <c r="N403" s="170">
        <v>3.5E-4</v>
      </c>
      <c r="O403" s="170">
        <f>ROUND(E403*N403,2)</f>
        <v>0</v>
      </c>
      <c r="P403" s="170">
        <v>0</v>
      </c>
      <c r="Q403" s="170">
        <f>ROUND(E403*P403,2)</f>
        <v>0</v>
      </c>
      <c r="R403" s="172" t="s">
        <v>929</v>
      </c>
      <c r="S403" s="172" t="s">
        <v>218</v>
      </c>
      <c r="T403" s="173" t="s">
        <v>218</v>
      </c>
      <c r="U403" s="157">
        <v>0.26900000000000002</v>
      </c>
      <c r="V403" s="157">
        <f>ROUND(E403*U403,2)</f>
        <v>0.27</v>
      </c>
      <c r="W403" s="157"/>
      <c r="X403" s="157" t="s">
        <v>263</v>
      </c>
      <c r="Y403" s="157" t="s">
        <v>221</v>
      </c>
      <c r="Z403" s="146"/>
      <c r="AA403" s="146"/>
      <c r="AB403" s="146"/>
      <c r="AC403" s="146"/>
      <c r="AD403" s="146"/>
      <c r="AE403" s="146"/>
      <c r="AF403" s="146"/>
      <c r="AG403" s="146" t="s">
        <v>1231</v>
      </c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2" x14ac:dyDescent="0.2">
      <c r="A404" s="153"/>
      <c r="B404" s="154"/>
      <c r="C404" s="262"/>
      <c r="D404" s="263"/>
      <c r="E404" s="263"/>
      <c r="F404" s="263"/>
      <c r="G404" s="263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6"/>
      <c r="AA404" s="146"/>
      <c r="AB404" s="146"/>
      <c r="AC404" s="146"/>
      <c r="AD404" s="146"/>
      <c r="AE404" s="146"/>
      <c r="AF404" s="146"/>
      <c r="AG404" s="146" t="s">
        <v>223</v>
      </c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1" x14ac:dyDescent="0.2">
      <c r="A405" s="167">
        <v>110</v>
      </c>
      <c r="B405" s="168" t="s">
        <v>1728</v>
      </c>
      <c r="C405" s="177" t="s">
        <v>1729</v>
      </c>
      <c r="D405" s="169" t="s">
        <v>321</v>
      </c>
      <c r="E405" s="170">
        <v>1</v>
      </c>
      <c r="F405" s="171"/>
      <c r="G405" s="172">
        <f>ROUND(E405*F405,2)</f>
        <v>0</v>
      </c>
      <c r="H405" s="171"/>
      <c r="I405" s="172">
        <f>ROUND(E405*H405,2)</f>
        <v>0</v>
      </c>
      <c r="J405" s="171"/>
      <c r="K405" s="172">
        <f>ROUND(E405*J405,2)</f>
        <v>0</v>
      </c>
      <c r="L405" s="172">
        <v>21</v>
      </c>
      <c r="M405" s="172">
        <f>G405*(1+L405/100)</f>
        <v>0</v>
      </c>
      <c r="N405" s="170">
        <v>2.4000000000000001E-4</v>
      </c>
      <c r="O405" s="170">
        <f>ROUND(E405*N405,2)</f>
        <v>0</v>
      </c>
      <c r="P405" s="170">
        <v>0</v>
      </c>
      <c r="Q405" s="170">
        <f>ROUND(E405*P405,2)</f>
        <v>0</v>
      </c>
      <c r="R405" s="172" t="s">
        <v>929</v>
      </c>
      <c r="S405" s="172" t="s">
        <v>218</v>
      </c>
      <c r="T405" s="173" t="s">
        <v>218</v>
      </c>
      <c r="U405" s="157">
        <v>0.16500000000000001</v>
      </c>
      <c r="V405" s="157">
        <f>ROUND(E405*U405,2)</f>
        <v>0.17</v>
      </c>
      <c r="W405" s="157"/>
      <c r="X405" s="157" t="s">
        <v>263</v>
      </c>
      <c r="Y405" s="157" t="s">
        <v>221</v>
      </c>
      <c r="Z405" s="146"/>
      <c r="AA405" s="146"/>
      <c r="AB405" s="146"/>
      <c r="AC405" s="146"/>
      <c r="AD405" s="146"/>
      <c r="AE405" s="146"/>
      <c r="AF405" s="146"/>
      <c r="AG405" s="146" t="s">
        <v>1231</v>
      </c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2" x14ac:dyDescent="0.2">
      <c r="A406" s="153"/>
      <c r="B406" s="154"/>
      <c r="C406" s="262"/>
      <c r="D406" s="263"/>
      <c r="E406" s="263"/>
      <c r="F406" s="263"/>
      <c r="G406" s="263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6"/>
      <c r="AA406" s="146"/>
      <c r="AB406" s="146"/>
      <c r="AC406" s="146"/>
      <c r="AD406" s="146"/>
      <c r="AE406" s="146"/>
      <c r="AF406" s="146"/>
      <c r="AG406" s="146" t="s">
        <v>223</v>
      </c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1" x14ac:dyDescent="0.2">
      <c r="A407" s="167">
        <v>111</v>
      </c>
      <c r="B407" s="168" t="s">
        <v>1730</v>
      </c>
      <c r="C407" s="177" t="s">
        <v>1731</v>
      </c>
      <c r="D407" s="169" t="s">
        <v>321</v>
      </c>
      <c r="E407" s="170">
        <v>3</v>
      </c>
      <c r="F407" s="171"/>
      <c r="G407" s="172">
        <f>ROUND(E407*F407,2)</f>
        <v>0</v>
      </c>
      <c r="H407" s="171"/>
      <c r="I407" s="172">
        <f>ROUND(E407*H407,2)</f>
        <v>0</v>
      </c>
      <c r="J407" s="171"/>
      <c r="K407" s="172">
        <f>ROUND(E407*J407,2)</f>
        <v>0</v>
      </c>
      <c r="L407" s="172">
        <v>21</v>
      </c>
      <c r="M407" s="172">
        <f>G407*(1+L407/100)</f>
        <v>0</v>
      </c>
      <c r="N407" s="170">
        <v>8.8999999999999995E-4</v>
      </c>
      <c r="O407" s="170">
        <f>ROUND(E407*N407,2)</f>
        <v>0</v>
      </c>
      <c r="P407" s="170">
        <v>0</v>
      </c>
      <c r="Q407" s="170">
        <f>ROUND(E407*P407,2)</f>
        <v>0</v>
      </c>
      <c r="R407" s="172" t="s">
        <v>929</v>
      </c>
      <c r="S407" s="172" t="s">
        <v>218</v>
      </c>
      <c r="T407" s="173" t="s">
        <v>218</v>
      </c>
      <c r="U407" s="157">
        <v>0.26900000000000002</v>
      </c>
      <c r="V407" s="157">
        <f>ROUND(E407*U407,2)</f>
        <v>0.81</v>
      </c>
      <c r="W407" s="157"/>
      <c r="X407" s="157" t="s">
        <v>263</v>
      </c>
      <c r="Y407" s="157" t="s">
        <v>221</v>
      </c>
      <c r="Z407" s="146"/>
      <c r="AA407" s="146"/>
      <c r="AB407" s="146"/>
      <c r="AC407" s="146"/>
      <c r="AD407" s="146"/>
      <c r="AE407" s="146"/>
      <c r="AF407" s="146"/>
      <c r="AG407" s="146" t="s">
        <v>1231</v>
      </c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2" x14ac:dyDescent="0.2">
      <c r="A408" s="153"/>
      <c r="B408" s="154"/>
      <c r="C408" s="262"/>
      <c r="D408" s="263"/>
      <c r="E408" s="263"/>
      <c r="F408" s="263"/>
      <c r="G408" s="263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6"/>
      <c r="AA408" s="146"/>
      <c r="AB408" s="146"/>
      <c r="AC408" s="146"/>
      <c r="AD408" s="146"/>
      <c r="AE408" s="146"/>
      <c r="AF408" s="146"/>
      <c r="AG408" s="146" t="s">
        <v>223</v>
      </c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ht="33.75" outlineLevel="1" x14ac:dyDescent="0.2">
      <c r="A409" s="167">
        <v>112</v>
      </c>
      <c r="B409" s="168" t="s">
        <v>1732</v>
      </c>
      <c r="C409" s="177" t="s">
        <v>1733</v>
      </c>
      <c r="D409" s="169" t="s">
        <v>321</v>
      </c>
      <c r="E409" s="170">
        <v>1</v>
      </c>
      <c r="F409" s="171"/>
      <c r="G409" s="172">
        <f>ROUND(E409*F409,2)</f>
        <v>0</v>
      </c>
      <c r="H409" s="171"/>
      <c r="I409" s="172">
        <f>ROUND(E409*H409,2)</f>
        <v>0</v>
      </c>
      <c r="J409" s="171"/>
      <c r="K409" s="172">
        <f>ROUND(E409*J409,2)</f>
        <v>0</v>
      </c>
      <c r="L409" s="172">
        <v>21</v>
      </c>
      <c r="M409" s="172">
        <f>G409*(1+L409/100)</f>
        <v>0</v>
      </c>
      <c r="N409" s="170">
        <v>2.14E-3</v>
      </c>
      <c r="O409" s="170">
        <f>ROUND(E409*N409,2)</f>
        <v>0</v>
      </c>
      <c r="P409" s="170">
        <v>0</v>
      </c>
      <c r="Q409" s="170">
        <f>ROUND(E409*P409,2)</f>
        <v>0</v>
      </c>
      <c r="R409" s="172" t="s">
        <v>929</v>
      </c>
      <c r="S409" s="172" t="s">
        <v>218</v>
      </c>
      <c r="T409" s="173" t="s">
        <v>218</v>
      </c>
      <c r="U409" s="157">
        <v>0.372</v>
      </c>
      <c r="V409" s="157">
        <f>ROUND(E409*U409,2)</f>
        <v>0.37</v>
      </c>
      <c r="W409" s="157"/>
      <c r="X409" s="157" t="s">
        <v>263</v>
      </c>
      <c r="Y409" s="157" t="s">
        <v>221</v>
      </c>
      <c r="Z409" s="146"/>
      <c r="AA409" s="146"/>
      <c r="AB409" s="146"/>
      <c r="AC409" s="146"/>
      <c r="AD409" s="146"/>
      <c r="AE409" s="146"/>
      <c r="AF409" s="146"/>
      <c r="AG409" s="146" t="s">
        <v>1231</v>
      </c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2" x14ac:dyDescent="0.2">
      <c r="A410" s="153"/>
      <c r="B410" s="154"/>
      <c r="C410" s="262"/>
      <c r="D410" s="263"/>
      <c r="E410" s="263"/>
      <c r="F410" s="263"/>
      <c r="G410" s="263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6"/>
      <c r="AA410" s="146"/>
      <c r="AB410" s="146"/>
      <c r="AC410" s="146"/>
      <c r="AD410" s="146"/>
      <c r="AE410" s="146"/>
      <c r="AF410" s="146"/>
      <c r="AG410" s="146" t="s">
        <v>223</v>
      </c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1" x14ac:dyDescent="0.2">
      <c r="A411" s="167">
        <v>113</v>
      </c>
      <c r="B411" s="168" t="s">
        <v>1734</v>
      </c>
      <c r="C411" s="177" t="s">
        <v>1735</v>
      </c>
      <c r="D411" s="169" t="s">
        <v>374</v>
      </c>
      <c r="E411" s="170">
        <v>138</v>
      </c>
      <c r="F411" s="171"/>
      <c r="G411" s="172">
        <f>ROUND(E411*F411,2)</f>
        <v>0</v>
      </c>
      <c r="H411" s="171"/>
      <c r="I411" s="172">
        <f>ROUND(E411*H411,2)</f>
        <v>0</v>
      </c>
      <c r="J411" s="171"/>
      <c r="K411" s="172">
        <f>ROUND(E411*J411,2)</f>
        <v>0</v>
      </c>
      <c r="L411" s="172">
        <v>21</v>
      </c>
      <c r="M411" s="172">
        <f>G411*(1+L411/100)</f>
        <v>0</v>
      </c>
      <c r="N411" s="170">
        <v>0</v>
      </c>
      <c r="O411" s="170">
        <f>ROUND(E411*N411,2)</f>
        <v>0</v>
      </c>
      <c r="P411" s="170">
        <v>0</v>
      </c>
      <c r="Q411" s="170">
        <f>ROUND(E411*P411,2)</f>
        <v>0</v>
      </c>
      <c r="R411" s="172" t="s">
        <v>929</v>
      </c>
      <c r="S411" s="172" t="s">
        <v>218</v>
      </c>
      <c r="T411" s="173" t="s">
        <v>218</v>
      </c>
      <c r="U411" s="157">
        <v>2.9000000000000001E-2</v>
      </c>
      <c r="V411" s="157">
        <f>ROUND(E411*U411,2)</f>
        <v>4</v>
      </c>
      <c r="W411" s="157"/>
      <c r="X411" s="157" t="s">
        <v>263</v>
      </c>
      <c r="Y411" s="157" t="s">
        <v>221</v>
      </c>
      <c r="Z411" s="146"/>
      <c r="AA411" s="146"/>
      <c r="AB411" s="146"/>
      <c r="AC411" s="146"/>
      <c r="AD411" s="146"/>
      <c r="AE411" s="146"/>
      <c r="AF411" s="146"/>
      <c r="AG411" s="146" t="s">
        <v>1231</v>
      </c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2" x14ac:dyDescent="0.2">
      <c r="A412" s="153"/>
      <c r="B412" s="154"/>
      <c r="C412" s="262"/>
      <c r="D412" s="263"/>
      <c r="E412" s="263"/>
      <c r="F412" s="263"/>
      <c r="G412" s="263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6"/>
      <c r="AA412" s="146"/>
      <c r="AB412" s="146"/>
      <c r="AC412" s="146"/>
      <c r="AD412" s="146"/>
      <c r="AE412" s="146"/>
      <c r="AF412" s="146"/>
      <c r="AG412" s="146" t="s">
        <v>223</v>
      </c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1" x14ac:dyDescent="0.2">
      <c r="A413" s="167">
        <v>114</v>
      </c>
      <c r="B413" s="168" t="s">
        <v>1736</v>
      </c>
      <c r="C413" s="177" t="s">
        <v>1737</v>
      </c>
      <c r="D413" s="169" t="s">
        <v>374</v>
      </c>
      <c r="E413" s="170">
        <v>27</v>
      </c>
      <c r="F413" s="171"/>
      <c r="G413" s="172">
        <f>ROUND(E413*F413,2)</f>
        <v>0</v>
      </c>
      <c r="H413" s="171"/>
      <c r="I413" s="172">
        <f>ROUND(E413*H413,2)</f>
        <v>0</v>
      </c>
      <c r="J413" s="171"/>
      <c r="K413" s="172">
        <f>ROUND(E413*J413,2)</f>
        <v>0</v>
      </c>
      <c r="L413" s="172">
        <v>21</v>
      </c>
      <c r="M413" s="172">
        <f>G413*(1+L413/100)</f>
        <v>0</v>
      </c>
      <c r="N413" s="170">
        <v>0</v>
      </c>
      <c r="O413" s="170">
        <f>ROUND(E413*N413,2)</f>
        <v>0</v>
      </c>
      <c r="P413" s="170">
        <v>0</v>
      </c>
      <c r="Q413" s="170">
        <f>ROUND(E413*P413,2)</f>
        <v>0</v>
      </c>
      <c r="R413" s="172" t="s">
        <v>929</v>
      </c>
      <c r="S413" s="172" t="s">
        <v>218</v>
      </c>
      <c r="T413" s="173" t="s">
        <v>218</v>
      </c>
      <c r="U413" s="157">
        <v>3.1E-2</v>
      </c>
      <c r="V413" s="157">
        <f>ROUND(E413*U413,2)</f>
        <v>0.84</v>
      </c>
      <c r="W413" s="157"/>
      <c r="X413" s="157" t="s">
        <v>263</v>
      </c>
      <c r="Y413" s="157" t="s">
        <v>221</v>
      </c>
      <c r="Z413" s="146"/>
      <c r="AA413" s="146"/>
      <c r="AB413" s="146"/>
      <c r="AC413" s="146"/>
      <c r="AD413" s="146"/>
      <c r="AE413" s="146"/>
      <c r="AF413" s="146"/>
      <c r="AG413" s="146" t="s">
        <v>1231</v>
      </c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2" x14ac:dyDescent="0.2">
      <c r="A414" s="153"/>
      <c r="B414" s="154"/>
      <c r="C414" s="262"/>
      <c r="D414" s="263"/>
      <c r="E414" s="263"/>
      <c r="F414" s="263"/>
      <c r="G414" s="263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6"/>
      <c r="AA414" s="146"/>
      <c r="AB414" s="146"/>
      <c r="AC414" s="146"/>
      <c r="AD414" s="146"/>
      <c r="AE414" s="146"/>
      <c r="AF414" s="146"/>
      <c r="AG414" s="146" t="s">
        <v>223</v>
      </c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 x14ac:dyDescent="0.2">
      <c r="A415" s="167">
        <v>115</v>
      </c>
      <c r="B415" s="168" t="s">
        <v>1738</v>
      </c>
      <c r="C415" s="177" t="s">
        <v>1739</v>
      </c>
      <c r="D415" s="169" t="s">
        <v>374</v>
      </c>
      <c r="E415" s="170">
        <v>165</v>
      </c>
      <c r="F415" s="171"/>
      <c r="G415" s="172">
        <f>ROUND(E415*F415,2)</f>
        <v>0</v>
      </c>
      <c r="H415" s="171"/>
      <c r="I415" s="172">
        <f>ROUND(E415*H415,2)</f>
        <v>0</v>
      </c>
      <c r="J415" s="171"/>
      <c r="K415" s="172">
        <f>ROUND(E415*J415,2)</f>
        <v>0</v>
      </c>
      <c r="L415" s="172">
        <v>21</v>
      </c>
      <c r="M415" s="172">
        <f>G415*(1+L415/100)</f>
        <v>0</v>
      </c>
      <c r="N415" s="170">
        <v>1.0000000000000001E-5</v>
      </c>
      <c r="O415" s="170">
        <f>ROUND(E415*N415,2)</f>
        <v>0</v>
      </c>
      <c r="P415" s="170">
        <v>0</v>
      </c>
      <c r="Q415" s="170">
        <f>ROUND(E415*P415,2)</f>
        <v>0</v>
      </c>
      <c r="R415" s="172" t="s">
        <v>929</v>
      </c>
      <c r="S415" s="172" t="s">
        <v>218</v>
      </c>
      <c r="T415" s="173" t="s">
        <v>218</v>
      </c>
      <c r="U415" s="157">
        <v>6.2E-2</v>
      </c>
      <c r="V415" s="157">
        <f>ROUND(E415*U415,2)</f>
        <v>10.23</v>
      </c>
      <c r="W415" s="157"/>
      <c r="X415" s="157" t="s">
        <v>263</v>
      </c>
      <c r="Y415" s="157" t="s">
        <v>221</v>
      </c>
      <c r="Z415" s="146"/>
      <c r="AA415" s="146"/>
      <c r="AB415" s="146"/>
      <c r="AC415" s="146"/>
      <c r="AD415" s="146"/>
      <c r="AE415" s="146"/>
      <c r="AF415" s="146"/>
      <c r="AG415" s="146" t="s">
        <v>1231</v>
      </c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2" x14ac:dyDescent="0.2">
      <c r="A416" s="153"/>
      <c r="B416" s="154"/>
      <c r="C416" s="262"/>
      <c r="D416" s="263"/>
      <c r="E416" s="263"/>
      <c r="F416" s="263"/>
      <c r="G416" s="263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6"/>
      <c r="AA416" s="146"/>
      <c r="AB416" s="146"/>
      <c r="AC416" s="146"/>
      <c r="AD416" s="146"/>
      <c r="AE416" s="146"/>
      <c r="AF416" s="146"/>
      <c r="AG416" s="146" t="s">
        <v>223</v>
      </c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1" x14ac:dyDescent="0.2">
      <c r="A417" s="167">
        <v>116</v>
      </c>
      <c r="B417" s="168" t="s">
        <v>1740</v>
      </c>
      <c r="C417" s="177" t="s">
        <v>1741</v>
      </c>
      <c r="D417" s="169" t="s">
        <v>321</v>
      </c>
      <c r="E417" s="170">
        <v>2</v>
      </c>
      <c r="F417" s="171"/>
      <c r="G417" s="172">
        <f>ROUND(E417*F417,2)</f>
        <v>0</v>
      </c>
      <c r="H417" s="171"/>
      <c r="I417" s="172">
        <f>ROUND(E417*H417,2)</f>
        <v>0</v>
      </c>
      <c r="J417" s="171"/>
      <c r="K417" s="172">
        <f>ROUND(E417*J417,2)</f>
        <v>0</v>
      </c>
      <c r="L417" s="172">
        <v>21</v>
      </c>
      <c r="M417" s="172">
        <f>G417*(1+L417/100)</f>
        <v>0</v>
      </c>
      <c r="N417" s="170">
        <v>2.9999999999999997E-4</v>
      </c>
      <c r="O417" s="170">
        <f>ROUND(E417*N417,2)</f>
        <v>0</v>
      </c>
      <c r="P417" s="170">
        <v>0</v>
      </c>
      <c r="Q417" s="170">
        <f>ROUND(E417*P417,2)</f>
        <v>0</v>
      </c>
      <c r="R417" s="172" t="s">
        <v>381</v>
      </c>
      <c r="S417" s="172" t="s">
        <v>218</v>
      </c>
      <c r="T417" s="173" t="s">
        <v>218</v>
      </c>
      <c r="U417" s="157">
        <v>0</v>
      </c>
      <c r="V417" s="157">
        <f>ROUND(E417*U417,2)</f>
        <v>0</v>
      </c>
      <c r="W417" s="157"/>
      <c r="X417" s="157" t="s">
        <v>382</v>
      </c>
      <c r="Y417" s="157" t="s">
        <v>221</v>
      </c>
      <c r="Z417" s="146"/>
      <c r="AA417" s="146"/>
      <c r="AB417" s="146"/>
      <c r="AC417" s="146"/>
      <c r="AD417" s="146"/>
      <c r="AE417" s="146"/>
      <c r="AF417" s="146"/>
      <c r="AG417" s="146" t="s">
        <v>1253</v>
      </c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2" x14ac:dyDescent="0.2">
      <c r="A418" s="153"/>
      <c r="B418" s="154"/>
      <c r="C418" s="253" t="s">
        <v>1656</v>
      </c>
      <c r="D418" s="254"/>
      <c r="E418" s="254"/>
      <c r="F418" s="254"/>
      <c r="G418" s="254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6"/>
      <c r="AA418" s="146"/>
      <c r="AB418" s="146"/>
      <c r="AC418" s="146"/>
      <c r="AD418" s="146"/>
      <c r="AE418" s="146"/>
      <c r="AF418" s="146"/>
      <c r="AG418" s="146" t="s">
        <v>227</v>
      </c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2" x14ac:dyDescent="0.2">
      <c r="A419" s="153"/>
      <c r="B419" s="154"/>
      <c r="C419" s="251"/>
      <c r="D419" s="252"/>
      <c r="E419" s="252"/>
      <c r="F419" s="252"/>
      <c r="G419" s="252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6"/>
      <c r="AA419" s="146"/>
      <c r="AB419" s="146"/>
      <c r="AC419" s="146"/>
      <c r="AD419" s="146"/>
      <c r="AE419" s="146"/>
      <c r="AF419" s="146"/>
      <c r="AG419" s="146" t="s">
        <v>223</v>
      </c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ht="22.5" outlineLevel="1" x14ac:dyDescent="0.2">
      <c r="A420" s="167">
        <v>117</v>
      </c>
      <c r="B420" s="168" t="s">
        <v>1742</v>
      </c>
      <c r="C420" s="177" t="s">
        <v>1743</v>
      </c>
      <c r="D420" s="169" t="s">
        <v>374</v>
      </c>
      <c r="E420" s="170">
        <v>81</v>
      </c>
      <c r="F420" s="171"/>
      <c r="G420" s="172">
        <f>ROUND(E420*F420,2)</f>
        <v>0</v>
      </c>
      <c r="H420" s="171"/>
      <c r="I420" s="172">
        <f>ROUND(E420*H420,2)</f>
        <v>0</v>
      </c>
      <c r="J420" s="171"/>
      <c r="K420" s="172">
        <f>ROUND(E420*J420,2)</f>
        <v>0</v>
      </c>
      <c r="L420" s="172">
        <v>21</v>
      </c>
      <c r="M420" s="172">
        <f>G420*(1+L420/100)</f>
        <v>0</v>
      </c>
      <c r="N420" s="170">
        <v>1.2999999999999999E-4</v>
      </c>
      <c r="O420" s="170">
        <f>ROUND(E420*N420,2)</f>
        <v>0.01</v>
      </c>
      <c r="P420" s="170">
        <v>0</v>
      </c>
      <c r="Q420" s="170">
        <f>ROUND(E420*P420,2)</f>
        <v>0</v>
      </c>
      <c r="R420" s="172" t="s">
        <v>381</v>
      </c>
      <c r="S420" s="172" t="s">
        <v>218</v>
      </c>
      <c r="T420" s="173" t="s">
        <v>218</v>
      </c>
      <c r="U420" s="157">
        <v>0</v>
      </c>
      <c r="V420" s="157">
        <f>ROUND(E420*U420,2)</f>
        <v>0</v>
      </c>
      <c r="W420" s="157"/>
      <c r="X420" s="157" t="s">
        <v>382</v>
      </c>
      <c r="Y420" s="157" t="s">
        <v>221</v>
      </c>
      <c r="Z420" s="146"/>
      <c r="AA420" s="146"/>
      <c r="AB420" s="146"/>
      <c r="AC420" s="146"/>
      <c r="AD420" s="146"/>
      <c r="AE420" s="146"/>
      <c r="AF420" s="146"/>
      <c r="AG420" s="146" t="s">
        <v>1253</v>
      </c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2" x14ac:dyDescent="0.2">
      <c r="A421" s="153"/>
      <c r="B421" s="154"/>
      <c r="C421" s="192" t="s">
        <v>1686</v>
      </c>
      <c r="D421" s="185"/>
      <c r="E421" s="186"/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6"/>
      <c r="AA421" s="146"/>
      <c r="AB421" s="146"/>
      <c r="AC421" s="146"/>
      <c r="AD421" s="146"/>
      <c r="AE421" s="146"/>
      <c r="AF421" s="146"/>
      <c r="AG421" s="146" t="s">
        <v>278</v>
      </c>
      <c r="AH421" s="146">
        <v>0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3" x14ac:dyDescent="0.2">
      <c r="A422" s="153"/>
      <c r="B422" s="154"/>
      <c r="C422" s="192" t="s">
        <v>1744</v>
      </c>
      <c r="D422" s="185"/>
      <c r="E422" s="186"/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6"/>
      <c r="AA422" s="146"/>
      <c r="AB422" s="146"/>
      <c r="AC422" s="146"/>
      <c r="AD422" s="146"/>
      <c r="AE422" s="146"/>
      <c r="AF422" s="146"/>
      <c r="AG422" s="146" t="s">
        <v>278</v>
      </c>
      <c r="AH422" s="146">
        <v>0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3" x14ac:dyDescent="0.2">
      <c r="A423" s="153"/>
      <c r="B423" s="154"/>
      <c r="C423" s="192" t="s">
        <v>1701</v>
      </c>
      <c r="D423" s="185"/>
      <c r="E423" s="186"/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6"/>
      <c r="AA423" s="146"/>
      <c r="AB423" s="146"/>
      <c r="AC423" s="146"/>
      <c r="AD423" s="146"/>
      <c r="AE423" s="146"/>
      <c r="AF423" s="146"/>
      <c r="AG423" s="146" t="s">
        <v>278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3" x14ac:dyDescent="0.2">
      <c r="A424" s="153"/>
      <c r="B424" s="154"/>
      <c r="C424" s="192" t="s">
        <v>1672</v>
      </c>
      <c r="D424" s="185"/>
      <c r="E424" s="186"/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6"/>
      <c r="AA424" s="146"/>
      <c r="AB424" s="146"/>
      <c r="AC424" s="146"/>
      <c r="AD424" s="146"/>
      <c r="AE424" s="146"/>
      <c r="AF424" s="146"/>
      <c r="AG424" s="146" t="s">
        <v>278</v>
      </c>
      <c r="AH424" s="146">
        <v>0</v>
      </c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3" x14ac:dyDescent="0.2">
      <c r="A425" s="153"/>
      <c r="B425" s="154"/>
      <c r="C425" s="192" t="s">
        <v>1679</v>
      </c>
      <c r="D425" s="185"/>
      <c r="E425" s="186"/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6"/>
      <c r="AA425" s="146"/>
      <c r="AB425" s="146"/>
      <c r="AC425" s="146"/>
      <c r="AD425" s="146"/>
      <c r="AE425" s="146"/>
      <c r="AF425" s="146"/>
      <c r="AG425" s="146" t="s">
        <v>278</v>
      </c>
      <c r="AH425" s="146">
        <v>0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3" x14ac:dyDescent="0.2">
      <c r="A426" s="153"/>
      <c r="B426" s="154"/>
      <c r="C426" s="192" t="s">
        <v>1745</v>
      </c>
      <c r="D426" s="185"/>
      <c r="E426" s="186">
        <v>81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6"/>
      <c r="AA426" s="146"/>
      <c r="AB426" s="146"/>
      <c r="AC426" s="146"/>
      <c r="AD426" s="146"/>
      <c r="AE426" s="146"/>
      <c r="AF426" s="146"/>
      <c r="AG426" s="146" t="s">
        <v>278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2" x14ac:dyDescent="0.2">
      <c r="A427" s="153"/>
      <c r="B427" s="154"/>
      <c r="C427" s="251"/>
      <c r="D427" s="252"/>
      <c r="E427" s="252"/>
      <c r="F427" s="252"/>
      <c r="G427" s="252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6"/>
      <c r="AA427" s="146"/>
      <c r="AB427" s="146"/>
      <c r="AC427" s="146"/>
      <c r="AD427" s="146"/>
      <c r="AE427" s="146"/>
      <c r="AF427" s="146"/>
      <c r="AG427" s="146" t="s">
        <v>223</v>
      </c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ht="22.5" outlineLevel="1" x14ac:dyDescent="0.2">
      <c r="A428" s="167">
        <v>118</v>
      </c>
      <c r="B428" s="168" t="s">
        <v>1746</v>
      </c>
      <c r="C428" s="177" t="s">
        <v>1747</v>
      </c>
      <c r="D428" s="169" t="s">
        <v>374</v>
      </c>
      <c r="E428" s="170">
        <v>29</v>
      </c>
      <c r="F428" s="171"/>
      <c r="G428" s="172">
        <f>ROUND(E428*F428,2)</f>
        <v>0</v>
      </c>
      <c r="H428" s="171"/>
      <c r="I428" s="172">
        <f>ROUND(E428*H428,2)</f>
        <v>0</v>
      </c>
      <c r="J428" s="171"/>
      <c r="K428" s="172">
        <f>ROUND(E428*J428,2)</f>
        <v>0</v>
      </c>
      <c r="L428" s="172">
        <v>21</v>
      </c>
      <c r="M428" s="172">
        <f>G428*(1+L428/100)</f>
        <v>0</v>
      </c>
      <c r="N428" s="170">
        <v>1.9000000000000001E-4</v>
      </c>
      <c r="O428" s="170">
        <f>ROUND(E428*N428,2)</f>
        <v>0.01</v>
      </c>
      <c r="P428" s="170">
        <v>0</v>
      </c>
      <c r="Q428" s="170">
        <f>ROUND(E428*P428,2)</f>
        <v>0</v>
      </c>
      <c r="R428" s="172" t="s">
        <v>381</v>
      </c>
      <c r="S428" s="172" t="s">
        <v>218</v>
      </c>
      <c r="T428" s="173" t="s">
        <v>218</v>
      </c>
      <c r="U428" s="157">
        <v>0</v>
      </c>
      <c r="V428" s="157">
        <f>ROUND(E428*U428,2)</f>
        <v>0</v>
      </c>
      <c r="W428" s="157"/>
      <c r="X428" s="157" t="s">
        <v>382</v>
      </c>
      <c r="Y428" s="157" t="s">
        <v>221</v>
      </c>
      <c r="Z428" s="146"/>
      <c r="AA428" s="146"/>
      <c r="AB428" s="146"/>
      <c r="AC428" s="146"/>
      <c r="AD428" s="146"/>
      <c r="AE428" s="146"/>
      <c r="AF428" s="146"/>
      <c r="AG428" s="146" t="s">
        <v>1253</v>
      </c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2" x14ac:dyDescent="0.2">
      <c r="A429" s="153"/>
      <c r="B429" s="154"/>
      <c r="C429" s="192" t="s">
        <v>1689</v>
      </c>
      <c r="D429" s="185"/>
      <c r="E429" s="186"/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6"/>
      <c r="AA429" s="146"/>
      <c r="AB429" s="146"/>
      <c r="AC429" s="146"/>
      <c r="AD429" s="146"/>
      <c r="AE429" s="146"/>
      <c r="AF429" s="146"/>
      <c r="AG429" s="146" t="s">
        <v>278</v>
      </c>
      <c r="AH429" s="146">
        <v>0</v>
      </c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3" x14ac:dyDescent="0.2">
      <c r="A430" s="153"/>
      <c r="B430" s="154"/>
      <c r="C430" s="192" t="s">
        <v>1706</v>
      </c>
      <c r="D430" s="185"/>
      <c r="E430" s="186"/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6"/>
      <c r="AA430" s="146"/>
      <c r="AB430" s="146"/>
      <c r="AC430" s="146"/>
      <c r="AD430" s="146"/>
      <c r="AE430" s="146"/>
      <c r="AF430" s="146"/>
      <c r="AG430" s="146" t="s">
        <v>278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3" x14ac:dyDescent="0.2">
      <c r="A431" s="153"/>
      <c r="B431" s="154"/>
      <c r="C431" s="192" t="s">
        <v>1676</v>
      </c>
      <c r="D431" s="185"/>
      <c r="E431" s="186"/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6"/>
      <c r="AA431" s="146"/>
      <c r="AB431" s="146"/>
      <c r="AC431" s="146"/>
      <c r="AD431" s="146"/>
      <c r="AE431" s="146"/>
      <c r="AF431" s="146"/>
      <c r="AG431" s="146" t="s">
        <v>278</v>
      </c>
      <c r="AH431" s="146">
        <v>0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3" x14ac:dyDescent="0.2">
      <c r="A432" s="153"/>
      <c r="B432" s="154"/>
      <c r="C432" s="192" t="s">
        <v>1683</v>
      </c>
      <c r="D432" s="185"/>
      <c r="E432" s="186"/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6"/>
      <c r="AA432" s="146"/>
      <c r="AB432" s="146"/>
      <c r="AC432" s="146"/>
      <c r="AD432" s="146"/>
      <c r="AE432" s="146"/>
      <c r="AF432" s="146"/>
      <c r="AG432" s="146" t="s">
        <v>278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3" x14ac:dyDescent="0.2">
      <c r="A433" s="153"/>
      <c r="B433" s="154"/>
      <c r="C433" s="192" t="s">
        <v>1748</v>
      </c>
      <c r="D433" s="185"/>
      <c r="E433" s="186">
        <v>29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6"/>
      <c r="AA433" s="146"/>
      <c r="AB433" s="146"/>
      <c r="AC433" s="146"/>
      <c r="AD433" s="146"/>
      <c r="AE433" s="146"/>
      <c r="AF433" s="146"/>
      <c r="AG433" s="146" t="s">
        <v>278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2" x14ac:dyDescent="0.2">
      <c r="A434" s="153"/>
      <c r="B434" s="154"/>
      <c r="C434" s="251"/>
      <c r="D434" s="252"/>
      <c r="E434" s="252"/>
      <c r="F434" s="252"/>
      <c r="G434" s="252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6"/>
      <c r="AA434" s="146"/>
      <c r="AB434" s="146"/>
      <c r="AC434" s="146"/>
      <c r="AD434" s="146"/>
      <c r="AE434" s="146"/>
      <c r="AF434" s="146"/>
      <c r="AG434" s="146" t="s">
        <v>223</v>
      </c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ht="22.5" outlineLevel="1" x14ac:dyDescent="0.2">
      <c r="A435" s="167">
        <v>119</v>
      </c>
      <c r="B435" s="168" t="s">
        <v>1749</v>
      </c>
      <c r="C435" s="177" t="s">
        <v>1750</v>
      </c>
      <c r="D435" s="169" t="s">
        <v>374</v>
      </c>
      <c r="E435" s="170">
        <v>28</v>
      </c>
      <c r="F435" s="171"/>
      <c r="G435" s="172">
        <f>ROUND(E435*F435,2)</f>
        <v>0</v>
      </c>
      <c r="H435" s="171"/>
      <c r="I435" s="172">
        <f>ROUND(E435*H435,2)</f>
        <v>0</v>
      </c>
      <c r="J435" s="171"/>
      <c r="K435" s="172">
        <f>ROUND(E435*J435,2)</f>
        <v>0</v>
      </c>
      <c r="L435" s="172">
        <v>21</v>
      </c>
      <c r="M435" s="172">
        <f>G435*(1+L435/100)</f>
        <v>0</v>
      </c>
      <c r="N435" s="170">
        <v>3.1E-4</v>
      </c>
      <c r="O435" s="170">
        <f>ROUND(E435*N435,2)</f>
        <v>0.01</v>
      </c>
      <c r="P435" s="170">
        <v>0</v>
      </c>
      <c r="Q435" s="170">
        <f>ROUND(E435*P435,2)</f>
        <v>0</v>
      </c>
      <c r="R435" s="172" t="s">
        <v>381</v>
      </c>
      <c r="S435" s="172" t="s">
        <v>218</v>
      </c>
      <c r="T435" s="173" t="s">
        <v>218</v>
      </c>
      <c r="U435" s="157">
        <v>0</v>
      </c>
      <c r="V435" s="157">
        <f>ROUND(E435*U435,2)</f>
        <v>0</v>
      </c>
      <c r="W435" s="157"/>
      <c r="X435" s="157" t="s">
        <v>382</v>
      </c>
      <c r="Y435" s="157" t="s">
        <v>221</v>
      </c>
      <c r="Z435" s="146"/>
      <c r="AA435" s="146"/>
      <c r="AB435" s="146"/>
      <c r="AC435" s="146"/>
      <c r="AD435" s="146"/>
      <c r="AE435" s="146"/>
      <c r="AF435" s="146"/>
      <c r="AG435" s="146" t="s">
        <v>1253</v>
      </c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2" x14ac:dyDescent="0.2">
      <c r="A436" s="153"/>
      <c r="B436" s="154"/>
      <c r="C436" s="192" t="s">
        <v>1693</v>
      </c>
      <c r="D436" s="185"/>
      <c r="E436" s="186"/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6"/>
      <c r="AA436" s="146"/>
      <c r="AB436" s="146"/>
      <c r="AC436" s="146"/>
      <c r="AD436" s="146"/>
      <c r="AE436" s="146"/>
      <c r="AF436" s="146"/>
      <c r="AG436" s="146" t="s">
        <v>278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3" x14ac:dyDescent="0.2">
      <c r="A437" s="153"/>
      <c r="B437" s="154"/>
      <c r="C437" s="192" t="s">
        <v>1709</v>
      </c>
      <c r="D437" s="185"/>
      <c r="E437" s="186"/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6"/>
      <c r="AA437" s="146"/>
      <c r="AB437" s="146"/>
      <c r="AC437" s="146"/>
      <c r="AD437" s="146"/>
      <c r="AE437" s="146"/>
      <c r="AF437" s="146"/>
      <c r="AG437" s="146" t="s">
        <v>278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3" x14ac:dyDescent="0.2">
      <c r="A438" s="153"/>
      <c r="B438" s="154"/>
      <c r="C438" s="192" t="s">
        <v>1751</v>
      </c>
      <c r="D438" s="185"/>
      <c r="E438" s="186">
        <v>28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6"/>
      <c r="AA438" s="146"/>
      <c r="AB438" s="146"/>
      <c r="AC438" s="146"/>
      <c r="AD438" s="146"/>
      <c r="AE438" s="146"/>
      <c r="AF438" s="146"/>
      <c r="AG438" s="146" t="s">
        <v>278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2" x14ac:dyDescent="0.2">
      <c r="A439" s="153"/>
      <c r="B439" s="154"/>
      <c r="C439" s="251"/>
      <c r="D439" s="252"/>
      <c r="E439" s="252"/>
      <c r="F439" s="252"/>
      <c r="G439" s="252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6"/>
      <c r="AA439" s="146"/>
      <c r="AB439" s="146"/>
      <c r="AC439" s="146"/>
      <c r="AD439" s="146"/>
      <c r="AE439" s="146"/>
      <c r="AF439" s="146"/>
      <c r="AG439" s="146" t="s">
        <v>223</v>
      </c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ht="22.5" outlineLevel="1" x14ac:dyDescent="0.2">
      <c r="A440" s="167">
        <v>120</v>
      </c>
      <c r="B440" s="168" t="s">
        <v>1752</v>
      </c>
      <c r="C440" s="177" t="s">
        <v>1753</v>
      </c>
      <c r="D440" s="169" t="s">
        <v>374</v>
      </c>
      <c r="E440" s="170">
        <v>27</v>
      </c>
      <c r="F440" s="171"/>
      <c r="G440" s="172">
        <f>ROUND(E440*F440,2)</f>
        <v>0</v>
      </c>
      <c r="H440" s="171"/>
      <c r="I440" s="172">
        <f>ROUND(E440*H440,2)</f>
        <v>0</v>
      </c>
      <c r="J440" s="171"/>
      <c r="K440" s="172">
        <f>ROUND(E440*J440,2)</f>
        <v>0</v>
      </c>
      <c r="L440" s="172">
        <v>21</v>
      </c>
      <c r="M440" s="172">
        <f>G440*(1+L440/100)</f>
        <v>0</v>
      </c>
      <c r="N440" s="170">
        <v>4.8999999999999998E-4</v>
      </c>
      <c r="O440" s="170">
        <f>ROUND(E440*N440,2)</f>
        <v>0.01</v>
      </c>
      <c r="P440" s="170">
        <v>0</v>
      </c>
      <c r="Q440" s="170">
        <f>ROUND(E440*P440,2)</f>
        <v>0</v>
      </c>
      <c r="R440" s="172" t="s">
        <v>381</v>
      </c>
      <c r="S440" s="172" t="s">
        <v>218</v>
      </c>
      <c r="T440" s="173" t="s">
        <v>218</v>
      </c>
      <c r="U440" s="157">
        <v>0</v>
      </c>
      <c r="V440" s="157">
        <f>ROUND(E440*U440,2)</f>
        <v>0</v>
      </c>
      <c r="W440" s="157"/>
      <c r="X440" s="157" t="s">
        <v>382</v>
      </c>
      <c r="Y440" s="157" t="s">
        <v>221</v>
      </c>
      <c r="Z440" s="146"/>
      <c r="AA440" s="146"/>
      <c r="AB440" s="146"/>
      <c r="AC440" s="146"/>
      <c r="AD440" s="146"/>
      <c r="AE440" s="146"/>
      <c r="AF440" s="146"/>
      <c r="AG440" s="146" t="s">
        <v>1253</v>
      </c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2" x14ac:dyDescent="0.2">
      <c r="A441" s="153"/>
      <c r="B441" s="154"/>
      <c r="C441" s="192" t="s">
        <v>1697</v>
      </c>
      <c r="D441" s="185"/>
      <c r="E441" s="186"/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6"/>
      <c r="AA441" s="146"/>
      <c r="AB441" s="146"/>
      <c r="AC441" s="146"/>
      <c r="AD441" s="146"/>
      <c r="AE441" s="146"/>
      <c r="AF441" s="146"/>
      <c r="AG441" s="146" t="s">
        <v>278</v>
      </c>
      <c r="AH441" s="146">
        <v>0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3" x14ac:dyDescent="0.2">
      <c r="A442" s="153"/>
      <c r="B442" s="154"/>
      <c r="C442" s="192" t="s">
        <v>1712</v>
      </c>
      <c r="D442" s="185"/>
      <c r="E442" s="186"/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6"/>
      <c r="AA442" s="146"/>
      <c r="AB442" s="146"/>
      <c r="AC442" s="146"/>
      <c r="AD442" s="146"/>
      <c r="AE442" s="146"/>
      <c r="AF442" s="146"/>
      <c r="AG442" s="146" t="s">
        <v>278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3" x14ac:dyDescent="0.2">
      <c r="A443" s="153"/>
      <c r="B443" s="154"/>
      <c r="C443" s="192" t="s">
        <v>1754</v>
      </c>
      <c r="D443" s="185"/>
      <c r="E443" s="186">
        <v>27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6"/>
      <c r="AA443" s="146"/>
      <c r="AB443" s="146"/>
      <c r="AC443" s="146"/>
      <c r="AD443" s="146"/>
      <c r="AE443" s="146"/>
      <c r="AF443" s="146"/>
      <c r="AG443" s="146" t="s">
        <v>278</v>
      </c>
      <c r="AH443" s="146">
        <v>0</v>
      </c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2" x14ac:dyDescent="0.2">
      <c r="A444" s="153"/>
      <c r="B444" s="154"/>
      <c r="C444" s="251"/>
      <c r="D444" s="252"/>
      <c r="E444" s="252"/>
      <c r="F444" s="252"/>
      <c r="G444" s="252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6"/>
      <c r="AA444" s="146"/>
      <c r="AB444" s="146"/>
      <c r="AC444" s="146"/>
      <c r="AD444" s="146"/>
      <c r="AE444" s="146"/>
      <c r="AF444" s="146"/>
      <c r="AG444" s="146" t="s">
        <v>223</v>
      </c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1" x14ac:dyDescent="0.2">
      <c r="A445" s="153">
        <v>121</v>
      </c>
      <c r="B445" s="154" t="s">
        <v>1755</v>
      </c>
      <c r="C445" s="194" t="s">
        <v>1756</v>
      </c>
      <c r="D445" s="155" t="s">
        <v>0</v>
      </c>
      <c r="E445" s="174"/>
      <c r="F445" s="158"/>
      <c r="G445" s="157">
        <f>ROUND(E445*F445,2)</f>
        <v>0</v>
      </c>
      <c r="H445" s="158"/>
      <c r="I445" s="157">
        <f>ROUND(E445*H445,2)</f>
        <v>0</v>
      </c>
      <c r="J445" s="158"/>
      <c r="K445" s="157">
        <f>ROUND(E445*J445,2)</f>
        <v>0</v>
      </c>
      <c r="L445" s="157">
        <v>21</v>
      </c>
      <c r="M445" s="157">
        <f>G445*(1+L445/100)</f>
        <v>0</v>
      </c>
      <c r="N445" s="156">
        <v>0</v>
      </c>
      <c r="O445" s="156">
        <f>ROUND(E445*N445,2)</f>
        <v>0</v>
      </c>
      <c r="P445" s="156">
        <v>0</v>
      </c>
      <c r="Q445" s="156">
        <f>ROUND(E445*P445,2)</f>
        <v>0</v>
      </c>
      <c r="R445" s="157" t="s">
        <v>929</v>
      </c>
      <c r="S445" s="157" t="s">
        <v>218</v>
      </c>
      <c r="T445" s="157" t="s">
        <v>218</v>
      </c>
      <c r="U445" s="157">
        <v>0</v>
      </c>
      <c r="V445" s="157">
        <f>ROUND(E445*U445,2)</f>
        <v>0</v>
      </c>
      <c r="W445" s="157"/>
      <c r="X445" s="157" t="s">
        <v>843</v>
      </c>
      <c r="Y445" s="157" t="s">
        <v>221</v>
      </c>
      <c r="Z445" s="146"/>
      <c r="AA445" s="146"/>
      <c r="AB445" s="146"/>
      <c r="AC445" s="146"/>
      <c r="AD445" s="146"/>
      <c r="AE445" s="146"/>
      <c r="AF445" s="146"/>
      <c r="AG445" s="146" t="s">
        <v>1266</v>
      </c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2" x14ac:dyDescent="0.2">
      <c r="A446" s="153"/>
      <c r="B446" s="154"/>
      <c r="C446" s="264" t="s">
        <v>1155</v>
      </c>
      <c r="D446" s="265"/>
      <c r="E446" s="265"/>
      <c r="F446" s="265"/>
      <c r="G446" s="265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6"/>
      <c r="AA446" s="146"/>
      <c r="AB446" s="146"/>
      <c r="AC446" s="146"/>
      <c r="AD446" s="146"/>
      <c r="AE446" s="146"/>
      <c r="AF446" s="146"/>
      <c r="AG446" s="146" t="s">
        <v>276</v>
      </c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2" x14ac:dyDescent="0.2">
      <c r="A447" s="153"/>
      <c r="B447" s="154"/>
      <c r="C447" s="251"/>
      <c r="D447" s="252"/>
      <c r="E447" s="252"/>
      <c r="F447" s="252"/>
      <c r="G447" s="252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6"/>
      <c r="AA447" s="146"/>
      <c r="AB447" s="146"/>
      <c r="AC447" s="146"/>
      <c r="AD447" s="146"/>
      <c r="AE447" s="146"/>
      <c r="AF447" s="146"/>
      <c r="AG447" s="146" t="s">
        <v>223</v>
      </c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x14ac:dyDescent="0.2">
      <c r="A448" s="160" t="s">
        <v>213</v>
      </c>
      <c r="B448" s="161" t="s">
        <v>133</v>
      </c>
      <c r="C448" s="176" t="s">
        <v>134</v>
      </c>
      <c r="D448" s="162"/>
      <c r="E448" s="163"/>
      <c r="F448" s="164"/>
      <c r="G448" s="164">
        <f>SUMIF(AG449:AG471,"&lt;&gt;NOR",G449:G471)</f>
        <v>0</v>
      </c>
      <c r="H448" s="164"/>
      <c r="I448" s="164">
        <f>SUM(I449:I471)</f>
        <v>0</v>
      </c>
      <c r="J448" s="164"/>
      <c r="K448" s="164">
        <f>SUM(K449:K471)</f>
        <v>0</v>
      </c>
      <c r="L448" s="164"/>
      <c r="M448" s="164">
        <f>SUM(M449:M471)</f>
        <v>0</v>
      </c>
      <c r="N448" s="163"/>
      <c r="O448" s="163">
        <f>SUM(O449:O471)</f>
        <v>0.01</v>
      </c>
      <c r="P448" s="163"/>
      <c r="Q448" s="163">
        <f>SUM(Q449:Q471)</f>
        <v>0</v>
      </c>
      <c r="R448" s="164"/>
      <c r="S448" s="164"/>
      <c r="T448" s="165"/>
      <c r="U448" s="159"/>
      <c r="V448" s="159">
        <f>SUM(V449:V471)</f>
        <v>2.23</v>
      </c>
      <c r="W448" s="159"/>
      <c r="X448" s="159"/>
      <c r="Y448" s="159"/>
      <c r="AG448" t="s">
        <v>214</v>
      </c>
    </row>
    <row r="449" spans="1:60" outlineLevel="1" x14ac:dyDescent="0.2">
      <c r="A449" s="167">
        <v>122</v>
      </c>
      <c r="B449" s="168" t="s">
        <v>1757</v>
      </c>
      <c r="C449" s="177" t="s">
        <v>1758</v>
      </c>
      <c r="D449" s="169" t="s">
        <v>321</v>
      </c>
      <c r="E449" s="170">
        <v>1</v>
      </c>
      <c r="F449" s="171"/>
      <c r="G449" s="172">
        <f>ROUND(E449*F449,2)</f>
        <v>0</v>
      </c>
      <c r="H449" s="171"/>
      <c r="I449" s="172">
        <f>ROUND(E449*H449,2)</f>
        <v>0</v>
      </c>
      <c r="J449" s="171"/>
      <c r="K449" s="172">
        <f>ROUND(E449*J449,2)</f>
        <v>0</v>
      </c>
      <c r="L449" s="172">
        <v>21</v>
      </c>
      <c r="M449" s="172">
        <f>G449*(1+L449/100)</f>
        <v>0</v>
      </c>
      <c r="N449" s="170">
        <v>2.0000000000000002E-5</v>
      </c>
      <c r="O449" s="170">
        <f>ROUND(E449*N449,2)</f>
        <v>0</v>
      </c>
      <c r="P449" s="170">
        <v>0</v>
      </c>
      <c r="Q449" s="170">
        <f>ROUND(E449*P449,2)</f>
        <v>0</v>
      </c>
      <c r="R449" s="172" t="s">
        <v>929</v>
      </c>
      <c r="S449" s="172" t="s">
        <v>218</v>
      </c>
      <c r="T449" s="173" t="s">
        <v>218</v>
      </c>
      <c r="U449" s="157">
        <v>1.3</v>
      </c>
      <c r="V449" s="157">
        <f>ROUND(E449*U449,2)</f>
        <v>1.3</v>
      </c>
      <c r="W449" s="157"/>
      <c r="X449" s="157" t="s">
        <v>263</v>
      </c>
      <c r="Y449" s="157" t="s">
        <v>221</v>
      </c>
      <c r="Z449" s="146"/>
      <c r="AA449" s="146"/>
      <c r="AB449" s="146"/>
      <c r="AC449" s="146"/>
      <c r="AD449" s="146"/>
      <c r="AE449" s="146"/>
      <c r="AF449" s="146"/>
      <c r="AG449" s="146" t="s">
        <v>1231</v>
      </c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outlineLevel="2" x14ac:dyDescent="0.2">
      <c r="A450" s="153"/>
      <c r="B450" s="154"/>
      <c r="C450" s="266" t="s">
        <v>1759</v>
      </c>
      <c r="D450" s="267"/>
      <c r="E450" s="267"/>
      <c r="F450" s="267"/>
      <c r="G450" s="26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6"/>
      <c r="AA450" s="146"/>
      <c r="AB450" s="146"/>
      <c r="AC450" s="146"/>
      <c r="AD450" s="146"/>
      <c r="AE450" s="146"/>
      <c r="AF450" s="146"/>
      <c r="AG450" s="146" t="s">
        <v>276</v>
      </c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75" t="str">
        <f>C450</f>
        <v>montáž čerpadla bez jeho dodávky, s dodávkou šroubení nebo přírubového spoje, bez napojení čerpadla na zdroj el. energie</v>
      </c>
      <c r="BB450" s="146"/>
      <c r="BC450" s="146"/>
      <c r="BD450" s="146"/>
      <c r="BE450" s="146"/>
      <c r="BF450" s="146"/>
      <c r="BG450" s="146"/>
      <c r="BH450" s="146"/>
    </row>
    <row r="451" spans="1:60" outlineLevel="2" x14ac:dyDescent="0.2">
      <c r="A451" s="153"/>
      <c r="B451" s="154"/>
      <c r="C451" s="251"/>
      <c r="D451" s="252"/>
      <c r="E451" s="252"/>
      <c r="F451" s="252"/>
      <c r="G451" s="252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6"/>
      <c r="AA451" s="146"/>
      <c r="AB451" s="146"/>
      <c r="AC451" s="146"/>
      <c r="AD451" s="146"/>
      <c r="AE451" s="146"/>
      <c r="AF451" s="146"/>
      <c r="AG451" s="146" t="s">
        <v>223</v>
      </c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ht="33.75" outlineLevel="1" x14ac:dyDescent="0.2">
      <c r="A452" s="167">
        <v>123</v>
      </c>
      <c r="B452" s="168" t="s">
        <v>1760</v>
      </c>
      <c r="C452" s="177" t="s">
        <v>1761</v>
      </c>
      <c r="D452" s="169" t="s">
        <v>321</v>
      </c>
      <c r="E452" s="170">
        <v>1</v>
      </c>
      <c r="F452" s="171"/>
      <c r="G452" s="172">
        <f>ROUND(E452*F452,2)</f>
        <v>0</v>
      </c>
      <c r="H452" s="171"/>
      <c r="I452" s="172">
        <f>ROUND(E452*H452,2)</f>
        <v>0</v>
      </c>
      <c r="J452" s="171"/>
      <c r="K452" s="172">
        <f>ROUND(E452*J452,2)</f>
        <v>0</v>
      </c>
      <c r="L452" s="172">
        <v>21</v>
      </c>
      <c r="M452" s="172">
        <f>G452*(1+L452/100)</f>
        <v>0</v>
      </c>
      <c r="N452" s="170">
        <v>3.8400000000000001E-3</v>
      </c>
      <c r="O452" s="170">
        <f>ROUND(E452*N452,2)</f>
        <v>0</v>
      </c>
      <c r="P452" s="170">
        <v>0</v>
      </c>
      <c r="Q452" s="170">
        <f>ROUND(E452*P452,2)</f>
        <v>0</v>
      </c>
      <c r="R452" s="172" t="s">
        <v>929</v>
      </c>
      <c r="S452" s="172" t="s">
        <v>218</v>
      </c>
      <c r="T452" s="173" t="s">
        <v>218</v>
      </c>
      <c r="U452" s="157">
        <v>0.93</v>
      </c>
      <c r="V452" s="157">
        <f>ROUND(E452*U452,2)</f>
        <v>0.93</v>
      </c>
      <c r="W452" s="157"/>
      <c r="X452" s="157" t="s">
        <v>263</v>
      </c>
      <c r="Y452" s="157" t="s">
        <v>221</v>
      </c>
      <c r="Z452" s="146"/>
      <c r="AA452" s="146"/>
      <c r="AB452" s="146"/>
      <c r="AC452" s="146"/>
      <c r="AD452" s="146"/>
      <c r="AE452" s="146"/>
      <c r="AF452" s="146"/>
      <c r="AG452" s="146" t="s">
        <v>1231</v>
      </c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ht="22.5" outlineLevel="2" x14ac:dyDescent="0.2">
      <c r="A453" s="153"/>
      <c r="B453" s="154"/>
      <c r="C453" s="266" t="s">
        <v>1762</v>
      </c>
      <c r="D453" s="267"/>
      <c r="E453" s="267"/>
      <c r="F453" s="267"/>
      <c r="G453" s="26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6"/>
      <c r="AA453" s="146"/>
      <c r="AB453" s="146"/>
      <c r="AC453" s="146"/>
      <c r="AD453" s="146"/>
      <c r="AE453" s="146"/>
      <c r="AF453" s="146"/>
      <c r="AG453" s="146" t="s">
        <v>276</v>
      </c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75" t="str">
        <f>C453</f>
        <v>osazení nádoby do potrubního rozvodu, s ukotvením do zdi nebo do podlahy, včetně dodávky nádoby, armatur a přípojného šroubení, bez dodávky kotvícího materiálu</v>
      </c>
      <c r="BB453" s="146"/>
      <c r="BC453" s="146"/>
      <c r="BD453" s="146"/>
      <c r="BE453" s="146"/>
      <c r="BF453" s="146"/>
      <c r="BG453" s="146"/>
      <c r="BH453" s="146"/>
    </row>
    <row r="454" spans="1:60" outlineLevel="2" x14ac:dyDescent="0.2">
      <c r="A454" s="153"/>
      <c r="B454" s="154"/>
      <c r="C454" s="251"/>
      <c r="D454" s="252"/>
      <c r="E454" s="252"/>
      <c r="F454" s="252"/>
      <c r="G454" s="252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6"/>
      <c r="AA454" s="146"/>
      <c r="AB454" s="146"/>
      <c r="AC454" s="146"/>
      <c r="AD454" s="146"/>
      <c r="AE454" s="146"/>
      <c r="AF454" s="146"/>
      <c r="AG454" s="146" t="s">
        <v>223</v>
      </c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ht="33.75" outlineLevel="1" x14ac:dyDescent="0.2">
      <c r="A455" s="167">
        <v>124</v>
      </c>
      <c r="B455" s="168" t="s">
        <v>1763</v>
      </c>
      <c r="C455" s="177" t="s">
        <v>1764</v>
      </c>
      <c r="D455" s="169" t="s">
        <v>321</v>
      </c>
      <c r="E455" s="170">
        <v>1</v>
      </c>
      <c r="F455" s="171"/>
      <c r="G455" s="172">
        <f>ROUND(E455*F455,2)</f>
        <v>0</v>
      </c>
      <c r="H455" s="171"/>
      <c r="I455" s="172">
        <f>ROUND(E455*H455,2)</f>
        <v>0</v>
      </c>
      <c r="J455" s="171"/>
      <c r="K455" s="172">
        <f>ROUND(E455*J455,2)</f>
        <v>0</v>
      </c>
      <c r="L455" s="172">
        <v>21</v>
      </c>
      <c r="M455" s="172">
        <f>G455*(1+L455/100)</f>
        <v>0</v>
      </c>
      <c r="N455" s="170">
        <v>2.3E-3</v>
      </c>
      <c r="O455" s="170">
        <f>ROUND(E455*N455,2)</f>
        <v>0</v>
      </c>
      <c r="P455" s="170">
        <v>0</v>
      </c>
      <c r="Q455" s="170">
        <f>ROUND(E455*P455,2)</f>
        <v>0</v>
      </c>
      <c r="R455" s="172" t="s">
        <v>381</v>
      </c>
      <c r="S455" s="172" t="s">
        <v>218</v>
      </c>
      <c r="T455" s="173" t="s">
        <v>218</v>
      </c>
      <c r="U455" s="157">
        <v>0</v>
      </c>
      <c r="V455" s="157">
        <f>ROUND(E455*U455,2)</f>
        <v>0</v>
      </c>
      <c r="W455" s="157"/>
      <c r="X455" s="157" t="s">
        <v>382</v>
      </c>
      <c r="Y455" s="157" t="s">
        <v>221</v>
      </c>
      <c r="Z455" s="146"/>
      <c r="AA455" s="146"/>
      <c r="AB455" s="146"/>
      <c r="AC455" s="146"/>
      <c r="AD455" s="146"/>
      <c r="AE455" s="146"/>
      <c r="AF455" s="146"/>
      <c r="AG455" s="146" t="s">
        <v>1253</v>
      </c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2" x14ac:dyDescent="0.2">
      <c r="A456" s="153"/>
      <c r="B456" s="154"/>
      <c r="C456" s="262"/>
      <c r="D456" s="263"/>
      <c r="E456" s="263"/>
      <c r="F456" s="263"/>
      <c r="G456" s="263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6"/>
      <c r="AA456" s="146"/>
      <c r="AB456" s="146"/>
      <c r="AC456" s="146"/>
      <c r="AD456" s="146"/>
      <c r="AE456" s="146"/>
      <c r="AF456" s="146"/>
      <c r="AG456" s="146" t="s">
        <v>223</v>
      </c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ht="22.5" outlineLevel="1" x14ac:dyDescent="0.2">
      <c r="A457" s="167">
        <v>125</v>
      </c>
      <c r="B457" s="168" t="s">
        <v>1765</v>
      </c>
      <c r="C457" s="177" t="s">
        <v>1766</v>
      </c>
      <c r="D457" s="169" t="s">
        <v>321</v>
      </c>
      <c r="E457" s="170">
        <v>1</v>
      </c>
      <c r="F457" s="171"/>
      <c r="G457" s="172">
        <f>ROUND(E457*F457,2)</f>
        <v>0</v>
      </c>
      <c r="H457" s="171"/>
      <c r="I457" s="172">
        <f>ROUND(E457*H457,2)</f>
        <v>0</v>
      </c>
      <c r="J457" s="171"/>
      <c r="K457" s="172">
        <f>ROUND(E457*J457,2)</f>
        <v>0</v>
      </c>
      <c r="L457" s="172">
        <v>21</v>
      </c>
      <c r="M457" s="172">
        <f>G457*(1+L457/100)</f>
        <v>0</v>
      </c>
      <c r="N457" s="170">
        <v>1.0500000000000001E-2</v>
      </c>
      <c r="O457" s="170">
        <f>ROUND(E457*N457,2)</f>
        <v>0.01</v>
      </c>
      <c r="P457" s="170">
        <v>0</v>
      </c>
      <c r="Q457" s="170">
        <f>ROUND(E457*P457,2)</f>
        <v>0</v>
      </c>
      <c r="R457" s="172" t="s">
        <v>381</v>
      </c>
      <c r="S457" s="172" t="s">
        <v>218</v>
      </c>
      <c r="T457" s="173" t="s">
        <v>218</v>
      </c>
      <c r="U457" s="157">
        <v>0</v>
      </c>
      <c r="V457" s="157">
        <f>ROUND(E457*U457,2)</f>
        <v>0</v>
      </c>
      <c r="W457" s="157"/>
      <c r="X457" s="157" t="s">
        <v>382</v>
      </c>
      <c r="Y457" s="157" t="s">
        <v>221</v>
      </c>
      <c r="Z457" s="146"/>
      <c r="AA457" s="146"/>
      <c r="AB457" s="146"/>
      <c r="AC457" s="146"/>
      <c r="AD457" s="146"/>
      <c r="AE457" s="146"/>
      <c r="AF457" s="146"/>
      <c r="AG457" s="146" t="s">
        <v>1253</v>
      </c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2" x14ac:dyDescent="0.2">
      <c r="A458" s="153"/>
      <c r="B458" s="154"/>
      <c r="C458" s="253" t="s">
        <v>1767</v>
      </c>
      <c r="D458" s="254"/>
      <c r="E458" s="254"/>
      <c r="F458" s="254"/>
      <c r="G458" s="254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6"/>
      <c r="AA458" s="146"/>
      <c r="AB458" s="146"/>
      <c r="AC458" s="146"/>
      <c r="AD458" s="146"/>
      <c r="AE458" s="146"/>
      <c r="AF458" s="146"/>
      <c r="AG458" s="146" t="s">
        <v>227</v>
      </c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ht="22.5" outlineLevel="3" x14ac:dyDescent="0.2">
      <c r="A459" s="153"/>
      <c r="B459" s="154"/>
      <c r="C459" s="268" t="s">
        <v>1768</v>
      </c>
      <c r="D459" s="269"/>
      <c r="E459" s="269"/>
      <c r="F459" s="269"/>
      <c r="G459" s="269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6"/>
      <c r="AA459" s="146"/>
      <c r="AB459" s="146"/>
      <c r="AC459" s="146"/>
      <c r="AD459" s="146"/>
      <c r="AE459" s="146"/>
      <c r="AF459" s="146"/>
      <c r="AG459" s="146" t="s">
        <v>227</v>
      </c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75" t="str">
        <f>C459</f>
        <v>Čerpadlo se při odběru automaticky spouští, po ukončení odběru se vypíná, je chráněno proti suchému chodu a zvýšené četnosti spouštění. S integrovaným hladinovým plovákem.</v>
      </c>
      <c r="BB459" s="146"/>
      <c r="BC459" s="146"/>
      <c r="BD459" s="146"/>
      <c r="BE459" s="146"/>
      <c r="BF459" s="146"/>
      <c r="BG459" s="146"/>
      <c r="BH459" s="146"/>
    </row>
    <row r="460" spans="1:60" outlineLevel="2" x14ac:dyDescent="0.2">
      <c r="A460" s="153"/>
      <c r="B460" s="154"/>
      <c r="C460" s="251"/>
      <c r="D460" s="252"/>
      <c r="E460" s="252"/>
      <c r="F460" s="252"/>
      <c r="G460" s="252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6"/>
      <c r="AA460" s="146"/>
      <c r="AB460" s="146"/>
      <c r="AC460" s="146"/>
      <c r="AD460" s="146"/>
      <c r="AE460" s="146"/>
      <c r="AF460" s="146"/>
      <c r="AG460" s="146" t="s">
        <v>223</v>
      </c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1" x14ac:dyDescent="0.2">
      <c r="A461" s="167">
        <v>126</v>
      </c>
      <c r="B461" s="168" t="s">
        <v>1769</v>
      </c>
      <c r="C461" s="177" t="s">
        <v>1770</v>
      </c>
      <c r="D461" s="169" t="s">
        <v>321</v>
      </c>
      <c r="E461" s="170">
        <v>1</v>
      </c>
      <c r="F461" s="171"/>
      <c r="G461" s="172">
        <f>ROUND(E461*F461,2)</f>
        <v>0</v>
      </c>
      <c r="H461" s="171"/>
      <c r="I461" s="172">
        <f>ROUND(E461*H461,2)</f>
        <v>0</v>
      </c>
      <c r="J461" s="171"/>
      <c r="K461" s="172">
        <f>ROUND(E461*J461,2)</f>
        <v>0</v>
      </c>
      <c r="L461" s="172">
        <v>21</v>
      </c>
      <c r="M461" s="172">
        <f>G461*(1+L461/100)</f>
        <v>0</v>
      </c>
      <c r="N461" s="170">
        <v>2.4000000000000001E-4</v>
      </c>
      <c r="O461" s="170">
        <f>ROUND(E461*N461,2)</f>
        <v>0</v>
      </c>
      <c r="P461" s="170">
        <v>0</v>
      </c>
      <c r="Q461" s="170">
        <f>ROUND(E461*P461,2)</f>
        <v>0</v>
      </c>
      <c r="R461" s="172" t="s">
        <v>381</v>
      </c>
      <c r="S461" s="172" t="s">
        <v>218</v>
      </c>
      <c r="T461" s="173" t="s">
        <v>218</v>
      </c>
      <c r="U461" s="157">
        <v>0</v>
      </c>
      <c r="V461" s="157">
        <f>ROUND(E461*U461,2)</f>
        <v>0</v>
      </c>
      <c r="W461" s="157"/>
      <c r="X461" s="157" t="s">
        <v>382</v>
      </c>
      <c r="Y461" s="157" t="s">
        <v>221</v>
      </c>
      <c r="Z461" s="146"/>
      <c r="AA461" s="146"/>
      <c r="AB461" s="146"/>
      <c r="AC461" s="146"/>
      <c r="AD461" s="146"/>
      <c r="AE461" s="146"/>
      <c r="AF461" s="146"/>
      <c r="AG461" s="146" t="s">
        <v>1253</v>
      </c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2" x14ac:dyDescent="0.2">
      <c r="A462" s="153"/>
      <c r="B462" s="154"/>
      <c r="C462" s="253" t="s">
        <v>1771</v>
      </c>
      <c r="D462" s="254"/>
      <c r="E462" s="254"/>
      <c r="F462" s="254"/>
      <c r="G462" s="254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6"/>
      <c r="AA462" s="146"/>
      <c r="AB462" s="146"/>
      <c r="AC462" s="146"/>
      <c r="AD462" s="146"/>
      <c r="AE462" s="146"/>
      <c r="AF462" s="146"/>
      <c r="AG462" s="146" t="s">
        <v>227</v>
      </c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3" x14ac:dyDescent="0.2">
      <c r="A463" s="153"/>
      <c r="B463" s="154"/>
      <c r="C463" s="268" t="s">
        <v>1772</v>
      </c>
      <c r="D463" s="269"/>
      <c r="E463" s="269"/>
      <c r="F463" s="269"/>
      <c r="G463" s="269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6"/>
      <c r="AA463" s="146"/>
      <c r="AB463" s="146"/>
      <c r="AC463" s="146"/>
      <c r="AD463" s="146"/>
      <c r="AE463" s="146"/>
      <c r="AF463" s="146"/>
      <c r="AG463" s="146" t="s">
        <v>227</v>
      </c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3" x14ac:dyDescent="0.2">
      <c r="A464" s="153"/>
      <c r="B464" s="154"/>
      <c r="C464" s="268" t="s">
        <v>1773</v>
      </c>
      <c r="D464" s="269"/>
      <c r="E464" s="269"/>
      <c r="F464" s="269"/>
      <c r="G464" s="269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6"/>
      <c r="AA464" s="146"/>
      <c r="AB464" s="146"/>
      <c r="AC464" s="146"/>
      <c r="AD464" s="146"/>
      <c r="AE464" s="146"/>
      <c r="AF464" s="146"/>
      <c r="AG464" s="146" t="s">
        <v>227</v>
      </c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outlineLevel="3" x14ac:dyDescent="0.2">
      <c r="A465" s="153"/>
      <c r="B465" s="154"/>
      <c r="C465" s="268" t="s">
        <v>1774</v>
      </c>
      <c r="D465" s="269"/>
      <c r="E465" s="269"/>
      <c r="F465" s="269"/>
      <c r="G465" s="269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6"/>
      <c r="AA465" s="146"/>
      <c r="AB465" s="146"/>
      <c r="AC465" s="146"/>
      <c r="AD465" s="146"/>
      <c r="AE465" s="146"/>
      <c r="AF465" s="146"/>
      <c r="AG465" s="146" t="s">
        <v>227</v>
      </c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outlineLevel="3" x14ac:dyDescent="0.2">
      <c r="A466" s="153"/>
      <c r="B466" s="154"/>
      <c r="C466" s="268" t="s">
        <v>1775</v>
      </c>
      <c r="D466" s="269"/>
      <c r="E466" s="269"/>
      <c r="F466" s="269"/>
      <c r="G466" s="269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6"/>
      <c r="AA466" s="146"/>
      <c r="AB466" s="146"/>
      <c r="AC466" s="146"/>
      <c r="AD466" s="146"/>
      <c r="AE466" s="146"/>
      <c r="AF466" s="146"/>
      <c r="AG466" s="146" t="s">
        <v>227</v>
      </c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3" x14ac:dyDescent="0.2">
      <c r="A467" s="153"/>
      <c r="B467" s="154"/>
      <c r="C467" s="268" t="s">
        <v>1776</v>
      </c>
      <c r="D467" s="269"/>
      <c r="E467" s="269"/>
      <c r="F467" s="269"/>
      <c r="G467" s="269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6"/>
      <c r="AA467" s="146"/>
      <c r="AB467" s="146"/>
      <c r="AC467" s="146"/>
      <c r="AD467" s="146"/>
      <c r="AE467" s="146"/>
      <c r="AF467" s="146"/>
      <c r="AG467" s="146" t="s">
        <v>227</v>
      </c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2" x14ac:dyDescent="0.2">
      <c r="A468" s="153"/>
      <c r="B468" s="154"/>
      <c r="C468" s="251"/>
      <c r="D468" s="252"/>
      <c r="E468" s="252"/>
      <c r="F468" s="252"/>
      <c r="G468" s="252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6"/>
      <c r="AA468" s="146"/>
      <c r="AB468" s="146"/>
      <c r="AC468" s="146"/>
      <c r="AD468" s="146"/>
      <c r="AE468" s="146"/>
      <c r="AF468" s="146"/>
      <c r="AG468" s="146" t="s">
        <v>223</v>
      </c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1" x14ac:dyDescent="0.2">
      <c r="A469" s="153">
        <v>127</v>
      </c>
      <c r="B469" s="154" t="s">
        <v>1777</v>
      </c>
      <c r="C469" s="194" t="s">
        <v>1778</v>
      </c>
      <c r="D469" s="155" t="s">
        <v>0</v>
      </c>
      <c r="E469" s="174"/>
      <c r="F469" s="158"/>
      <c r="G469" s="157">
        <f>ROUND(E469*F469,2)</f>
        <v>0</v>
      </c>
      <c r="H469" s="158"/>
      <c r="I469" s="157">
        <f>ROUND(E469*H469,2)</f>
        <v>0</v>
      </c>
      <c r="J469" s="158"/>
      <c r="K469" s="157">
        <f>ROUND(E469*J469,2)</f>
        <v>0</v>
      </c>
      <c r="L469" s="157">
        <v>21</v>
      </c>
      <c r="M469" s="157">
        <f>G469*(1+L469/100)</f>
        <v>0</v>
      </c>
      <c r="N469" s="156">
        <v>0</v>
      </c>
      <c r="O469" s="156">
        <f>ROUND(E469*N469,2)</f>
        <v>0</v>
      </c>
      <c r="P469" s="156">
        <v>0</v>
      </c>
      <c r="Q469" s="156">
        <f>ROUND(E469*P469,2)</f>
        <v>0</v>
      </c>
      <c r="R469" s="157" t="s">
        <v>929</v>
      </c>
      <c r="S469" s="157" t="s">
        <v>218</v>
      </c>
      <c r="T469" s="157" t="s">
        <v>218</v>
      </c>
      <c r="U469" s="157">
        <v>0</v>
      </c>
      <c r="V469" s="157">
        <f>ROUND(E469*U469,2)</f>
        <v>0</v>
      </c>
      <c r="W469" s="157"/>
      <c r="X469" s="157" t="s">
        <v>843</v>
      </c>
      <c r="Y469" s="157" t="s">
        <v>221</v>
      </c>
      <c r="Z469" s="146"/>
      <c r="AA469" s="146"/>
      <c r="AB469" s="146"/>
      <c r="AC469" s="146"/>
      <c r="AD469" s="146"/>
      <c r="AE469" s="146"/>
      <c r="AF469" s="146"/>
      <c r="AG469" s="146" t="s">
        <v>1266</v>
      </c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outlineLevel="2" x14ac:dyDescent="0.2">
      <c r="A470" s="153"/>
      <c r="B470" s="154"/>
      <c r="C470" s="264" t="s">
        <v>1155</v>
      </c>
      <c r="D470" s="265"/>
      <c r="E470" s="265"/>
      <c r="F470" s="265"/>
      <c r="G470" s="265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6"/>
      <c r="AA470" s="146"/>
      <c r="AB470" s="146"/>
      <c r="AC470" s="146"/>
      <c r="AD470" s="146"/>
      <c r="AE470" s="146"/>
      <c r="AF470" s="146"/>
      <c r="AG470" s="146" t="s">
        <v>276</v>
      </c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2" x14ac:dyDescent="0.2">
      <c r="A471" s="153"/>
      <c r="B471" s="154"/>
      <c r="C471" s="251"/>
      <c r="D471" s="252"/>
      <c r="E471" s="252"/>
      <c r="F471" s="252"/>
      <c r="G471" s="252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6"/>
      <c r="AA471" s="146"/>
      <c r="AB471" s="146"/>
      <c r="AC471" s="146"/>
      <c r="AD471" s="146"/>
      <c r="AE471" s="146"/>
      <c r="AF471" s="146"/>
      <c r="AG471" s="146" t="s">
        <v>223</v>
      </c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x14ac:dyDescent="0.2">
      <c r="A472" s="160" t="s">
        <v>213</v>
      </c>
      <c r="B472" s="161" t="s">
        <v>135</v>
      </c>
      <c r="C472" s="176" t="s">
        <v>136</v>
      </c>
      <c r="D472" s="162"/>
      <c r="E472" s="163"/>
      <c r="F472" s="164"/>
      <c r="G472" s="164">
        <f>SUMIF(AG473:AG532,"&lt;&gt;NOR",G473:G532)</f>
        <v>0</v>
      </c>
      <c r="H472" s="164"/>
      <c r="I472" s="164">
        <f>SUM(I473:I532)</f>
        <v>0</v>
      </c>
      <c r="J472" s="164"/>
      <c r="K472" s="164">
        <f>SUM(K473:K532)</f>
        <v>0</v>
      </c>
      <c r="L472" s="164"/>
      <c r="M472" s="164">
        <f>SUM(M473:M532)</f>
        <v>0</v>
      </c>
      <c r="N472" s="163"/>
      <c r="O472" s="163">
        <f>SUM(O473:O532)</f>
        <v>0.57000000000000006</v>
      </c>
      <c r="P472" s="163"/>
      <c r="Q472" s="163">
        <f>SUM(Q473:Q532)</f>
        <v>0</v>
      </c>
      <c r="R472" s="164"/>
      <c r="S472" s="164"/>
      <c r="T472" s="165"/>
      <c r="U472" s="159"/>
      <c r="V472" s="159">
        <f>SUM(V473:V532)</f>
        <v>21.56</v>
      </c>
      <c r="W472" s="159"/>
      <c r="X472" s="159"/>
      <c r="Y472" s="159"/>
      <c r="AG472" t="s">
        <v>214</v>
      </c>
    </row>
    <row r="473" spans="1:60" ht="22.5" outlineLevel="1" x14ac:dyDescent="0.2">
      <c r="A473" s="167">
        <v>128</v>
      </c>
      <c r="B473" s="168" t="s">
        <v>1779</v>
      </c>
      <c r="C473" s="177" t="s">
        <v>1780</v>
      </c>
      <c r="D473" s="169" t="s">
        <v>928</v>
      </c>
      <c r="E473" s="170">
        <v>5</v>
      </c>
      <c r="F473" s="171"/>
      <c r="G473" s="172">
        <f>ROUND(E473*F473,2)</f>
        <v>0</v>
      </c>
      <c r="H473" s="171"/>
      <c r="I473" s="172">
        <f>ROUND(E473*H473,2)</f>
        <v>0</v>
      </c>
      <c r="J473" s="171"/>
      <c r="K473" s="172">
        <f>ROUND(E473*J473,2)</f>
        <v>0</v>
      </c>
      <c r="L473" s="172">
        <v>21</v>
      </c>
      <c r="M473" s="172">
        <f>G473*(1+L473/100)</f>
        <v>0</v>
      </c>
      <c r="N473" s="170">
        <v>1.77E-2</v>
      </c>
      <c r="O473" s="170">
        <f>ROUND(E473*N473,2)</f>
        <v>0.09</v>
      </c>
      <c r="P473" s="170">
        <v>0</v>
      </c>
      <c r="Q473" s="170">
        <f>ROUND(E473*P473,2)</f>
        <v>0</v>
      </c>
      <c r="R473" s="172" t="s">
        <v>929</v>
      </c>
      <c r="S473" s="172" t="s">
        <v>218</v>
      </c>
      <c r="T473" s="173" t="s">
        <v>218</v>
      </c>
      <c r="U473" s="157">
        <v>0.97299999999999998</v>
      </c>
      <c r="V473" s="157">
        <f>ROUND(E473*U473,2)</f>
        <v>4.87</v>
      </c>
      <c r="W473" s="157"/>
      <c r="X473" s="157" t="s">
        <v>263</v>
      </c>
      <c r="Y473" s="157" t="s">
        <v>221</v>
      </c>
      <c r="Z473" s="146"/>
      <c r="AA473" s="146"/>
      <c r="AB473" s="146"/>
      <c r="AC473" s="146"/>
      <c r="AD473" s="146"/>
      <c r="AE473" s="146"/>
      <c r="AF473" s="146"/>
      <c r="AG473" s="146" t="s">
        <v>1231</v>
      </c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2" x14ac:dyDescent="0.2">
      <c r="A474" s="153"/>
      <c r="B474" s="154"/>
      <c r="C474" s="262"/>
      <c r="D474" s="263"/>
      <c r="E474" s="263"/>
      <c r="F474" s="263"/>
      <c r="G474" s="263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6"/>
      <c r="AA474" s="146"/>
      <c r="AB474" s="146"/>
      <c r="AC474" s="146"/>
      <c r="AD474" s="146"/>
      <c r="AE474" s="146"/>
      <c r="AF474" s="146"/>
      <c r="AG474" s="146" t="s">
        <v>223</v>
      </c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outlineLevel="1" x14ac:dyDescent="0.2">
      <c r="A475" s="167">
        <v>129</v>
      </c>
      <c r="B475" s="168" t="s">
        <v>1781</v>
      </c>
      <c r="C475" s="177" t="s">
        <v>1782</v>
      </c>
      <c r="D475" s="169" t="s">
        <v>928</v>
      </c>
      <c r="E475" s="170">
        <v>4</v>
      </c>
      <c r="F475" s="171"/>
      <c r="G475" s="172">
        <f>ROUND(E475*F475,2)</f>
        <v>0</v>
      </c>
      <c r="H475" s="171"/>
      <c r="I475" s="172">
        <f>ROUND(E475*H475,2)</f>
        <v>0</v>
      </c>
      <c r="J475" s="171"/>
      <c r="K475" s="172">
        <f>ROUND(E475*J475,2)</f>
        <v>0</v>
      </c>
      <c r="L475" s="172">
        <v>21</v>
      </c>
      <c r="M475" s="172">
        <f>G475*(1+L475/100)</f>
        <v>0</v>
      </c>
      <c r="N475" s="170">
        <v>1.401E-2</v>
      </c>
      <c r="O475" s="170">
        <f>ROUND(E475*N475,2)</f>
        <v>0.06</v>
      </c>
      <c r="P475" s="170">
        <v>0</v>
      </c>
      <c r="Q475" s="170">
        <f>ROUND(E475*P475,2)</f>
        <v>0</v>
      </c>
      <c r="R475" s="172" t="s">
        <v>929</v>
      </c>
      <c r="S475" s="172" t="s">
        <v>218</v>
      </c>
      <c r="T475" s="173" t="s">
        <v>218</v>
      </c>
      <c r="U475" s="157">
        <v>1.1890000000000001</v>
      </c>
      <c r="V475" s="157">
        <f>ROUND(E475*U475,2)</f>
        <v>4.76</v>
      </c>
      <c r="W475" s="157"/>
      <c r="X475" s="157" t="s">
        <v>263</v>
      </c>
      <c r="Y475" s="157" t="s">
        <v>221</v>
      </c>
      <c r="Z475" s="146"/>
      <c r="AA475" s="146"/>
      <c r="AB475" s="146"/>
      <c r="AC475" s="146"/>
      <c r="AD475" s="146"/>
      <c r="AE475" s="146"/>
      <c r="AF475" s="146"/>
      <c r="AG475" s="146" t="s">
        <v>1231</v>
      </c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2" x14ac:dyDescent="0.2">
      <c r="A476" s="153"/>
      <c r="B476" s="154"/>
      <c r="C476" s="262"/>
      <c r="D476" s="263"/>
      <c r="E476" s="263"/>
      <c r="F476" s="263"/>
      <c r="G476" s="263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6"/>
      <c r="AA476" s="146"/>
      <c r="AB476" s="146"/>
      <c r="AC476" s="146"/>
      <c r="AD476" s="146"/>
      <c r="AE476" s="146"/>
      <c r="AF476" s="146"/>
      <c r="AG476" s="146" t="s">
        <v>223</v>
      </c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1" x14ac:dyDescent="0.2">
      <c r="A477" s="167">
        <v>130</v>
      </c>
      <c r="B477" s="168" t="s">
        <v>1783</v>
      </c>
      <c r="C477" s="177" t="s">
        <v>1784</v>
      </c>
      <c r="D477" s="169" t="s">
        <v>928</v>
      </c>
      <c r="E477" s="170">
        <v>1</v>
      </c>
      <c r="F477" s="171"/>
      <c r="G477" s="172">
        <f>ROUND(E477*F477,2)</f>
        <v>0</v>
      </c>
      <c r="H477" s="171"/>
      <c r="I477" s="172">
        <f>ROUND(E477*H477,2)</f>
        <v>0</v>
      </c>
      <c r="J477" s="171"/>
      <c r="K477" s="172">
        <f>ROUND(E477*J477,2)</f>
        <v>0</v>
      </c>
      <c r="L477" s="172">
        <v>21</v>
      </c>
      <c r="M477" s="172">
        <f>G477*(1+L477/100)</f>
        <v>0</v>
      </c>
      <c r="N477" s="170">
        <v>0.01</v>
      </c>
      <c r="O477" s="170">
        <f>ROUND(E477*N477,2)</f>
        <v>0.01</v>
      </c>
      <c r="P477" s="170">
        <v>0</v>
      </c>
      <c r="Q477" s="170">
        <f>ROUND(E477*P477,2)</f>
        <v>0</v>
      </c>
      <c r="R477" s="172" t="s">
        <v>929</v>
      </c>
      <c r="S477" s="172" t="s">
        <v>218</v>
      </c>
      <c r="T477" s="173" t="s">
        <v>218</v>
      </c>
      <c r="U477" s="157">
        <v>1.1890000000000001</v>
      </c>
      <c r="V477" s="157">
        <f>ROUND(E477*U477,2)</f>
        <v>1.19</v>
      </c>
      <c r="W477" s="157"/>
      <c r="X477" s="157" t="s">
        <v>263</v>
      </c>
      <c r="Y477" s="157" t="s">
        <v>221</v>
      </c>
      <c r="Z477" s="146"/>
      <c r="AA477" s="146"/>
      <c r="AB477" s="146"/>
      <c r="AC477" s="146"/>
      <c r="AD477" s="146"/>
      <c r="AE477" s="146"/>
      <c r="AF477" s="146"/>
      <c r="AG477" s="146" t="s">
        <v>1231</v>
      </c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outlineLevel="2" x14ac:dyDescent="0.2">
      <c r="A478" s="153"/>
      <c r="B478" s="154"/>
      <c r="C478" s="262"/>
      <c r="D478" s="263"/>
      <c r="E478" s="263"/>
      <c r="F478" s="263"/>
      <c r="G478" s="263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6"/>
      <c r="AA478" s="146"/>
      <c r="AB478" s="146"/>
      <c r="AC478" s="146"/>
      <c r="AD478" s="146"/>
      <c r="AE478" s="146"/>
      <c r="AF478" s="146"/>
      <c r="AG478" s="146" t="s">
        <v>223</v>
      </c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outlineLevel="1" x14ac:dyDescent="0.2">
      <c r="A479" s="167">
        <v>131</v>
      </c>
      <c r="B479" s="168" t="s">
        <v>1785</v>
      </c>
      <c r="C479" s="177" t="s">
        <v>1786</v>
      </c>
      <c r="D479" s="169" t="s">
        <v>928</v>
      </c>
      <c r="E479" s="170">
        <v>1</v>
      </c>
      <c r="F479" s="171"/>
      <c r="G479" s="172">
        <f>ROUND(E479*F479,2)</f>
        <v>0</v>
      </c>
      <c r="H479" s="171"/>
      <c r="I479" s="172">
        <f>ROUND(E479*H479,2)</f>
        <v>0</v>
      </c>
      <c r="J479" s="171"/>
      <c r="K479" s="172">
        <f>ROUND(E479*J479,2)</f>
        <v>0</v>
      </c>
      <c r="L479" s="172">
        <v>21</v>
      </c>
      <c r="M479" s="172">
        <f>G479*(1+L479/100)</f>
        <v>0</v>
      </c>
      <c r="N479" s="170">
        <v>7.2000000000000005E-4</v>
      </c>
      <c r="O479" s="170">
        <f>ROUND(E479*N479,2)</f>
        <v>0</v>
      </c>
      <c r="P479" s="170">
        <v>0</v>
      </c>
      <c r="Q479" s="170">
        <f>ROUND(E479*P479,2)</f>
        <v>0</v>
      </c>
      <c r="R479" s="172" t="s">
        <v>929</v>
      </c>
      <c r="S479" s="172" t="s">
        <v>218</v>
      </c>
      <c r="T479" s="173" t="s">
        <v>218</v>
      </c>
      <c r="U479" s="157">
        <v>0.50600000000000001</v>
      </c>
      <c r="V479" s="157">
        <f>ROUND(E479*U479,2)</f>
        <v>0.51</v>
      </c>
      <c r="W479" s="157"/>
      <c r="X479" s="157" t="s">
        <v>263</v>
      </c>
      <c r="Y479" s="157" t="s">
        <v>221</v>
      </c>
      <c r="Z479" s="146"/>
      <c r="AA479" s="146"/>
      <c r="AB479" s="146"/>
      <c r="AC479" s="146"/>
      <c r="AD479" s="146"/>
      <c r="AE479" s="146"/>
      <c r="AF479" s="146"/>
      <c r="AG479" s="146" t="s">
        <v>1231</v>
      </c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2" x14ac:dyDescent="0.2">
      <c r="A480" s="153"/>
      <c r="B480" s="154"/>
      <c r="C480" s="262"/>
      <c r="D480" s="263"/>
      <c r="E480" s="263"/>
      <c r="F480" s="263"/>
      <c r="G480" s="263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6"/>
      <c r="AA480" s="146"/>
      <c r="AB480" s="146"/>
      <c r="AC480" s="146"/>
      <c r="AD480" s="146"/>
      <c r="AE480" s="146"/>
      <c r="AF480" s="146"/>
      <c r="AG480" s="146" t="s">
        <v>223</v>
      </c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1" x14ac:dyDescent="0.2">
      <c r="A481" s="167">
        <v>132</v>
      </c>
      <c r="B481" s="168" t="s">
        <v>1787</v>
      </c>
      <c r="C481" s="177" t="s">
        <v>1788</v>
      </c>
      <c r="D481" s="169" t="s">
        <v>928</v>
      </c>
      <c r="E481" s="170">
        <v>1</v>
      </c>
      <c r="F481" s="171"/>
      <c r="G481" s="172">
        <f>ROUND(E481*F481,2)</f>
        <v>0</v>
      </c>
      <c r="H481" s="171"/>
      <c r="I481" s="172">
        <f>ROUND(E481*H481,2)</f>
        <v>0</v>
      </c>
      <c r="J481" s="171"/>
      <c r="K481" s="172">
        <f>ROUND(E481*J481,2)</f>
        <v>0</v>
      </c>
      <c r="L481" s="172">
        <v>21</v>
      </c>
      <c r="M481" s="172">
        <f>G481*(1+L481/100)</f>
        <v>0</v>
      </c>
      <c r="N481" s="170">
        <v>1.0880000000000001E-2</v>
      </c>
      <c r="O481" s="170">
        <f>ROUND(E481*N481,2)</f>
        <v>0.01</v>
      </c>
      <c r="P481" s="170">
        <v>0</v>
      </c>
      <c r="Q481" s="170">
        <f>ROUND(E481*P481,2)</f>
        <v>0</v>
      </c>
      <c r="R481" s="172" t="s">
        <v>929</v>
      </c>
      <c r="S481" s="172" t="s">
        <v>218</v>
      </c>
      <c r="T481" s="173" t="s">
        <v>218</v>
      </c>
      <c r="U481" s="157">
        <v>1.25</v>
      </c>
      <c r="V481" s="157">
        <f>ROUND(E481*U481,2)</f>
        <v>1.25</v>
      </c>
      <c r="W481" s="157"/>
      <c r="X481" s="157" t="s">
        <v>263</v>
      </c>
      <c r="Y481" s="157" t="s">
        <v>221</v>
      </c>
      <c r="Z481" s="146"/>
      <c r="AA481" s="146"/>
      <c r="AB481" s="146"/>
      <c r="AC481" s="146"/>
      <c r="AD481" s="146"/>
      <c r="AE481" s="146"/>
      <c r="AF481" s="146"/>
      <c r="AG481" s="146" t="s">
        <v>1231</v>
      </c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2" x14ac:dyDescent="0.2">
      <c r="A482" s="153"/>
      <c r="B482" s="154"/>
      <c r="C482" s="262"/>
      <c r="D482" s="263"/>
      <c r="E482" s="263"/>
      <c r="F482" s="263"/>
      <c r="G482" s="263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6"/>
      <c r="AA482" s="146"/>
      <c r="AB482" s="146"/>
      <c r="AC482" s="146"/>
      <c r="AD482" s="146"/>
      <c r="AE482" s="146"/>
      <c r="AF482" s="146"/>
      <c r="AG482" s="146" t="s">
        <v>223</v>
      </c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outlineLevel="1" x14ac:dyDescent="0.2">
      <c r="A483" s="167">
        <v>133</v>
      </c>
      <c r="B483" s="168" t="s">
        <v>1789</v>
      </c>
      <c r="C483" s="177" t="s">
        <v>1790</v>
      </c>
      <c r="D483" s="169" t="s">
        <v>321</v>
      </c>
      <c r="E483" s="170">
        <v>1</v>
      </c>
      <c r="F483" s="171"/>
      <c r="G483" s="172">
        <f>ROUND(E483*F483,2)</f>
        <v>0</v>
      </c>
      <c r="H483" s="171"/>
      <c r="I483" s="172">
        <f>ROUND(E483*H483,2)</f>
        <v>0</v>
      </c>
      <c r="J483" s="171"/>
      <c r="K483" s="172">
        <f>ROUND(E483*J483,2)</f>
        <v>0</v>
      </c>
      <c r="L483" s="172">
        <v>21</v>
      </c>
      <c r="M483" s="172">
        <f>G483*(1+L483/100)</f>
        <v>0</v>
      </c>
      <c r="N483" s="170">
        <v>9.0000000000000006E-5</v>
      </c>
      <c r="O483" s="170">
        <f>ROUND(E483*N483,2)</f>
        <v>0</v>
      </c>
      <c r="P483" s="170">
        <v>0</v>
      </c>
      <c r="Q483" s="170">
        <f>ROUND(E483*P483,2)</f>
        <v>0</v>
      </c>
      <c r="R483" s="172" t="s">
        <v>929</v>
      </c>
      <c r="S483" s="172" t="s">
        <v>218</v>
      </c>
      <c r="T483" s="173" t="s">
        <v>218</v>
      </c>
      <c r="U483" s="157">
        <v>0.18</v>
      </c>
      <c r="V483" s="157">
        <f>ROUND(E483*U483,2)</f>
        <v>0.18</v>
      </c>
      <c r="W483" s="157"/>
      <c r="X483" s="157" t="s">
        <v>263</v>
      </c>
      <c r="Y483" s="157" t="s">
        <v>221</v>
      </c>
      <c r="Z483" s="146"/>
      <c r="AA483" s="146"/>
      <c r="AB483" s="146"/>
      <c r="AC483" s="146"/>
      <c r="AD483" s="146"/>
      <c r="AE483" s="146"/>
      <c r="AF483" s="146"/>
      <c r="AG483" s="146" t="s">
        <v>1231</v>
      </c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outlineLevel="2" x14ac:dyDescent="0.2">
      <c r="A484" s="153"/>
      <c r="B484" s="154"/>
      <c r="C484" s="266" t="s">
        <v>1791</v>
      </c>
      <c r="D484" s="267"/>
      <c r="E484" s="267"/>
      <c r="F484" s="267"/>
      <c r="G484" s="26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6"/>
      <c r="AA484" s="146"/>
      <c r="AB484" s="146"/>
      <c r="AC484" s="146"/>
      <c r="AD484" s="146"/>
      <c r="AE484" s="146"/>
      <c r="AF484" s="146"/>
      <c r="AG484" s="146" t="s">
        <v>276</v>
      </c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outlineLevel="2" x14ac:dyDescent="0.2">
      <c r="A485" s="153"/>
      <c r="B485" s="154"/>
      <c r="C485" s="251"/>
      <c r="D485" s="252"/>
      <c r="E485" s="252"/>
      <c r="F485" s="252"/>
      <c r="G485" s="252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6"/>
      <c r="AA485" s="146"/>
      <c r="AB485" s="146"/>
      <c r="AC485" s="146"/>
      <c r="AD485" s="146"/>
      <c r="AE485" s="146"/>
      <c r="AF485" s="146"/>
      <c r="AG485" s="146" t="s">
        <v>223</v>
      </c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1" x14ac:dyDescent="0.2">
      <c r="A486" s="167">
        <v>134</v>
      </c>
      <c r="B486" s="168" t="s">
        <v>1792</v>
      </c>
      <c r="C486" s="177" t="s">
        <v>1793</v>
      </c>
      <c r="D486" s="169" t="s">
        <v>928</v>
      </c>
      <c r="E486" s="170">
        <v>12</v>
      </c>
      <c r="F486" s="171"/>
      <c r="G486" s="172">
        <f>ROUND(E486*F486,2)</f>
        <v>0</v>
      </c>
      <c r="H486" s="171"/>
      <c r="I486" s="172">
        <f>ROUND(E486*H486,2)</f>
        <v>0</v>
      </c>
      <c r="J486" s="171"/>
      <c r="K486" s="172">
        <f>ROUND(E486*J486,2)</f>
        <v>0</v>
      </c>
      <c r="L486" s="172">
        <v>21</v>
      </c>
      <c r="M486" s="172">
        <f>G486*(1+L486/100)</f>
        <v>0</v>
      </c>
      <c r="N486" s="170">
        <v>2.4000000000000001E-4</v>
      </c>
      <c r="O486" s="170">
        <f>ROUND(E486*N486,2)</f>
        <v>0</v>
      </c>
      <c r="P486" s="170">
        <v>0</v>
      </c>
      <c r="Q486" s="170">
        <f>ROUND(E486*P486,2)</f>
        <v>0</v>
      </c>
      <c r="R486" s="172" t="s">
        <v>929</v>
      </c>
      <c r="S486" s="172" t="s">
        <v>218</v>
      </c>
      <c r="T486" s="173" t="s">
        <v>218</v>
      </c>
      <c r="U486" s="157">
        <v>0.124</v>
      </c>
      <c r="V486" s="157">
        <f>ROUND(E486*U486,2)</f>
        <v>1.49</v>
      </c>
      <c r="W486" s="157"/>
      <c r="X486" s="157" t="s">
        <v>263</v>
      </c>
      <c r="Y486" s="157" t="s">
        <v>221</v>
      </c>
      <c r="Z486" s="146"/>
      <c r="AA486" s="146"/>
      <c r="AB486" s="146"/>
      <c r="AC486" s="146"/>
      <c r="AD486" s="146"/>
      <c r="AE486" s="146"/>
      <c r="AF486" s="146"/>
      <c r="AG486" s="146" t="s">
        <v>1231</v>
      </c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outlineLevel="2" x14ac:dyDescent="0.2">
      <c r="A487" s="153"/>
      <c r="B487" s="154"/>
      <c r="C487" s="192" t="s">
        <v>1794</v>
      </c>
      <c r="D487" s="185"/>
      <c r="E487" s="186"/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6"/>
      <c r="AA487" s="146"/>
      <c r="AB487" s="146"/>
      <c r="AC487" s="146"/>
      <c r="AD487" s="146"/>
      <c r="AE487" s="146"/>
      <c r="AF487" s="146"/>
      <c r="AG487" s="146" t="s">
        <v>278</v>
      </c>
      <c r="AH487" s="146">
        <v>0</v>
      </c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outlineLevel="3" x14ac:dyDescent="0.2">
      <c r="A488" s="153"/>
      <c r="B488" s="154"/>
      <c r="C488" s="192" t="s">
        <v>1795</v>
      </c>
      <c r="D488" s="185"/>
      <c r="E488" s="186"/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6"/>
      <c r="AA488" s="146"/>
      <c r="AB488" s="146"/>
      <c r="AC488" s="146"/>
      <c r="AD488" s="146"/>
      <c r="AE488" s="146"/>
      <c r="AF488" s="146"/>
      <c r="AG488" s="146" t="s">
        <v>278</v>
      </c>
      <c r="AH488" s="146">
        <v>0</v>
      </c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3" x14ac:dyDescent="0.2">
      <c r="A489" s="153"/>
      <c r="B489" s="154"/>
      <c r="C489" s="192" t="s">
        <v>1796</v>
      </c>
      <c r="D489" s="185"/>
      <c r="E489" s="186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6"/>
      <c r="AA489" s="146"/>
      <c r="AB489" s="146"/>
      <c r="AC489" s="146"/>
      <c r="AD489" s="146"/>
      <c r="AE489" s="146"/>
      <c r="AF489" s="146"/>
      <c r="AG489" s="146" t="s">
        <v>278</v>
      </c>
      <c r="AH489" s="146">
        <v>0</v>
      </c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3" x14ac:dyDescent="0.2">
      <c r="A490" s="153"/>
      <c r="B490" s="154"/>
      <c r="C490" s="192" t="s">
        <v>1797</v>
      </c>
      <c r="D490" s="185"/>
      <c r="E490" s="186">
        <v>12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6"/>
      <c r="AA490" s="146"/>
      <c r="AB490" s="146"/>
      <c r="AC490" s="146"/>
      <c r="AD490" s="146"/>
      <c r="AE490" s="146"/>
      <c r="AF490" s="146"/>
      <c r="AG490" s="146" t="s">
        <v>278</v>
      </c>
      <c r="AH490" s="146">
        <v>0</v>
      </c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2" x14ac:dyDescent="0.2">
      <c r="A491" s="153"/>
      <c r="B491" s="154"/>
      <c r="C491" s="251"/>
      <c r="D491" s="252"/>
      <c r="E491" s="252"/>
      <c r="F491" s="252"/>
      <c r="G491" s="252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6"/>
      <c r="AA491" s="146"/>
      <c r="AB491" s="146"/>
      <c r="AC491" s="146"/>
      <c r="AD491" s="146"/>
      <c r="AE491" s="146"/>
      <c r="AF491" s="146"/>
      <c r="AG491" s="146" t="s">
        <v>223</v>
      </c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ht="22.5" outlineLevel="1" x14ac:dyDescent="0.2">
      <c r="A492" s="167">
        <v>135</v>
      </c>
      <c r="B492" s="168" t="s">
        <v>1798</v>
      </c>
      <c r="C492" s="177" t="s">
        <v>1799</v>
      </c>
      <c r="D492" s="169" t="s">
        <v>928</v>
      </c>
      <c r="E492" s="170">
        <v>1</v>
      </c>
      <c r="F492" s="171"/>
      <c r="G492" s="172">
        <f>ROUND(E492*F492,2)</f>
        <v>0</v>
      </c>
      <c r="H492" s="171"/>
      <c r="I492" s="172">
        <f>ROUND(E492*H492,2)</f>
        <v>0</v>
      </c>
      <c r="J492" s="171"/>
      <c r="K492" s="172">
        <f>ROUND(E492*J492,2)</f>
        <v>0</v>
      </c>
      <c r="L492" s="172">
        <v>21</v>
      </c>
      <c r="M492" s="172">
        <f>G492*(1+L492/100)</f>
        <v>0</v>
      </c>
      <c r="N492" s="170">
        <v>2.4000000000000001E-4</v>
      </c>
      <c r="O492" s="170">
        <f>ROUND(E492*N492,2)</f>
        <v>0</v>
      </c>
      <c r="P492" s="170">
        <v>0</v>
      </c>
      <c r="Q492" s="170">
        <f>ROUND(E492*P492,2)</f>
        <v>0</v>
      </c>
      <c r="R492" s="172" t="s">
        <v>929</v>
      </c>
      <c r="S492" s="172" t="s">
        <v>218</v>
      </c>
      <c r="T492" s="173" t="s">
        <v>218</v>
      </c>
      <c r="U492" s="157">
        <v>0.124</v>
      </c>
      <c r="V492" s="157">
        <f>ROUND(E492*U492,2)</f>
        <v>0.12</v>
      </c>
      <c r="W492" s="157"/>
      <c r="X492" s="157" t="s">
        <v>263</v>
      </c>
      <c r="Y492" s="157" t="s">
        <v>221</v>
      </c>
      <c r="Z492" s="146"/>
      <c r="AA492" s="146"/>
      <c r="AB492" s="146"/>
      <c r="AC492" s="146"/>
      <c r="AD492" s="146"/>
      <c r="AE492" s="146"/>
      <c r="AF492" s="146"/>
      <c r="AG492" s="146" t="s">
        <v>1231</v>
      </c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2" x14ac:dyDescent="0.2">
      <c r="A493" s="153"/>
      <c r="B493" s="154"/>
      <c r="C493" s="262"/>
      <c r="D493" s="263"/>
      <c r="E493" s="263"/>
      <c r="F493" s="263"/>
      <c r="G493" s="263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6"/>
      <c r="AA493" s="146"/>
      <c r="AB493" s="146"/>
      <c r="AC493" s="146"/>
      <c r="AD493" s="146"/>
      <c r="AE493" s="146"/>
      <c r="AF493" s="146"/>
      <c r="AG493" s="146" t="s">
        <v>223</v>
      </c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ht="22.5" outlineLevel="1" x14ac:dyDescent="0.2">
      <c r="A494" s="167">
        <v>136</v>
      </c>
      <c r="B494" s="168" t="s">
        <v>1800</v>
      </c>
      <c r="C494" s="177" t="s">
        <v>1801</v>
      </c>
      <c r="D494" s="169" t="s">
        <v>321</v>
      </c>
      <c r="E494" s="170">
        <v>1</v>
      </c>
      <c r="F494" s="171"/>
      <c r="G494" s="172">
        <f>ROUND(E494*F494,2)</f>
        <v>0</v>
      </c>
      <c r="H494" s="171"/>
      <c r="I494" s="172">
        <f>ROUND(E494*H494,2)</f>
        <v>0</v>
      </c>
      <c r="J494" s="171"/>
      <c r="K494" s="172">
        <f>ROUND(E494*J494,2)</f>
        <v>0</v>
      </c>
      <c r="L494" s="172">
        <v>21</v>
      </c>
      <c r="M494" s="172">
        <f>G494*(1+L494/100)</f>
        <v>0</v>
      </c>
      <c r="N494" s="170">
        <v>8.4999999999999995E-4</v>
      </c>
      <c r="O494" s="170">
        <f>ROUND(E494*N494,2)</f>
        <v>0</v>
      </c>
      <c r="P494" s="170">
        <v>0</v>
      </c>
      <c r="Q494" s="170">
        <f>ROUND(E494*P494,2)</f>
        <v>0</v>
      </c>
      <c r="R494" s="172" t="s">
        <v>929</v>
      </c>
      <c r="S494" s="172" t="s">
        <v>218</v>
      </c>
      <c r="T494" s="173" t="s">
        <v>218</v>
      </c>
      <c r="U494" s="157">
        <v>0.44500000000000001</v>
      </c>
      <c r="V494" s="157">
        <f>ROUND(E494*U494,2)</f>
        <v>0.45</v>
      </c>
      <c r="W494" s="157"/>
      <c r="X494" s="157" t="s">
        <v>263</v>
      </c>
      <c r="Y494" s="157" t="s">
        <v>221</v>
      </c>
      <c r="Z494" s="146"/>
      <c r="AA494" s="146"/>
      <c r="AB494" s="146"/>
      <c r="AC494" s="146"/>
      <c r="AD494" s="146"/>
      <c r="AE494" s="146"/>
      <c r="AF494" s="146"/>
      <c r="AG494" s="146" t="s">
        <v>1231</v>
      </c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2" x14ac:dyDescent="0.2">
      <c r="A495" s="153"/>
      <c r="B495" s="154"/>
      <c r="C495" s="262"/>
      <c r="D495" s="263"/>
      <c r="E495" s="263"/>
      <c r="F495" s="263"/>
      <c r="G495" s="263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6"/>
      <c r="AA495" s="146"/>
      <c r="AB495" s="146"/>
      <c r="AC495" s="146"/>
      <c r="AD495" s="146"/>
      <c r="AE495" s="146"/>
      <c r="AF495" s="146"/>
      <c r="AG495" s="146" t="s">
        <v>223</v>
      </c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ht="22.5" outlineLevel="1" x14ac:dyDescent="0.2">
      <c r="A496" s="167">
        <v>137</v>
      </c>
      <c r="B496" s="168" t="s">
        <v>1802</v>
      </c>
      <c r="C496" s="177" t="s">
        <v>1803</v>
      </c>
      <c r="D496" s="169" t="s">
        <v>321</v>
      </c>
      <c r="E496" s="170">
        <v>4</v>
      </c>
      <c r="F496" s="171"/>
      <c r="G496" s="172">
        <f>ROUND(E496*F496,2)</f>
        <v>0</v>
      </c>
      <c r="H496" s="171"/>
      <c r="I496" s="172">
        <f>ROUND(E496*H496,2)</f>
        <v>0</v>
      </c>
      <c r="J496" s="171"/>
      <c r="K496" s="172">
        <f>ROUND(E496*J496,2)</f>
        <v>0</v>
      </c>
      <c r="L496" s="172">
        <v>21</v>
      </c>
      <c r="M496" s="172">
        <f>G496*(1+L496/100)</f>
        <v>0</v>
      </c>
      <c r="N496" s="170">
        <v>8.4999999999999995E-4</v>
      </c>
      <c r="O496" s="170">
        <f>ROUND(E496*N496,2)</f>
        <v>0</v>
      </c>
      <c r="P496" s="170">
        <v>0</v>
      </c>
      <c r="Q496" s="170">
        <f>ROUND(E496*P496,2)</f>
        <v>0</v>
      </c>
      <c r="R496" s="172" t="s">
        <v>929</v>
      </c>
      <c r="S496" s="172" t="s">
        <v>218</v>
      </c>
      <c r="T496" s="173" t="s">
        <v>218</v>
      </c>
      <c r="U496" s="157">
        <v>0.48499999999999999</v>
      </c>
      <c r="V496" s="157">
        <f>ROUND(E496*U496,2)</f>
        <v>1.94</v>
      </c>
      <c r="W496" s="157"/>
      <c r="X496" s="157" t="s">
        <v>263</v>
      </c>
      <c r="Y496" s="157" t="s">
        <v>221</v>
      </c>
      <c r="Z496" s="146"/>
      <c r="AA496" s="146"/>
      <c r="AB496" s="146"/>
      <c r="AC496" s="146"/>
      <c r="AD496" s="146"/>
      <c r="AE496" s="146"/>
      <c r="AF496" s="146"/>
      <c r="AG496" s="146" t="s">
        <v>1231</v>
      </c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outlineLevel="2" x14ac:dyDescent="0.2">
      <c r="A497" s="153"/>
      <c r="B497" s="154"/>
      <c r="C497" s="262"/>
      <c r="D497" s="263"/>
      <c r="E497" s="263"/>
      <c r="F497" s="263"/>
      <c r="G497" s="263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6"/>
      <c r="AA497" s="146"/>
      <c r="AB497" s="146"/>
      <c r="AC497" s="146"/>
      <c r="AD497" s="146"/>
      <c r="AE497" s="146"/>
      <c r="AF497" s="146"/>
      <c r="AG497" s="146" t="s">
        <v>223</v>
      </c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ht="22.5" outlineLevel="1" x14ac:dyDescent="0.2">
      <c r="A498" s="167">
        <v>138</v>
      </c>
      <c r="B498" s="168" t="s">
        <v>1804</v>
      </c>
      <c r="C498" s="177" t="s">
        <v>1805</v>
      </c>
      <c r="D498" s="169" t="s">
        <v>321</v>
      </c>
      <c r="E498" s="170">
        <v>1</v>
      </c>
      <c r="F498" s="171"/>
      <c r="G498" s="172">
        <f>ROUND(E498*F498,2)</f>
        <v>0</v>
      </c>
      <c r="H498" s="171"/>
      <c r="I498" s="172">
        <f>ROUND(E498*H498,2)</f>
        <v>0</v>
      </c>
      <c r="J498" s="171"/>
      <c r="K498" s="172">
        <f>ROUND(E498*J498,2)</f>
        <v>0</v>
      </c>
      <c r="L498" s="172">
        <v>21</v>
      </c>
      <c r="M498" s="172">
        <f>G498*(1+L498/100)</f>
        <v>0</v>
      </c>
      <c r="N498" s="170">
        <v>1.64E-3</v>
      </c>
      <c r="O498" s="170">
        <f>ROUND(E498*N498,2)</f>
        <v>0</v>
      </c>
      <c r="P498" s="170">
        <v>0</v>
      </c>
      <c r="Q498" s="170">
        <f>ROUND(E498*P498,2)</f>
        <v>0</v>
      </c>
      <c r="R498" s="172" t="s">
        <v>929</v>
      </c>
      <c r="S498" s="172" t="s">
        <v>218</v>
      </c>
      <c r="T498" s="173" t="s">
        <v>218</v>
      </c>
      <c r="U498" s="157">
        <v>0.48499999999999999</v>
      </c>
      <c r="V498" s="157">
        <f>ROUND(E498*U498,2)</f>
        <v>0.49</v>
      </c>
      <c r="W498" s="157"/>
      <c r="X498" s="157" t="s">
        <v>263</v>
      </c>
      <c r="Y498" s="157" t="s">
        <v>221</v>
      </c>
      <c r="Z498" s="146"/>
      <c r="AA498" s="146"/>
      <c r="AB498" s="146"/>
      <c r="AC498" s="146"/>
      <c r="AD498" s="146"/>
      <c r="AE498" s="146"/>
      <c r="AF498" s="146"/>
      <c r="AG498" s="146" t="s">
        <v>1231</v>
      </c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outlineLevel="2" x14ac:dyDescent="0.2">
      <c r="A499" s="153"/>
      <c r="B499" s="154"/>
      <c r="C499" s="262"/>
      <c r="D499" s="263"/>
      <c r="E499" s="263"/>
      <c r="F499" s="263"/>
      <c r="G499" s="263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6"/>
      <c r="AA499" s="146"/>
      <c r="AB499" s="146"/>
      <c r="AC499" s="146"/>
      <c r="AD499" s="146"/>
      <c r="AE499" s="146"/>
      <c r="AF499" s="146"/>
      <c r="AG499" s="146" t="s">
        <v>223</v>
      </c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ht="22.5" outlineLevel="1" x14ac:dyDescent="0.2">
      <c r="A500" s="167">
        <v>139</v>
      </c>
      <c r="B500" s="168" t="s">
        <v>1806</v>
      </c>
      <c r="C500" s="177" t="s">
        <v>1807</v>
      </c>
      <c r="D500" s="169" t="s">
        <v>321</v>
      </c>
      <c r="E500" s="170">
        <v>1</v>
      </c>
      <c r="F500" s="171"/>
      <c r="G500" s="172">
        <f>ROUND(E500*F500,2)</f>
        <v>0</v>
      </c>
      <c r="H500" s="171"/>
      <c r="I500" s="172">
        <f>ROUND(E500*H500,2)</f>
        <v>0</v>
      </c>
      <c r="J500" s="171"/>
      <c r="K500" s="172">
        <f>ROUND(E500*J500,2)</f>
        <v>0</v>
      </c>
      <c r="L500" s="172">
        <v>21</v>
      </c>
      <c r="M500" s="172">
        <f>G500*(1+L500/100)</f>
        <v>0</v>
      </c>
      <c r="N500" s="170">
        <v>1.72E-3</v>
      </c>
      <c r="O500" s="170">
        <f>ROUND(E500*N500,2)</f>
        <v>0</v>
      </c>
      <c r="P500" s="170">
        <v>0</v>
      </c>
      <c r="Q500" s="170">
        <f>ROUND(E500*P500,2)</f>
        <v>0</v>
      </c>
      <c r="R500" s="172" t="s">
        <v>929</v>
      </c>
      <c r="S500" s="172" t="s">
        <v>218</v>
      </c>
      <c r="T500" s="173" t="s">
        <v>218</v>
      </c>
      <c r="U500" s="157">
        <v>0.47599999999999998</v>
      </c>
      <c r="V500" s="157">
        <f>ROUND(E500*U500,2)</f>
        <v>0.48</v>
      </c>
      <c r="W500" s="157"/>
      <c r="X500" s="157" t="s">
        <v>263</v>
      </c>
      <c r="Y500" s="157" t="s">
        <v>221</v>
      </c>
      <c r="Z500" s="146"/>
      <c r="AA500" s="146"/>
      <c r="AB500" s="146"/>
      <c r="AC500" s="146"/>
      <c r="AD500" s="146"/>
      <c r="AE500" s="146"/>
      <c r="AF500" s="146"/>
      <c r="AG500" s="146" t="s">
        <v>1231</v>
      </c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outlineLevel="2" x14ac:dyDescent="0.2">
      <c r="A501" s="153"/>
      <c r="B501" s="154"/>
      <c r="C501" s="262"/>
      <c r="D501" s="263"/>
      <c r="E501" s="263"/>
      <c r="F501" s="263"/>
      <c r="G501" s="263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6"/>
      <c r="AA501" s="146"/>
      <c r="AB501" s="146"/>
      <c r="AC501" s="146"/>
      <c r="AD501" s="146"/>
      <c r="AE501" s="146"/>
      <c r="AF501" s="146"/>
      <c r="AG501" s="146" t="s">
        <v>223</v>
      </c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ht="22.5" outlineLevel="1" x14ac:dyDescent="0.2">
      <c r="A502" s="167">
        <v>140</v>
      </c>
      <c r="B502" s="168" t="s">
        <v>1808</v>
      </c>
      <c r="C502" s="177" t="s">
        <v>1809</v>
      </c>
      <c r="D502" s="169" t="s">
        <v>321</v>
      </c>
      <c r="E502" s="170">
        <v>4</v>
      </c>
      <c r="F502" s="171"/>
      <c r="G502" s="172">
        <f>ROUND(E502*F502,2)</f>
        <v>0</v>
      </c>
      <c r="H502" s="171"/>
      <c r="I502" s="172">
        <f>ROUND(E502*H502,2)</f>
        <v>0</v>
      </c>
      <c r="J502" s="171"/>
      <c r="K502" s="172">
        <f>ROUND(E502*J502,2)</f>
        <v>0</v>
      </c>
      <c r="L502" s="172">
        <v>21</v>
      </c>
      <c r="M502" s="172">
        <f>G502*(1+L502/100)</f>
        <v>0</v>
      </c>
      <c r="N502" s="170">
        <v>1.5200000000000001E-3</v>
      </c>
      <c r="O502" s="170">
        <f>ROUND(E502*N502,2)</f>
        <v>0.01</v>
      </c>
      <c r="P502" s="170">
        <v>0</v>
      </c>
      <c r="Q502" s="170">
        <f>ROUND(E502*P502,2)</f>
        <v>0</v>
      </c>
      <c r="R502" s="172" t="s">
        <v>929</v>
      </c>
      <c r="S502" s="172" t="s">
        <v>218</v>
      </c>
      <c r="T502" s="173" t="s">
        <v>218</v>
      </c>
      <c r="U502" s="157">
        <v>0.58699999999999997</v>
      </c>
      <c r="V502" s="157">
        <f>ROUND(E502*U502,2)</f>
        <v>2.35</v>
      </c>
      <c r="W502" s="157"/>
      <c r="X502" s="157" t="s">
        <v>263</v>
      </c>
      <c r="Y502" s="157" t="s">
        <v>221</v>
      </c>
      <c r="Z502" s="146"/>
      <c r="AA502" s="146"/>
      <c r="AB502" s="146"/>
      <c r="AC502" s="146"/>
      <c r="AD502" s="146"/>
      <c r="AE502" s="146"/>
      <c r="AF502" s="146"/>
      <c r="AG502" s="146" t="s">
        <v>1231</v>
      </c>
      <c r="AH502" s="146"/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outlineLevel="2" x14ac:dyDescent="0.2">
      <c r="A503" s="153"/>
      <c r="B503" s="154"/>
      <c r="C503" s="262"/>
      <c r="D503" s="263"/>
      <c r="E503" s="263"/>
      <c r="F503" s="263"/>
      <c r="G503" s="263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6"/>
      <c r="AA503" s="146"/>
      <c r="AB503" s="146"/>
      <c r="AC503" s="146"/>
      <c r="AD503" s="146"/>
      <c r="AE503" s="146"/>
      <c r="AF503" s="146"/>
      <c r="AG503" s="146" t="s">
        <v>223</v>
      </c>
      <c r="AH503" s="146"/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ht="22.5" outlineLevel="1" x14ac:dyDescent="0.2">
      <c r="A504" s="167">
        <v>141</v>
      </c>
      <c r="B504" s="168" t="s">
        <v>1810</v>
      </c>
      <c r="C504" s="177" t="s">
        <v>1811</v>
      </c>
      <c r="D504" s="169" t="s">
        <v>321</v>
      </c>
      <c r="E504" s="170">
        <v>1</v>
      </c>
      <c r="F504" s="171"/>
      <c r="G504" s="172">
        <f>ROUND(E504*F504,2)</f>
        <v>0</v>
      </c>
      <c r="H504" s="171"/>
      <c r="I504" s="172">
        <f>ROUND(E504*H504,2)</f>
        <v>0</v>
      </c>
      <c r="J504" s="171"/>
      <c r="K504" s="172">
        <f>ROUND(E504*J504,2)</f>
        <v>0</v>
      </c>
      <c r="L504" s="172">
        <v>21</v>
      </c>
      <c r="M504" s="172">
        <f>G504*(1+L504/100)</f>
        <v>0</v>
      </c>
      <c r="N504" s="170">
        <v>2.5999999999999998E-4</v>
      </c>
      <c r="O504" s="170">
        <f>ROUND(E504*N504,2)</f>
        <v>0</v>
      </c>
      <c r="P504" s="170">
        <v>0</v>
      </c>
      <c r="Q504" s="170">
        <f>ROUND(E504*P504,2)</f>
        <v>0</v>
      </c>
      <c r="R504" s="172" t="s">
        <v>929</v>
      </c>
      <c r="S504" s="172" t="s">
        <v>218</v>
      </c>
      <c r="T504" s="173" t="s">
        <v>218</v>
      </c>
      <c r="U504" s="157">
        <v>0.246</v>
      </c>
      <c r="V504" s="157">
        <f>ROUND(E504*U504,2)</f>
        <v>0.25</v>
      </c>
      <c r="W504" s="157"/>
      <c r="X504" s="157" t="s">
        <v>263</v>
      </c>
      <c r="Y504" s="157" t="s">
        <v>221</v>
      </c>
      <c r="Z504" s="146"/>
      <c r="AA504" s="146"/>
      <c r="AB504" s="146"/>
      <c r="AC504" s="146"/>
      <c r="AD504" s="146"/>
      <c r="AE504" s="146"/>
      <c r="AF504" s="146"/>
      <c r="AG504" s="146" t="s">
        <v>1231</v>
      </c>
      <c r="AH504" s="146"/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outlineLevel="2" x14ac:dyDescent="0.2">
      <c r="A505" s="153"/>
      <c r="B505" s="154"/>
      <c r="C505" s="262"/>
      <c r="D505" s="263"/>
      <c r="E505" s="263"/>
      <c r="F505" s="263"/>
      <c r="G505" s="263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6"/>
      <c r="AA505" s="146"/>
      <c r="AB505" s="146"/>
      <c r="AC505" s="146"/>
      <c r="AD505" s="146"/>
      <c r="AE505" s="146"/>
      <c r="AF505" s="146"/>
      <c r="AG505" s="146" t="s">
        <v>223</v>
      </c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ht="33.75" outlineLevel="1" x14ac:dyDescent="0.2">
      <c r="A506" s="167">
        <v>142</v>
      </c>
      <c r="B506" s="168" t="s">
        <v>1812</v>
      </c>
      <c r="C506" s="177" t="s">
        <v>1813</v>
      </c>
      <c r="D506" s="169" t="s">
        <v>321</v>
      </c>
      <c r="E506" s="170">
        <v>5</v>
      </c>
      <c r="F506" s="171"/>
      <c r="G506" s="172">
        <f>ROUND(E506*F506,2)</f>
        <v>0</v>
      </c>
      <c r="H506" s="171"/>
      <c r="I506" s="172">
        <f>ROUND(E506*H506,2)</f>
        <v>0</v>
      </c>
      <c r="J506" s="171"/>
      <c r="K506" s="172">
        <f>ROUND(E506*J506,2)</f>
        <v>0</v>
      </c>
      <c r="L506" s="172">
        <v>21</v>
      </c>
      <c r="M506" s="172">
        <f>G506*(1+L506/100)</f>
        <v>0</v>
      </c>
      <c r="N506" s="170">
        <v>2.0000000000000001E-4</v>
      </c>
      <c r="O506" s="170">
        <f>ROUND(E506*N506,2)</f>
        <v>0</v>
      </c>
      <c r="P506" s="170">
        <v>0</v>
      </c>
      <c r="Q506" s="170">
        <f>ROUND(E506*P506,2)</f>
        <v>0</v>
      </c>
      <c r="R506" s="172" t="s">
        <v>929</v>
      </c>
      <c r="S506" s="172" t="s">
        <v>218</v>
      </c>
      <c r="T506" s="173" t="s">
        <v>218</v>
      </c>
      <c r="U506" s="157">
        <v>0.246</v>
      </c>
      <c r="V506" s="157">
        <f>ROUND(E506*U506,2)</f>
        <v>1.23</v>
      </c>
      <c r="W506" s="157"/>
      <c r="X506" s="157" t="s">
        <v>263</v>
      </c>
      <c r="Y506" s="157" t="s">
        <v>221</v>
      </c>
      <c r="Z506" s="146"/>
      <c r="AA506" s="146"/>
      <c r="AB506" s="146"/>
      <c r="AC506" s="146"/>
      <c r="AD506" s="146"/>
      <c r="AE506" s="146"/>
      <c r="AF506" s="146"/>
      <c r="AG506" s="146" t="s">
        <v>1231</v>
      </c>
      <c r="AH506" s="146"/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2" x14ac:dyDescent="0.2">
      <c r="A507" s="153"/>
      <c r="B507" s="154"/>
      <c r="C507" s="262"/>
      <c r="D507" s="263"/>
      <c r="E507" s="263"/>
      <c r="F507" s="263"/>
      <c r="G507" s="263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6"/>
      <c r="AA507" s="146"/>
      <c r="AB507" s="146"/>
      <c r="AC507" s="146"/>
      <c r="AD507" s="146"/>
      <c r="AE507" s="146"/>
      <c r="AF507" s="146"/>
      <c r="AG507" s="146" t="s">
        <v>223</v>
      </c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1" x14ac:dyDescent="0.2">
      <c r="A508" s="167">
        <v>143</v>
      </c>
      <c r="B508" s="168" t="s">
        <v>1814</v>
      </c>
      <c r="C508" s="177" t="s">
        <v>1815</v>
      </c>
      <c r="D508" s="169" t="s">
        <v>321</v>
      </c>
      <c r="E508" s="170">
        <v>4</v>
      </c>
      <c r="F508" s="171"/>
      <c r="G508" s="172">
        <f>ROUND(E508*F508,2)</f>
        <v>0</v>
      </c>
      <c r="H508" s="171"/>
      <c r="I508" s="172">
        <f>ROUND(E508*H508,2)</f>
        <v>0</v>
      </c>
      <c r="J508" s="171"/>
      <c r="K508" s="172">
        <f>ROUND(E508*J508,2)</f>
        <v>0</v>
      </c>
      <c r="L508" s="172">
        <v>21</v>
      </c>
      <c r="M508" s="172">
        <f>G508*(1+L508/100)</f>
        <v>0</v>
      </c>
      <c r="N508" s="170">
        <v>9.1630000000000003E-2</v>
      </c>
      <c r="O508" s="170">
        <f>ROUND(E508*N508,2)</f>
        <v>0.37</v>
      </c>
      <c r="P508" s="170">
        <v>0</v>
      </c>
      <c r="Q508" s="170">
        <f>ROUND(E508*P508,2)</f>
        <v>0</v>
      </c>
      <c r="R508" s="172"/>
      <c r="S508" s="172" t="s">
        <v>262</v>
      </c>
      <c r="T508" s="173" t="s">
        <v>219</v>
      </c>
      <c r="U508" s="157">
        <v>0</v>
      </c>
      <c r="V508" s="157">
        <f>ROUND(E508*U508,2)</f>
        <v>0</v>
      </c>
      <c r="W508" s="157"/>
      <c r="X508" s="157" t="s">
        <v>263</v>
      </c>
      <c r="Y508" s="157" t="s">
        <v>221</v>
      </c>
      <c r="Z508" s="146"/>
      <c r="AA508" s="146"/>
      <c r="AB508" s="146"/>
      <c r="AC508" s="146"/>
      <c r="AD508" s="146"/>
      <c r="AE508" s="146"/>
      <c r="AF508" s="146"/>
      <c r="AG508" s="146" t="s">
        <v>1231</v>
      </c>
      <c r="AH508" s="146"/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2" x14ac:dyDescent="0.2">
      <c r="A509" s="153"/>
      <c r="B509" s="154"/>
      <c r="C509" s="262"/>
      <c r="D509" s="263"/>
      <c r="E509" s="263"/>
      <c r="F509" s="263"/>
      <c r="G509" s="263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6"/>
      <c r="AA509" s="146"/>
      <c r="AB509" s="146"/>
      <c r="AC509" s="146"/>
      <c r="AD509" s="146"/>
      <c r="AE509" s="146"/>
      <c r="AF509" s="146"/>
      <c r="AG509" s="146" t="s">
        <v>223</v>
      </c>
      <c r="AH509" s="146"/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1" x14ac:dyDescent="0.2">
      <c r="A510" s="167">
        <v>144</v>
      </c>
      <c r="B510" s="168" t="s">
        <v>1816</v>
      </c>
      <c r="C510" s="177" t="s">
        <v>1817</v>
      </c>
      <c r="D510" s="169" t="s">
        <v>321</v>
      </c>
      <c r="E510" s="170">
        <v>4</v>
      </c>
      <c r="F510" s="171"/>
      <c r="G510" s="172">
        <f>ROUND(E510*F510,2)</f>
        <v>0</v>
      </c>
      <c r="H510" s="171"/>
      <c r="I510" s="172">
        <f>ROUND(E510*H510,2)</f>
        <v>0</v>
      </c>
      <c r="J510" s="171"/>
      <c r="K510" s="172">
        <f>ROUND(E510*J510,2)</f>
        <v>0</v>
      </c>
      <c r="L510" s="172">
        <v>21</v>
      </c>
      <c r="M510" s="172">
        <f>G510*(1+L510/100)</f>
        <v>0</v>
      </c>
      <c r="N510" s="170">
        <v>1E-4</v>
      </c>
      <c r="O510" s="170">
        <f>ROUND(E510*N510,2)</f>
        <v>0</v>
      </c>
      <c r="P510" s="170">
        <v>0</v>
      </c>
      <c r="Q510" s="170">
        <f>ROUND(E510*P510,2)</f>
        <v>0</v>
      </c>
      <c r="R510" s="172"/>
      <c r="S510" s="172" t="s">
        <v>262</v>
      </c>
      <c r="T510" s="173" t="s">
        <v>219</v>
      </c>
      <c r="U510" s="157">
        <v>0</v>
      </c>
      <c r="V510" s="157">
        <f>ROUND(E510*U510,2)</f>
        <v>0</v>
      </c>
      <c r="W510" s="157"/>
      <c r="X510" s="157" t="s">
        <v>263</v>
      </c>
      <c r="Y510" s="157" t="s">
        <v>221</v>
      </c>
      <c r="Z510" s="146"/>
      <c r="AA510" s="146"/>
      <c r="AB510" s="146"/>
      <c r="AC510" s="146"/>
      <c r="AD510" s="146"/>
      <c r="AE510" s="146"/>
      <c r="AF510" s="146"/>
      <c r="AG510" s="146" t="s">
        <v>1231</v>
      </c>
      <c r="AH510" s="146"/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outlineLevel="2" x14ac:dyDescent="0.2">
      <c r="A511" s="153"/>
      <c r="B511" s="154"/>
      <c r="C511" s="262"/>
      <c r="D511" s="263"/>
      <c r="E511" s="263"/>
      <c r="F511" s="263"/>
      <c r="G511" s="263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6"/>
      <c r="AA511" s="146"/>
      <c r="AB511" s="146"/>
      <c r="AC511" s="146"/>
      <c r="AD511" s="146"/>
      <c r="AE511" s="146"/>
      <c r="AF511" s="146"/>
      <c r="AG511" s="146" t="s">
        <v>223</v>
      </c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ht="22.5" outlineLevel="1" x14ac:dyDescent="0.2">
      <c r="A512" s="167">
        <v>145</v>
      </c>
      <c r="B512" s="168" t="s">
        <v>1818</v>
      </c>
      <c r="C512" s="177" t="s">
        <v>1819</v>
      </c>
      <c r="D512" s="169" t="s">
        <v>321</v>
      </c>
      <c r="E512" s="170">
        <v>1</v>
      </c>
      <c r="F512" s="171"/>
      <c r="G512" s="172">
        <f>ROUND(E512*F512,2)</f>
        <v>0</v>
      </c>
      <c r="H512" s="171"/>
      <c r="I512" s="172">
        <f>ROUND(E512*H512,2)</f>
        <v>0</v>
      </c>
      <c r="J512" s="171"/>
      <c r="K512" s="172">
        <f>ROUND(E512*J512,2)</f>
        <v>0</v>
      </c>
      <c r="L512" s="172">
        <v>21</v>
      </c>
      <c r="M512" s="172">
        <f>G512*(1+L512/100)</f>
        <v>0</v>
      </c>
      <c r="N512" s="170">
        <v>6.2E-4</v>
      </c>
      <c r="O512" s="170">
        <f>ROUND(E512*N512,2)</f>
        <v>0</v>
      </c>
      <c r="P512" s="170">
        <v>0</v>
      </c>
      <c r="Q512" s="170">
        <f>ROUND(E512*P512,2)</f>
        <v>0</v>
      </c>
      <c r="R512" s="172" t="s">
        <v>381</v>
      </c>
      <c r="S512" s="172" t="s">
        <v>218</v>
      </c>
      <c r="T512" s="173" t="s">
        <v>218</v>
      </c>
      <c r="U512" s="157">
        <v>0</v>
      </c>
      <c r="V512" s="157">
        <f>ROUND(E512*U512,2)</f>
        <v>0</v>
      </c>
      <c r="W512" s="157"/>
      <c r="X512" s="157" t="s">
        <v>382</v>
      </c>
      <c r="Y512" s="157" t="s">
        <v>221</v>
      </c>
      <c r="Z512" s="146"/>
      <c r="AA512" s="146"/>
      <c r="AB512" s="146"/>
      <c r="AC512" s="146"/>
      <c r="AD512" s="146"/>
      <c r="AE512" s="146"/>
      <c r="AF512" s="146"/>
      <c r="AG512" s="146" t="s">
        <v>1253</v>
      </c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2" x14ac:dyDescent="0.2">
      <c r="A513" s="153"/>
      <c r="B513" s="154"/>
      <c r="C513" s="262"/>
      <c r="D513" s="263"/>
      <c r="E513" s="263"/>
      <c r="F513" s="263"/>
      <c r="G513" s="263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6"/>
      <c r="AA513" s="146"/>
      <c r="AB513" s="146"/>
      <c r="AC513" s="146"/>
      <c r="AD513" s="146"/>
      <c r="AE513" s="146"/>
      <c r="AF513" s="146"/>
      <c r="AG513" s="146" t="s">
        <v>223</v>
      </c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1" x14ac:dyDescent="0.2">
      <c r="A514" s="167">
        <v>146</v>
      </c>
      <c r="B514" s="168" t="s">
        <v>1820</v>
      </c>
      <c r="C514" s="177" t="s">
        <v>1821</v>
      </c>
      <c r="D514" s="169" t="s">
        <v>321</v>
      </c>
      <c r="E514" s="170">
        <v>4</v>
      </c>
      <c r="F514" s="171"/>
      <c r="G514" s="172">
        <f>ROUND(E514*F514,2)</f>
        <v>0</v>
      </c>
      <c r="H514" s="171"/>
      <c r="I514" s="172">
        <f>ROUND(E514*H514,2)</f>
        <v>0</v>
      </c>
      <c r="J514" s="171"/>
      <c r="K514" s="172">
        <f>ROUND(E514*J514,2)</f>
        <v>0</v>
      </c>
      <c r="L514" s="172">
        <v>21</v>
      </c>
      <c r="M514" s="172">
        <f>G514*(1+L514/100)</f>
        <v>0</v>
      </c>
      <c r="N514" s="170">
        <v>0</v>
      </c>
      <c r="O514" s="170">
        <f>ROUND(E514*N514,2)</f>
        <v>0</v>
      </c>
      <c r="P514" s="170">
        <v>0</v>
      </c>
      <c r="Q514" s="170">
        <f>ROUND(E514*P514,2)</f>
        <v>0</v>
      </c>
      <c r="R514" s="172" t="s">
        <v>381</v>
      </c>
      <c r="S514" s="172" t="s">
        <v>218</v>
      </c>
      <c r="T514" s="173" t="s">
        <v>218</v>
      </c>
      <c r="U514" s="157">
        <v>0</v>
      </c>
      <c r="V514" s="157">
        <f>ROUND(E514*U514,2)</f>
        <v>0</v>
      </c>
      <c r="W514" s="157"/>
      <c r="X514" s="157" t="s">
        <v>382</v>
      </c>
      <c r="Y514" s="157" t="s">
        <v>221</v>
      </c>
      <c r="Z514" s="146"/>
      <c r="AA514" s="146"/>
      <c r="AB514" s="146"/>
      <c r="AC514" s="146"/>
      <c r="AD514" s="146"/>
      <c r="AE514" s="146"/>
      <c r="AF514" s="146"/>
      <c r="AG514" s="146" t="s">
        <v>1253</v>
      </c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2" x14ac:dyDescent="0.2">
      <c r="A515" s="153"/>
      <c r="B515" s="154"/>
      <c r="C515" s="253" t="s">
        <v>1822</v>
      </c>
      <c r="D515" s="254"/>
      <c r="E515" s="254"/>
      <c r="F515" s="254"/>
      <c r="G515" s="254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6"/>
      <c r="AA515" s="146"/>
      <c r="AB515" s="146"/>
      <c r="AC515" s="146"/>
      <c r="AD515" s="146"/>
      <c r="AE515" s="146"/>
      <c r="AF515" s="146"/>
      <c r="AG515" s="146" t="s">
        <v>227</v>
      </c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3" x14ac:dyDescent="0.2">
      <c r="A516" s="153"/>
      <c r="B516" s="154"/>
      <c r="C516" s="268" t="s">
        <v>1823</v>
      </c>
      <c r="D516" s="269"/>
      <c r="E516" s="269"/>
      <c r="F516" s="269"/>
      <c r="G516" s="269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6"/>
      <c r="AA516" s="146"/>
      <c r="AB516" s="146"/>
      <c r="AC516" s="146"/>
      <c r="AD516" s="146"/>
      <c r="AE516" s="146"/>
      <c r="AF516" s="146"/>
      <c r="AG516" s="146" t="s">
        <v>227</v>
      </c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outlineLevel="3" x14ac:dyDescent="0.2">
      <c r="A517" s="153"/>
      <c r="B517" s="154"/>
      <c r="C517" s="268" t="s">
        <v>1824</v>
      </c>
      <c r="D517" s="269"/>
      <c r="E517" s="269"/>
      <c r="F517" s="269"/>
      <c r="G517" s="269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6"/>
      <c r="AA517" s="146"/>
      <c r="AB517" s="146"/>
      <c r="AC517" s="146"/>
      <c r="AD517" s="146"/>
      <c r="AE517" s="146"/>
      <c r="AF517" s="146"/>
      <c r="AG517" s="146" t="s">
        <v>227</v>
      </c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outlineLevel="3" x14ac:dyDescent="0.2">
      <c r="A518" s="153"/>
      <c r="B518" s="154"/>
      <c r="C518" s="268" t="s">
        <v>1825</v>
      </c>
      <c r="D518" s="269"/>
      <c r="E518" s="269"/>
      <c r="F518" s="269"/>
      <c r="G518" s="269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6"/>
      <c r="AA518" s="146"/>
      <c r="AB518" s="146"/>
      <c r="AC518" s="146"/>
      <c r="AD518" s="146"/>
      <c r="AE518" s="146"/>
      <c r="AF518" s="146"/>
      <c r="AG518" s="146" t="s">
        <v>227</v>
      </c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outlineLevel="3" x14ac:dyDescent="0.2">
      <c r="A519" s="153"/>
      <c r="B519" s="154"/>
      <c r="C519" s="268" t="s">
        <v>1826</v>
      </c>
      <c r="D519" s="269"/>
      <c r="E519" s="269"/>
      <c r="F519" s="269"/>
      <c r="G519" s="269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6"/>
      <c r="AA519" s="146"/>
      <c r="AB519" s="146"/>
      <c r="AC519" s="146"/>
      <c r="AD519" s="146"/>
      <c r="AE519" s="146"/>
      <c r="AF519" s="146"/>
      <c r="AG519" s="146" t="s">
        <v>227</v>
      </c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outlineLevel="2" x14ac:dyDescent="0.2">
      <c r="A520" s="153"/>
      <c r="B520" s="154"/>
      <c r="C520" s="251"/>
      <c r="D520" s="252"/>
      <c r="E520" s="252"/>
      <c r="F520" s="252"/>
      <c r="G520" s="252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6"/>
      <c r="AA520" s="146"/>
      <c r="AB520" s="146"/>
      <c r="AC520" s="146"/>
      <c r="AD520" s="146"/>
      <c r="AE520" s="146"/>
      <c r="AF520" s="146"/>
      <c r="AG520" s="146" t="s">
        <v>223</v>
      </c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outlineLevel="1" x14ac:dyDescent="0.2">
      <c r="A521" s="167">
        <v>147</v>
      </c>
      <c r="B521" s="168" t="s">
        <v>1827</v>
      </c>
      <c r="C521" s="177" t="s">
        <v>1828</v>
      </c>
      <c r="D521" s="169" t="s">
        <v>321</v>
      </c>
      <c r="E521" s="170">
        <v>4</v>
      </c>
      <c r="F521" s="171"/>
      <c r="G521" s="172">
        <f>ROUND(E521*F521,2)</f>
        <v>0</v>
      </c>
      <c r="H521" s="171"/>
      <c r="I521" s="172">
        <f>ROUND(E521*H521,2)</f>
        <v>0</v>
      </c>
      <c r="J521" s="171"/>
      <c r="K521" s="172">
        <f>ROUND(E521*J521,2)</f>
        <v>0</v>
      </c>
      <c r="L521" s="172">
        <v>21</v>
      </c>
      <c r="M521" s="172">
        <f>G521*(1+L521/100)</f>
        <v>0</v>
      </c>
      <c r="N521" s="170">
        <v>0</v>
      </c>
      <c r="O521" s="170">
        <f>ROUND(E521*N521,2)</f>
        <v>0</v>
      </c>
      <c r="P521" s="170">
        <v>0</v>
      </c>
      <c r="Q521" s="170">
        <f>ROUND(E521*P521,2)</f>
        <v>0</v>
      </c>
      <c r="R521" s="172" t="s">
        <v>381</v>
      </c>
      <c r="S521" s="172" t="s">
        <v>218</v>
      </c>
      <c r="T521" s="173" t="s">
        <v>218</v>
      </c>
      <c r="U521" s="157">
        <v>0</v>
      </c>
      <c r="V521" s="157">
        <f>ROUND(E521*U521,2)</f>
        <v>0</v>
      </c>
      <c r="W521" s="157"/>
      <c r="X521" s="157" t="s">
        <v>382</v>
      </c>
      <c r="Y521" s="157" t="s">
        <v>221</v>
      </c>
      <c r="Z521" s="146"/>
      <c r="AA521" s="146"/>
      <c r="AB521" s="146"/>
      <c r="AC521" s="146"/>
      <c r="AD521" s="146"/>
      <c r="AE521" s="146"/>
      <c r="AF521" s="146"/>
      <c r="AG521" s="146" t="s">
        <v>1253</v>
      </c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</row>
    <row r="522" spans="1:60" outlineLevel="2" x14ac:dyDescent="0.2">
      <c r="A522" s="153"/>
      <c r="B522" s="154"/>
      <c r="C522" s="262"/>
      <c r="D522" s="263"/>
      <c r="E522" s="263"/>
      <c r="F522" s="263"/>
      <c r="G522" s="263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6"/>
      <c r="AA522" s="146"/>
      <c r="AB522" s="146"/>
      <c r="AC522" s="146"/>
      <c r="AD522" s="146"/>
      <c r="AE522" s="146"/>
      <c r="AF522" s="146"/>
      <c r="AG522" s="146" t="s">
        <v>223</v>
      </c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outlineLevel="1" x14ac:dyDescent="0.2">
      <c r="A523" s="167">
        <v>148</v>
      </c>
      <c r="B523" s="168" t="s">
        <v>1829</v>
      </c>
      <c r="C523" s="177" t="s">
        <v>1830</v>
      </c>
      <c r="D523" s="169" t="s">
        <v>321</v>
      </c>
      <c r="E523" s="170">
        <v>4</v>
      </c>
      <c r="F523" s="171"/>
      <c r="G523" s="172">
        <f>ROUND(E523*F523,2)</f>
        <v>0</v>
      </c>
      <c r="H523" s="171"/>
      <c r="I523" s="172">
        <f>ROUND(E523*H523,2)</f>
        <v>0</v>
      </c>
      <c r="J523" s="171"/>
      <c r="K523" s="172">
        <f>ROUND(E523*J523,2)</f>
        <v>0</v>
      </c>
      <c r="L523" s="172">
        <v>21</v>
      </c>
      <c r="M523" s="172">
        <f>G523*(1+L523/100)</f>
        <v>0</v>
      </c>
      <c r="N523" s="170">
        <v>0</v>
      </c>
      <c r="O523" s="170">
        <f>ROUND(E523*N523,2)</f>
        <v>0</v>
      </c>
      <c r="P523" s="170">
        <v>0</v>
      </c>
      <c r="Q523" s="170">
        <f>ROUND(E523*P523,2)</f>
        <v>0</v>
      </c>
      <c r="R523" s="172" t="s">
        <v>381</v>
      </c>
      <c r="S523" s="172" t="s">
        <v>218</v>
      </c>
      <c r="T523" s="173" t="s">
        <v>218</v>
      </c>
      <c r="U523" s="157">
        <v>0</v>
      </c>
      <c r="V523" s="157">
        <f>ROUND(E523*U523,2)</f>
        <v>0</v>
      </c>
      <c r="W523" s="157"/>
      <c r="X523" s="157" t="s">
        <v>382</v>
      </c>
      <c r="Y523" s="157" t="s">
        <v>221</v>
      </c>
      <c r="Z523" s="146"/>
      <c r="AA523" s="146"/>
      <c r="AB523" s="146"/>
      <c r="AC523" s="146"/>
      <c r="AD523" s="146"/>
      <c r="AE523" s="146"/>
      <c r="AF523" s="146"/>
      <c r="AG523" s="146" t="s">
        <v>1253</v>
      </c>
      <c r="AH523" s="146"/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2" x14ac:dyDescent="0.2">
      <c r="A524" s="153"/>
      <c r="B524" s="154"/>
      <c r="C524" s="262"/>
      <c r="D524" s="263"/>
      <c r="E524" s="263"/>
      <c r="F524" s="263"/>
      <c r="G524" s="263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6"/>
      <c r="AA524" s="146"/>
      <c r="AB524" s="146"/>
      <c r="AC524" s="146"/>
      <c r="AD524" s="146"/>
      <c r="AE524" s="146"/>
      <c r="AF524" s="146"/>
      <c r="AG524" s="146" t="s">
        <v>223</v>
      </c>
      <c r="AH524" s="146"/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ht="22.5" outlineLevel="1" x14ac:dyDescent="0.2">
      <c r="A525" s="167">
        <v>149</v>
      </c>
      <c r="B525" s="168" t="s">
        <v>1831</v>
      </c>
      <c r="C525" s="177" t="s">
        <v>1832</v>
      </c>
      <c r="D525" s="169" t="s">
        <v>321</v>
      </c>
      <c r="E525" s="170">
        <v>4</v>
      </c>
      <c r="F525" s="171"/>
      <c r="G525" s="172">
        <f>ROUND(E525*F525,2)</f>
        <v>0</v>
      </c>
      <c r="H525" s="171"/>
      <c r="I525" s="172">
        <f>ROUND(E525*H525,2)</f>
        <v>0</v>
      </c>
      <c r="J525" s="171"/>
      <c r="K525" s="172">
        <f>ROUND(E525*J525,2)</f>
        <v>0</v>
      </c>
      <c r="L525" s="172">
        <v>21</v>
      </c>
      <c r="M525" s="172">
        <f>G525*(1+L525/100)</f>
        <v>0</v>
      </c>
      <c r="N525" s="170">
        <v>2.65E-3</v>
      </c>
      <c r="O525" s="170">
        <f>ROUND(E525*N525,2)</f>
        <v>0.01</v>
      </c>
      <c r="P525" s="170">
        <v>0</v>
      </c>
      <c r="Q525" s="170">
        <f>ROUND(E525*P525,2)</f>
        <v>0</v>
      </c>
      <c r="R525" s="172" t="s">
        <v>381</v>
      </c>
      <c r="S525" s="172" t="s">
        <v>218</v>
      </c>
      <c r="T525" s="173" t="s">
        <v>218</v>
      </c>
      <c r="U525" s="157">
        <v>0</v>
      </c>
      <c r="V525" s="157">
        <f>ROUND(E525*U525,2)</f>
        <v>0</v>
      </c>
      <c r="W525" s="157"/>
      <c r="X525" s="157" t="s">
        <v>382</v>
      </c>
      <c r="Y525" s="157" t="s">
        <v>221</v>
      </c>
      <c r="Z525" s="146"/>
      <c r="AA525" s="146"/>
      <c r="AB525" s="146"/>
      <c r="AC525" s="146"/>
      <c r="AD525" s="146"/>
      <c r="AE525" s="146"/>
      <c r="AF525" s="146"/>
      <c r="AG525" s="146" t="s">
        <v>1253</v>
      </c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outlineLevel="2" x14ac:dyDescent="0.2">
      <c r="A526" s="153"/>
      <c r="B526" s="154"/>
      <c r="C526" s="253" t="s">
        <v>1833</v>
      </c>
      <c r="D526" s="254"/>
      <c r="E526" s="254"/>
      <c r="F526" s="254"/>
      <c r="G526" s="254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6"/>
      <c r="AA526" s="146"/>
      <c r="AB526" s="146"/>
      <c r="AC526" s="146"/>
      <c r="AD526" s="146"/>
      <c r="AE526" s="146"/>
      <c r="AF526" s="146"/>
      <c r="AG526" s="146" t="s">
        <v>227</v>
      </c>
      <c r="AH526" s="146"/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outlineLevel="2" x14ac:dyDescent="0.2">
      <c r="A527" s="153"/>
      <c r="B527" s="154"/>
      <c r="C527" s="251"/>
      <c r="D527" s="252"/>
      <c r="E527" s="252"/>
      <c r="F527" s="252"/>
      <c r="G527" s="252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6"/>
      <c r="AA527" s="146"/>
      <c r="AB527" s="146"/>
      <c r="AC527" s="146"/>
      <c r="AD527" s="146"/>
      <c r="AE527" s="146"/>
      <c r="AF527" s="146"/>
      <c r="AG527" s="146" t="s">
        <v>223</v>
      </c>
      <c r="AH527" s="146"/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ht="22.5" outlineLevel="1" x14ac:dyDescent="0.2">
      <c r="A528" s="167">
        <v>150</v>
      </c>
      <c r="B528" s="168" t="s">
        <v>1834</v>
      </c>
      <c r="C528" s="177" t="s">
        <v>1835</v>
      </c>
      <c r="D528" s="169" t="s">
        <v>321</v>
      </c>
      <c r="E528" s="170">
        <v>1</v>
      </c>
      <c r="F528" s="171"/>
      <c r="G528" s="172">
        <f>ROUND(E528*F528,2)</f>
        <v>0</v>
      </c>
      <c r="H528" s="171"/>
      <c r="I528" s="172">
        <f>ROUND(E528*H528,2)</f>
        <v>0</v>
      </c>
      <c r="J528" s="171"/>
      <c r="K528" s="172">
        <f>ROUND(E528*J528,2)</f>
        <v>0</v>
      </c>
      <c r="L528" s="172">
        <v>21</v>
      </c>
      <c r="M528" s="172">
        <f>G528*(1+L528/100)</f>
        <v>0</v>
      </c>
      <c r="N528" s="170">
        <v>1.2800000000000001E-2</v>
      </c>
      <c r="O528" s="170">
        <f>ROUND(E528*N528,2)</f>
        <v>0.01</v>
      </c>
      <c r="P528" s="170">
        <v>0</v>
      </c>
      <c r="Q528" s="170">
        <f>ROUND(E528*P528,2)</f>
        <v>0</v>
      </c>
      <c r="R528" s="172" t="s">
        <v>381</v>
      </c>
      <c r="S528" s="172" t="s">
        <v>218</v>
      </c>
      <c r="T528" s="173" t="s">
        <v>218</v>
      </c>
      <c r="U528" s="157">
        <v>0</v>
      </c>
      <c r="V528" s="157">
        <f>ROUND(E528*U528,2)</f>
        <v>0</v>
      </c>
      <c r="W528" s="157"/>
      <c r="X528" s="157" t="s">
        <v>382</v>
      </c>
      <c r="Y528" s="157" t="s">
        <v>221</v>
      </c>
      <c r="Z528" s="146"/>
      <c r="AA528" s="146"/>
      <c r="AB528" s="146"/>
      <c r="AC528" s="146"/>
      <c r="AD528" s="146"/>
      <c r="AE528" s="146"/>
      <c r="AF528" s="146"/>
      <c r="AG528" s="146" t="s">
        <v>1253</v>
      </c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2" x14ac:dyDescent="0.2">
      <c r="A529" s="153"/>
      <c r="B529" s="154"/>
      <c r="C529" s="262"/>
      <c r="D529" s="263"/>
      <c r="E529" s="263"/>
      <c r="F529" s="263"/>
      <c r="G529" s="263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6"/>
      <c r="AA529" s="146"/>
      <c r="AB529" s="146"/>
      <c r="AC529" s="146"/>
      <c r="AD529" s="146"/>
      <c r="AE529" s="146"/>
      <c r="AF529" s="146"/>
      <c r="AG529" s="146" t="s">
        <v>223</v>
      </c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1" x14ac:dyDescent="0.2">
      <c r="A530" s="153">
        <v>151</v>
      </c>
      <c r="B530" s="154" t="s">
        <v>1836</v>
      </c>
      <c r="C530" s="194" t="s">
        <v>1837</v>
      </c>
      <c r="D530" s="155" t="s">
        <v>0</v>
      </c>
      <c r="E530" s="174"/>
      <c r="F530" s="158"/>
      <c r="G530" s="157">
        <f>ROUND(E530*F530,2)</f>
        <v>0</v>
      </c>
      <c r="H530" s="158"/>
      <c r="I530" s="157">
        <f>ROUND(E530*H530,2)</f>
        <v>0</v>
      </c>
      <c r="J530" s="158"/>
      <c r="K530" s="157">
        <f>ROUND(E530*J530,2)</f>
        <v>0</v>
      </c>
      <c r="L530" s="157">
        <v>21</v>
      </c>
      <c r="M530" s="157">
        <f>G530*(1+L530/100)</f>
        <v>0</v>
      </c>
      <c r="N530" s="156">
        <v>0</v>
      </c>
      <c r="O530" s="156">
        <f>ROUND(E530*N530,2)</f>
        <v>0</v>
      </c>
      <c r="P530" s="156">
        <v>0</v>
      </c>
      <c r="Q530" s="156">
        <f>ROUND(E530*P530,2)</f>
        <v>0</v>
      </c>
      <c r="R530" s="157" t="s">
        <v>929</v>
      </c>
      <c r="S530" s="157" t="s">
        <v>218</v>
      </c>
      <c r="T530" s="157" t="s">
        <v>218</v>
      </c>
      <c r="U530" s="157">
        <v>0</v>
      </c>
      <c r="V530" s="157">
        <f>ROUND(E530*U530,2)</f>
        <v>0</v>
      </c>
      <c r="W530" s="157"/>
      <c r="X530" s="157" t="s">
        <v>843</v>
      </c>
      <c r="Y530" s="157" t="s">
        <v>221</v>
      </c>
      <c r="Z530" s="146"/>
      <c r="AA530" s="146"/>
      <c r="AB530" s="146"/>
      <c r="AC530" s="146"/>
      <c r="AD530" s="146"/>
      <c r="AE530" s="146"/>
      <c r="AF530" s="146"/>
      <c r="AG530" s="146" t="s">
        <v>1266</v>
      </c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outlineLevel="2" x14ac:dyDescent="0.2">
      <c r="A531" s="153"/>
      <c r="B531" s="154"/>
      <c r="C531" s="264" t="s">
        <v>1155</v>
      </c>
      <c r="D531" s="265"/>
      <c r="E531" s="265"/>
      <c r="F531" s="265"/>
      <c r="G531" s="265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6"/>
      <c r="AA531" s="146"/>
      <c r="AB531" s="146"/>
      <c r="AC531" s="146"/>
      <c r="AD531" s="146"/>
      <c r="AE531" s="146"/>
      <c r="AF531" s="146"/>
      <c r="AG531" s="146" t="s">
        <v>276</v>
      </c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outlineLevel="2" x14ac:dyDescent="0.2">
      <c r="A532" s="153"/>
      <c r="B532" s="154"/>
      <c r="C532" s="251"/>
      <c r="D532" s="252"/>
      <c r="E532" s="252"/>
      <c r="F532" s="252"/>
      <c r="G532" s="252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6"/>
      <c r="AA532" s="146"/>
      <c r="AB532" s="146"/>
      <c r="AC532" s="146"/>
      <c r="AD532" s="146"/>
      <c r="AE532" s="146"/>
      <c r="AF532" s="146"/>
      <c r="AG532" s="146" t="s">
        <v>223</v>
      </c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x14ac:dyDescent="0.2">
      <c r="A533" s="160" t="s">
        <v>213</v>
      </c>
      <c r="B533" s="161" t="s">
        <v>137</v>
      </c>
      <c r="C533" s="176" t="s">
        <v>138</v>
      </c>
      <c r="D533" s="162"/>
      <c r="E533" s="163"/>
      <c r="F533" s="164"/>
      <c r="G533" s="164">
        <f>SUMIF(AG534:AG539,"&lt;&gt;NOR",G534:G539)</f>
        <v>0</v>
      </c>
      <c r="H533" s="164"/>
      <c r="I533" s="164">
        <f>SUM(I534:I539)</f>
        <v>0</v>
      </c>
      <c r="J533" s="164"/>
      <c r="K533" s="164">
        <f>SUM(K534:K539)</f>
        <v>0</v>
      </c>
      <c r="L533" s="164"/>
      <c r="M533" s="164">
        <f>SUM(M534:M539)</f>
        <v>0</v>
      </c>
      <c r="N533" s="163"/>
      <c r="O533" s="163">
        <f>SUM(O534:O539)</f>
        <v>0.04</v>
      </c>
      <c r="P533" s="163"/>
      <c r="Q533" s="163">
        <f>SUM(Q534:Q539)</f>
        <v>0</v>
      </c>
      <c r="R533" s="164"/>
      <c r="S533" s="164"/>
      <c r="T533" s="165"/>
      <c r="U533" s="159"/>
      <c r="V533" s="159">
        <f>SUM(V534:V539)</f>
        <v>8.85</v>
      </c>
      <c r="W533" s="159"/>
      <c r="X533" s="159"/>
      <c r="Y533" s="159"/>
      <c r="AG533" t="s">
        <v>214</v>
      </c>
    </row>
    <row r="534" spans="1:60" ht="45" outlineLevel="1" x14ac:dyDescent="0.2">
      <c r="A534" s="167">
        <v>152</v>
      </c>
      <c r="B534" s="168" t="s">
        <v>1838</v>
      </c>
      <c r="C534" s="177" t="s">
        <v>1839</v>
      </c>
      <c r="D534" s="169" t="s">
        <v>928</v>
      </c>
      <c r="E534" s="170">
        <v>5</v>
      </c>
      <c r="F534" s="171"/>
      <c r="G534" s="172">
        <f>ROUND(E534*F534,2)</f>
        <v>0</v>
      </c>
      <c r="H534" s="171"/>
      <c r="I534" s="172">
        <f>ROUND(E534*H534,2)</f>
        <v>0</v>
      </c>
      <c r="J534" s="171"/>
      <c r="K534" s="172">
        <f>ROUND(E534*J534,2)</f>
        <v>0</v>
      </c>
      <c r="L534" s="172">
        <v>21</v>
      </c>
      <c r="M534" s="172">
        <f>G534*(1+L534/100)</f>
        <v>0</v>
      </c>
      <c r="N534" s="170">
        <v>7.0099999999999997E-3</v>
      </c>
      <c r="O534" s="170">
        <f>ROUND(E534*N534,2)</f>
        <v>0.04</v>
      </c>
      <c r="P534" s="170">
        <v>0</v>
      </c>
      <c r="Q534" s="170">
        <f>ROUND(E534*P534,2)</f>
        <v>0</v>
      </c>
      <c r="R534" s="172" t="s">
        <v>929</v>
      </c>
      <c r="S534" s="172" t="s">
        <v>218</v>
      </c>
      <c r="T534" s="173" t="s">
        <v>218</v>
      </c>
      <c r="U534" s="157">
        <v>1.77</v>
      </c>
      <c r="V534" s="157">
        <f>ROUND(E534*U534,2)</f>
        <v>8.85</v>
      </c>
      <c r="W534" s="157"/>
      <c r="X534" s="157" t="s">
        <v>263</v>
      </c>
      <c r="Y534" s="157" t="s">
        <v>221</v>
      </c>
      <c r="Z534" s="146"/>
      <c r="AA534" s="146"/>
      <c r="AB534" s="146"/>
      <c r="AC534" s="146"/>
      <c r="AD534" s="146"/>
      <c r="AE534" s="146"/>
      <c r="AF534" s="146"/>
      <c r="AG534" s="146" t="s">
        <v>1231</v>
      </c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outlineLevel="2" x14ac:dyDescent="0.2">
      <c r="A535" s="153"/>
      <c r="B535" s="154"/>
      <c r="C535" s="266" t="s">
        <v>1840</v>
      </c>
      <c r="D535" s="267"/>
      <c r="E535" s="267"/>
      <c r="F535" s="267"/>
      <c r="G535" s="26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6"/>
      <c r="AA535" s="146"/>
      <c r="AB535" s="146"/>
      <c r="AC535" s="146"/>
      <c r="AD535" s="146"/>
      <c r="AE535" s="146"/>
      <c r="AF535" s="146"/>
      <c r="AG535" s="146" t="s">
        <v>276</v>
      </c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outlineLevel="2" x14ac:dyDescent="0.2">
      <c r="A536" s="153"/>
      <c r="B536" s="154"/>
      <c r="C536" s="251"/>
      <c r="D536" s="252"/>
      <c r="E536" s="252"/>
      <c r="F536" s="252"/>
      <c r="G536" s="252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6"/>
      <c r="AA536" s="146"/>
      <c r="AB536" s="146"/>
      <c r="AC536" s="146"/>
      <c r="AD536" s="146"/>
      <c r="AE536" s="146"/>
      <c r="AF536" s="146"/>
      <c r="AG536" s="146" t="s">
        <v>223</v>
      </c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outlineLevel="1" x14ac:dyDescent="0.2">
      <c r="A537" s="153">
        <v>153</v>
      </c>
      <c r="B537" s="154" t="s">
        <v>1841</v>
      </c>
      <c r="C537" s="194" t="s">
        <v>1842</v>
      </c>
      <c r="D537" s="155" t="s">
        <v>0</v>
      </c>
      <c r="E537" s="174"/>
      <c r="F537" s="158"/>
      <c r="G537" s="157">
        <f>ROUND(E537*F537,2)</f>
        <v>0</v>
      </c>
      <c r="H537" s="158"/>
      <c r="I537" s="157">
        <f>ROUND(E537*H537,2)</f>
        <v>0</v>
      </c>
      <c r="J537" s="158"/>
      <c r="K537" s="157">
        <f>ROUND(E537*J537,2)</f>
        <v>0</v>
      </c>
      <c r="L537" s="157">
        <v>21</v>
      </c>
      <c r="M537" s="157">
        <f>G537*(1+L537/100)</f>
        <v>0</v>
      </c>
      <c r="N537" s="156">
        <v>0</v>
      </c>
      <c r="O537" s="156">
        <f>ROUND(E537*N537,2)</f>
        <v>0</v>
      </c>
      <c r="P537" s="156">
        <v>0</v>
      </c>
      <c r="Q537" s="156">
        <f>ROUND(E537*P537,2)</f>
        <v>0</v>
      </c>
      <c r="R537" s="157" t="s">
        <v>929</v>
      </c>
      <c r="S537" s="157" t="s">
        <v>218</v>
      </c>
      <c r="T537" s="157" t="s">
        <v>218</v>
      </c>
      <c r="U537" s="157">
        <v>0</v>
      </c>
      <c r="V537" s="157">
        <f>ROUND(E537*U537,2)</f>
        <v>0</v>
      </c>
      <c r="W537" s="157"/>
      <c r="X537" s="157" t="s">
        <v>843</v>
      </c>
      <c r="Y537" s="157" t="s">
        <v>221</v>
      </c>
      <c r="Z537" s="146"/>
      <c r="AA537" s="146"/>
      <c r="AB537" s="146"/>
      <c r="AC537" s="146"/>
      <c r="AD537" s="146"/>
      <c r="AE537" s="146"/>
      <c r="AF537" s="146"/>
      <c r="AG537" s="146" t="s">
        <v>1266</v>
      </c>
      <c r="AH537" s="146"/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outlineLevel="2" x14ac:dyDescent="0.2">
      <c r="A538" s="153"/>
      <c r="B538" s="154"/>
      <c r="C538" s="264" t="s">
        <v>1155</v>
      </c>
      <c r="D538" s="265"/>
      <c r="E538" s="265"/>
      <c r="F538" s="265"/>
      <c r="G538" s="265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6"/>
      <c r="AA538" s="146"/>
      <c r="AB538" s="146"/>
      <c r="AC538" s="146"/>
      <c r="AD538" s="146"/>
      <c r="AE538" s="146"/>
      <c r="AF538" s="146"/>
      <c r="AG538" s="146" t="s">
        <v>276</v>
      </c>
      <c r="AH538" s="146"/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outlineLevel="2" x14ac:dyDescent="0.2">
      <c r="A539" s="153"/>
      <c r="B539" s="154"/>
      <c r="C539" s="251"/>
      <c r="D539" s="252"/>
      <c r="E539" s="252"/>
      <c r="F539" s="252"/>
      <c r="G539" s="252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6"/>
      <c r="AA539" s="146"/>
      <c r="AB539" s="146"/>
      <c r="AC539" s="146"/>
      <c r="AD539" s="146"/>
      <c r="AE539" s="146"/>
      <c r="AF539" s="146"/>
      <c r="AG539" s="146" t="s">
        <v>223</v>
      </c>
      <c r="AH539" s="146"/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x14ac:dyDescent="0.2">
      <c r="A540" s="3"/>
      <c r="B540" s="4"/>
      <c r="C540" s="178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AE540">
        <v>12</v>
      </c>
      <c r="AF540">
        <v>21</v>
      </c>
      <c r="AG540" t="s">
        <v>199</v>
      </c>
    </row>
    <row r="541" spans="1:60" x14ac:dyDescent="0.2">
      <c r="A541" s="149"/>
      <c r="B541" s="150" t="s">
        <v>29</v>
      </c>
      <c r="C541" s="179"/>
      <c r="D541" s="151"/>
      <c r="E541" s="152"/>
      <c r="F541" s="152"/>
      <c r="G541" s="166">
        <f>G8+G77+G110+G120+G144+G199+G226+G234+G256+G317+G448+G472+G533</f>
        <v>0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AE541">
        <f>SUMIF(L7:L539,AE540,G7:G539)</f>
        <v>0</v>
      </c>
      <c r="AF541">
        <f>SUMIF(L7:L539,AF540,G7:G539)</f>
        <v>0</v>
      </c>
      <c r="AG541" t="s">
        <v>256</v>
      </c>
    </row>
    <row r="542" spans="1:60" x14ac:dyDescent="0.2">
      <c r="C542" s="180"/>
      <c r="D542" s="10"/>
      <c r="AG542" t="s">
        <v>257</v>
      </c>
    </row>
    <row r="543" spans="1:60" x14ac:dyDescent="0.2">
      <c r="D543" s="10"/>
    </row>
    <row r="544" spans="1:60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auxOb91ekabEb7Qoz3zEwbSH804O3I4CK3KKdlrfdUvm1dQ/1QYrY71civ0gOqLBkywWIXyOkPUALJXySl5GQ==" saltValue="w58kgi31sDFm+CQV6/RIKQ==" spinCount="100000" sheet="1" formatRows="0"/>
  <mergeCells count="246">
    <mergeCell ref="A1:G1"/>
    <mergeCell ref="C2:G2"/>
    <mergeCell ref="C3:G3"/>
    <mergeCell ref="C4:G4"/>
    <mergeCell ref="C10:G10"/>
    <mergeCell ref="C14:G14"/>
    <mergeCell ref="C29:G29"/>
    <mergeCell ref="C32:G32"/>
    <mergeCell ref="C34:G34"/>
    <mergeCell ref="C35:G35"/>
    <mergeCell ref="C40:G40"/>
    <mergeCell ref="C42:G42"/>
    <mergeCell ref="C16:G16"/>
    <mergeCell ref="C17:G17"/>
    <mergeCell ref="C19:G19"/>
    <mergeCell ref="C24:G24"/>
    <mergeCell ref="C26:G26"/>
    <mergeCell ref="C27:G27"/>
    <mergeCell ref="C53:G53"/>
    <mergeCell ref="C55:G55"/>
    <mergeCell ref="C62:G62"/>
    <mergeCell ref="C64:G64"/>
    <mergeCell ref="C68:G68"/>
    <mergeCell ref="C72:G72"/>
    <mergeCell ref="C43:G43"/>
    <mergeCell ref="C45:G45"/>
    <mergeCell ref="C46:G46"/>
    <mergeCell ref="C48:G48"/>
    <mergeCell ref="C49:G49"/>
    <mergeCell ref="C51:G51"/>
    <mergeCell ref="C95:G95"/>
    <mergeCell ref="C97:G97"/>
    <mergeCell ref="C101:G101"/>
    <mergeCell ref="C103:G103"/>
    <mergeCell ref="C104:G104"/>
    <mergeCell ref="C106:G106"/>
    <mergeCell ref="C76:G76"/>
    <mergeCell ref="C81:G81"/>
    <mergeCell ref="C85:G85"/>
    <mergeCell ref="C87:G87"/>
    <mergeCell ref="C90:G90"/>
    <mergeCell ref="C92:G92"/>
    <mergeCell ref="C131:G131"/>
    <mergeCell ref="C133:G133"/>
    <mergeCell ref="C137:G137"/>
    <mergeCell ref="C139:G139"/>
    <mergeCell ref="C143:G143"/>
    <mergeCell ref="C146:G146"/>
    <mergeCell ref="C109:G109"/>
    <mergeCell ref="C112:G112"/>
    <mergeCell ref="C119:G119"/>
    <mergeCell ref="C122:G122"/>
    <mergeCell ref="C125:G125"/>
    <mergeCell ref="C127:G127"/>
    <mergeCell ref="C156:G156"/>
    <mergeCell ref="C157:G157"/>
    <mergeCell ref="C159:G159"/>
    <mergeCell ref="C161:G161"/>
    <mergeCell ref="C163:G163"/>
    <mergeCell ref="C165:G165"/>
    <mergeCell ref="C147:G147"/>
    <mergeCell ref="C148:G148"/>
    <mergeCell ref="C150:G150"/>
    <mergeCell ref="C151:G151"/>
    <mergeCell ref="C153:G153"/>
    <mergeCell ref="C154:G154"/>
    <mergeCell ref="C181:G181"/>
    <mergeCell ref="C183:G183"/>
    <mergeCell ref="C185:G185"/>
    <mergeCell ref="C187:G187"/>
    <mergeCell ref="C189:G189"/>
    <mergeCell ref="C191:G191"/>
    <mergeCell ref="C168:G168"/>
    <mergeCell ref="C170:G170"/>
    <mergeCell ref="C173:G173"/>
    <mergeCell ref="C175:G175"/>
    <mergeCell ref="C177:G177"/>
    <mergeCell ref="C179:G179"/>
    <mergeCell ref="C213:G213"/>
    <mergeCell ref="C215:G215"/>
    <mergeCell ref="C217:G217"/>
    <mergeCell ref="C219:G219"/>
    <mergeCell ref="C221:G221"/>
    <mergeCell ref="C223:G223"/>
    <mergeCell ref="C192:G192"/>
    <mergeCell ref="C194:G194"/>
    <mergeCell ref="C196:G196"/>
    <mergeCell ref="C198:G198"/>
    <mergeCell ref="C204:G204"/>
    <mergeCell ref="C208:G208"/>
    <mergeCell ref="C245:G245"/>
    <mergeCell ref="C247:G247"/>
    <mergeCell ref="C250:G250"/>
    <mergeCell ref="C252:G252"/>
    <mergeCell ref="C254:G254"/>
    <mergeCell ref="C255:G255"/>
    <mergeCell ref="C225:G225"/>
    <mergeCell ref="C228:G228"/>
    <mergeCell ref="C229:G229"/>
    <mergeCell ref="C233:G233"/>
    <mergeCell ref="C236:G236"/>
    <mergeCell ref="C243:G243"/>
    <mergeCell ref="C267:G267"/>
    <mergeCell ref="C268:G268"/>
    <mergeCell ref="C270:G270"/>
    <mergeCell ref="C271:G271"/>
    <mergeCell ref="C273:G273"/>
    <mergeCell ref="C274:G274"/>
    <mergeCell ref="C258:G258"/>
    <mergeCell ref="C259:G259"/>
    <mergeCell ref="C261:G261"/>
    <mergeCell ref="C262:G262"/>
    <mergeCell ref="C264:G264"/>
    <mergeCell ref="C265:G265"/>
    <mergeCell ref="C285:G285"/>
    <mergeCell ref="C286:G286"/>
    <mergeCell ref="C288:G288"/>
    <mergeCell ref="C289:G289"/>
    <mergeCell ref="C291:G291"/>
    <mergeCell ref="C292:G292"/>
    <mergeCell ref="C276:G276"/>
    <mergeCell ref="C277:G277"/>
    <mergeCell ref="C279:G279"/>
    <mergeCell ref="C280:G280"/>
    <mergeCell ref="C282:G282"/>
    <mergeCell ref="C283:G283"/>
    <mergeCell ref="C304:G304"/>
    <mergeCell ref="C306:G306"/>
    <mergeCell ref="C308:G308"/>
    <mergeCell ref="C310:G310"/>
    <mergeCell ref="C312:G312"/>
    <mergeCell ref="C313:G313"/>
    <mergeCell ref="C294:G294"/>
    <mergeCell ref="C295:G295"/>
    <mergeCell ref="C297:G297"/>
    <mergeCell ref="C298:G298"/>
    <mergeCell ref="C300:G300"/>
    <mergeCell ref="C302:G302"/>
    <mergeCell ref="C325:G325"/>
    <mergeCell ref="C326:G326"/>
    <mergeCell ref="C328:G328"/>
    <mergeCell ref="C329:G329"/>
    <mergeCell ref="C331:G331"/>
    <mergeCell ref="C334:G334"/>
    <mergeCell ref="C315:G315"/>
    <mergeCell ref="C316:G316"/>
    <mergeCell ref="C319:G319"/>
    <mergeCell ref="C320:G320"/>
    <mergeCell ref="C322:G322"/>
    <mergeCell ref="C323:G323"/>
    <mergeCell ref="C351:G351"/>
    <mergeCell ref="C354:G354"/>
    <mergeCell ref="C356:G356"/>
    <mergeCell ref="C359:G359"/>
    <mergeCell ref="C361:G361"/>
    <mergeCell ref="C364:G364"/>
    <mergeCell ref="C336:G336"/>
    <mergeCell ref="C339:G339"/>
    <mergeCell ref="C341:G341"/>
    <mergeCell ref="C344:G344"/>
    <mergeCell ref="C346:G346"/>
    <mergeCell ref="C349:G349"/>
    <mergeCell ref="C382:G382"/>
    <mergeCell ref="C385:G385"/>
    <mergeCell ref="C387:G387"/>
    <mergeCell ref="C390:G390"/>
    <mergeCell ref="C392:G392"/>
    <mergeCell ref="C394:G394"/>
    <mergeCell ref="C366:G366"/>
    <mergeCell ref="C369:G369"/>
    <mergeCell ref="C371:G371"/>
    <mergeCell ref="C375:G375"/>
    <mergeCell ref="C377:G377"/>
    <mergeCell ref="C380:G380"/>
    <mergeCell ref="C408:G408"/>
    <mergeCell ref="C410:G410"/>
    <mergeCell ref="C412:G412"/>
    <mergeCell ref="C414:G414"/>
    <mergeCell ref="C416:G416"/>
    <mergeCell ref="C418:G418"/>
    <mergeCell ref="C396:G396"/>
    <mergeCell ref="C398:G398"/>
    <mergeCell ref="C400:G400"/>
    <mergeCell ref="C402:G402"/>
    <mergeCell ref="C404:G404"/>
    <mergeCell ref="C406:G406"/>
    <mergeCell ref="C447:G447"/>
    <mergeCell ref="C450:G450"/>
    <mergeCell ref="C451:G451"/>
    <mergeCell ref="C453:G453"/>
    <mergeCell ref="C454:G454"/>
    <mergeCell ref="C456:G456"/>
    <mergeCell ref="C419:G419"/>
    <mergeCell ref="C427:G427"/>
    <mergeCell ref="C434:G434"/>
    <mergeCell ref="C439:G439"/>
    <mergeCell ref="C444:G444"/>
    <mergeCell ref="C446:G446"/>
    <mergeCell ref="C465:G465"/>
    <mergeCell ref="C466:G466"/>
    <mergeCell ref="C467:G467"/>
    <mergeCell ref="C468:G468"/>
    <mergeCell ref="C470:G470"/>
    <mergeCell ref="C471:G471"/>
    <mergeCell ref="C458:G458"/>
    <mergeCell ref="C459:G459"/>
    <mergeCell ref="C460:G460"/>
    <mergeCell ref="C462:G462"/>
    <mergeCell ref="C463:G463"/>
    <mergeCell ref="C464:G464"/>
    <mergeCell ref="C485:G485"/>
    <mergeCell ref="C491:G491"/>
    <mergeCell ref="C493:G493"/>
    <mergeCell ref="C495:G495"/>
    <mergeCell ref="C497:G497"/>
    <mergeCell ref="C499:G499"/>
    <mergeCell ref="C474:G474"/>
    <mergeCell ref="C476:G476"/>
    <mergeCell ref="C478:G478"/>
    <mergeCell ref="C480:G480"/>
    <mergeCell ref="C482:G482"/>
    <mergeCell ref="C484:G484"/>
    <mergeCell ref="C513:G513"/>
    <mergeCell ref="C515:G515"/>
    <mergeCell ref="C516:G516"/>
    <mergeCell ref="C517:G517"/>
    <mergeCell ref="C518:G518"/>
    <mergeCell ref="C519:G519"/>
    <mergeCell ref="C501:G501"/>
    <mergeCell ref="C503:G503"/>
    <mergeCell ref="C505:G505"/>
    <mergeCell ref="C507:G507"/>
    <mergeCell ref="C509:G509"/>
    <mergeCell ref="C511:G511"/>
    <mergeCell ref="C531:G531"/>
    <mergeCell ref="C532:G532"/>
    <mergeCell ref="C535:G535"/>
    <mergeCell ref="C536:G536"/>
    <mergeCell ref="C538:G538"/>
    <mergeCell ref="C539:G539"/>
    <mergeCell ref="C520:G520"/>
    <mergeCell ref="C522:G522"/>
    <mergeCell ref="C524:G524"/>
    <mergeCell ref="C526:G526"/>
    <mergeCell ref="C527:G527"/>
    <mergeCell ref="C529:G5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D838-2E54-4C48-A43F-4572DFD71FD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258</v>
      </c>
      <c r="B1" s="255"/>
      <c r="C1" s="255"/>
      <c r="D1" s="255"/>
      <c r="E1" s="255"/>
      <c r="F1" s="255"/>
      <c r="G1" s="255"/>
      <c r="AG1" t="s">
        <v>185</v>
      </c>
    </row>
    <row r="2" spans="1:60" ht="24.95" customHeight="1" x14ac:dyDescent="0.2">
      <c r="A2" s="5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186</v>
      </c>
    </row>
    <row r="3" spans="1:60" ht="24.95" customHeight="1" x14ac:dyDescent="0.2">
      <c r="A3" s="50" t="s">
        <v>8</v>
      </c>
      <c r="B3" s="49" t="s">
        <v>63</v>
      </c>
      <c r="C3" s="256" t="s">
        <v>64</v>
      </c>
      <c r="D3" s="257"/>
      <c r="E3" s="257"/>
      <c r="F3" s="257"/>
      <c r="G3" s="258"/>
      <c r="AC3" s="120" t="s">
        <v>186</v>
      </c>
      <c r="AG3" t="s">
        <v>189</v>
      </c>
    </row>
    <row r="4" spans="1:60" ht="24.95" customHeight="1" x14ac:dyDescent="0.2">
      <c r="A4" s="139" t="s">
        <v>9</v>
      </c>
      <c r="B4" s="140" t="s">
        <v>63</v>
      </c>
      <c r="C4" s="259" t="s">
        <v>64</v>
      </c>
      <c r="D4" s="260"/>
      <c r="E4" s="260"/>
      <c r="F4" s="260"/>
      <c r="G4" s="261"/>
      <c r="AG4" t="s">
        <v>190</v>
      </c>
    </row>
    <row r="5" spans="1:60" x14ac:dyDescent="0.2">
      <c r="D5" s="10"/>
    </row>
    <row r="6" spans="1:60" ht="38.25" x14ac:dyDescent="0.2">
      <c r="A6" s="142" t="s">
        <v>191</v>
      </c>
      <c r="B6" s="144" t="s">
        <v>192</v>
      </c>
      <c r="C6" s="144" t="s">
        <v>193</v>
      </c>
      <c r="D6" s="143" t="s">
        <v>194</v>
      </c>
      <c r="E6" s="142" t="s">
        <v>195</v>
      </c>
      <c r="F6" s="141" t="s">
        <v>196</v>
      </c>
      <c r="G6" s="142" t="s">
        <v>29</v>
      </c>
      <c r="H6" s="145" t="s">
        <v>30</v>
      </c>
      <c r="I6" s="145" t="s">
        <v>197</v>
      </c>
      <c r="J6" s="145" t="s">
        <v>31</v>
      </c>
      <c r="K6" s="145" t="s">
        <v>198</v>
      </c>
      <c r="L6" s="145" t="s">
        <v>199</v>
      </c>
      <c r="M6" s="145" t="s">
        <v>200</v>
      </c>
      <c r="N6" s="145" t="s">
        <v>201</v>
      </c>
      <c r="O6" s="145" t="s">
        <v>202</v>
      </c>
      <c r="P6" s="145" t="s">
        <v>203</v>
      </c>
      <c r="Q6" s="145" t="s">
        <v>204</v>
      </c>
      <c r="R6" s="145" t="s">
        <v>205</v>
      </c>
      <c r="S6" s="145" t="s">
        <v>206</v>
      </c>
      <c r="T6" s="145" t="s">
        <v>207</v>
      </c>
      <c r="U6" s="145" t="s">
        <v>208</v>
      </c>
      <c r="V6" s="145" t="s">
        <v>209</v>
      </c>
      <c r="W6" s="145" t="s">
        <v>210</v>
      </c>
      <c r="X6" s="145" t="s">
        <v>211</v>
      </c>
      <c r="Y6" s="145" t="s">
        <v>212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213</v>
      </c>
      <c r="B8" s="161" t="s">
        <v>88</v>
      </c>
      <c r="C8" s="176" t="s">
        <v>89</v>
      </c>
      <c r="D8" s="162"/>
      <c r="E8" s="163"/>
      <c r="F8" s="164"/>
      <c r="G8" s="164">
        <f>SUMIF(AG9:AG27,"&lt;&gt;NOR",G9:G27)</f>
        <v>0</v>
      </c>
      <c r="H8" s="164"/>
      <c r="I8" s="164">
        <f>SUM(I9:I27)</f>
        <v>0</v>
      </c>
      <c r="J8" s="164"/>
      <c r="K8" s="164">
        <f>SUM(K9:K27)</f>
        <v>0</v>
      </c>
      <c r="L8" s="164"/>
      <c r="M8" s="164">
        <f>SUM(M9:M27)</f>
        <v>0</v>
      </c>
      <c r="N8" s="163"/>
      <c r="O8" s="163">
        <f>SUM(O9:O27)</f>
        <v>0.01</v>
      </c>
      <c r="P8" s="163"/>
      <c r="Q8" s="163">
        <f>SUM(Q9:Q27)</f>
        <v>0</v>
      </c>
      <c r="R8" s="164"/>
      <c r="S8" s="164"/>
      <c r="T8" s="165"/>
      <c r="U8" s="159"/>
      <c r="V8" s="159">
        <f>SUM(V9:V27)</f>
        <v>16.070000000000004</v>
      </c>
      <c r="W8" s="159"/>
      <c r="X8" s="159"/>
      <c r="Y8" s="159"/>
      <c r="AG8" t="s">
        <v>214</v>
      </c>
    </row>
    <row r="9" spans="1:60" outlineLevel="1" x14ac:dyDescent="0.2">
      <c r="A9" s="167">
        <v>1</v>
      </c>
      <c r="B9" s="168" t="s">
        <v>1843</v>
      </c>
      <c r="C9" s="177" t="s">
        <v>1844</v>
      </c>
      <c r="D9" s="169" t="s">
        <v>332</v>
      </c>
      <c r="E9" s="170">
        <v>45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 t="s">
        <v>1845</v>
      </c>
      <c r="S9" s="172" t="s">
        <v>218</v>
      </c>
      <c r="T9" s="173" t="s">
        <v>218</v>
      </c>
      <c r="U9" s="157">
        <v>0.06</v>
      </c>
      <c r="V9" s="157">
        <f>ROUND(E9*U9,2)</f>
        <v>2.7</v>
      </c>
      <c r="W9" s="157"/>
      <c r="X9" s="157" t="s">
        <v>263</v>
      </c>
      <c r="Y9" s="157" t="s">
        <v>221</v>
      </c>
      <c r="Z9" s="146"/>
      <c r="AA9" s="146"/>
      <c r="AB9" s="146"/>
      <c r="AC9" s="146"/>
      <c r="AD9" s="146"/>
      <c r="AE9" s="146"/>
      <c r="AF9" s="146"/>
      <c r="AG9" s="146" t="s">
        <v>264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66" t="s">
        <v>1846</v>
      </c>
      <c r="D10" s="267"/>
      <c r="E10" s="267"/>
      <c r="F10" s="267"/>
      <c r="G10" s="26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276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251"/>
      <c r="D11" s="252"/>
      <c r="E11" s="252"/>
      <c r="F11" s="252"/>
      <c r="G11" s="252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6"/>
      <c r="AA11" s="146"/>
      <c r="AB11" s="146"/>
      <c r="AC11" s="146"/>
      <c r="AD11" s="146"/>
      <c r="AE11" s="146"/>
      <c r="AF11" s="146"/>
      <c r="AG11" s="146" t="s">
        <v>223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67">
        <v>2</v>
      </c>
      <c r="B12" s="168" t="s">
        <v>1847</v>
      </c>
      <c r="C12" s="177" t="s">
        <v>1848</v>
      </c>
      <c r="D12" s="169" t="s">
        <v>332</v>
      </c>
      <c r="E12" s="170">
        <v>45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2" t="s">
        <v>274</v>
      </c>
      <c r="S12" s="172" t="s">
        <v>218</v>
      </c>
      <c r="T12" s="173" t="s">
        <v>218</v>
      </c>
      <c r="U12" s="157">
        <v>0.18</v>
      </c>
      <c r="V12" s="157">
        <f>ROUND(E12*U12,2)</f>
        <v>8.1</v>
      </c>
      <c r="W12" s="157"/>
      <c r="X12" s="157" t="s">
        <v>263</v>
      </c>
      <c r="Y12" s="157" t="s">
        <v>221</v>
      </c>
      <c r="Z12" s="146"/>
      <c r="AA12" s="146"/>
      <c r="AB12" s="146"/>
      <c r="AC12" s="146"/>
      <c r="AD12" s="146"/>
      <c r="AE12" s="146"/>
      <c r="AF12" s="146"/>
      <c r="AG12" s="146" t="s">
        <v>264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2" x14ac:dyDescent="0.2">
      <c r="A13" s="153"/>
      <c r="B13" s="154"/>
      <c r="C13" s="266" t="s">
        <v>1849</v>
      </c>
      <c r="D13" s="267"/>
      <c r="E13" s="267"/>
      <c r="F13" s="267"/>
      <c r="G13" s="26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276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5" t="str">
        <f>C13</f>
        <v>s případným nutným přemístěním hromad nebo dočasných skládek na místo potřeby ze vzdálenosti do 30 m, v rovině nebo ve svahu do 1 : 5,</v>
      </c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51"/>
      <c r="D14" s="252"/>
      <c r="E14" s="252"/>
      <c r="F14" s="252"/>
      <c r="G14" s="25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223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67">
        <v>3</v>
      </c>
      <c r="B15" s="168" t="s">
        <v>1850</v>
      </c>
      <c r="C15" s="177" t="s">
        <v>1851</v>
      </c>
      <c r="D15" s="169" t="s">
        <v>332</v>
      </c>
      <c r="E15" s="170">
        <v>45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 t="s">
        <v>1845</v>
      </c>
      <c r="S15" s="172" t="s">
        <v>218</v>
      </c>
      <c r="T15" s="173" t="s">
        <v>218</v>
      </c>
      <c r="U15" s="157">
        <v>0.09</v>
      </c>
      <c r="V15" s="157">
        <f>ROUND(E15*U15,2)</f>
        <v>4.05</v>
      </c>
      <c r="W15" s="157"/>
      <c r="X15" s="157" t="s">
        <v>263</v>
      </c>
      <c r="Y15" s="157" t="s">
        <v>221</v>
      </c>
      <c r="Z15" s="146"/>
      <c r="AA15" s="146"/>
      <c r="AB15" s="146"/>
      <c r="AC15" s="146"/>
      <c r="AD15" s="146"/>
      <c r="AE15" s="146"/>
      <c r="AF15" s="146"/>
      <c r="AG15" s="146" t="s">
        <v>264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266" t="s">
        <v>1852</v>
      </c>
      <c r="D16" s="267"/>
      <c r="E16" s="267"/>
      <c r="F16" s="267"/>
      <c r="G16" s="26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276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251"/>
      <c r="D17" s="252"/>
      <c r="E17" s="252"/>
      <c r="F17" s="252"/>
      <c r="G17" s="252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6"/>
      <c r="AA17" s="146"/>
      <c r="AB17" s="146"/>
      <c r="AC17" s="146"/>
      <c r="AD17" s="146"/>
      <c r="AE17" s="146"/>
      <c r="AF17" s="146"/>
      <c r="AG17" s="146" t="s">
        <v>223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7">
        <v>4</v>
      </c>
      <c r="B18" s="168" t="s">
        <v>1853</v>
      </c>
      <c r="C18" s="177" t="s">
        <v>1854</v>
      </c>
      <c r="D18" s="169" t="s">
        <v>332</v>
      </c>
      <c r="E18" s="170">
        <v>45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2" t="s">
        <v>1845</v>
      </c>
      <c r="S18" s="172" t="s">
        <v>218</v>
      </c>
      <c r="T18" s="173" t="s">
        <v>218</v>
      </c>
      <c r="U18" s="157">
        <v>1.4E-2</v>
      </c>
      <c r="V18" s="157">
        <f>ROUND(E18*U18,2)</f>
        <v>0.63</v>
      </c>
      <c r="W18" s="157"/>
      <c r="X18" s="157" t="s">
        <v>263</v>
      </c>
      <c r="Y18" s="157" t="s">
        <v>221</v>
      </c>
      <c r="Z18" s="146"/>
      <c r="AA18" s="146"/>
      <c r="AB18" s="146"/>
      <c r="AC18" s="146"/>
      <c r="AD18" s="146"/>
      <c r="AE18" s="146"/>
      <c r="AF18" s="146"/>
      <c r="AG18" s="146" t="s">
        <v>264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266" t="s">
        <v>1852</v>
      </c>
      <c r="D19" s="267"/>
      <c r="E19" s="267"/>
      <c r="F19" s="267"/>
      <c r="G19" s="26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276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251"/>
      <c r="D20" s="252"/>
      <c r="E20" s="252"/>
      <c r="F20" s="252"/>
      <c r="G20" s="252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223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67">
        <v>5</v>
      </c>
      <c r="B21" s="168" t="s">
        <v>1855</v>
      </c>
      <c r="C21" s="177" t="s">
        <v>1856</v>
      </c>
      <c r="D21" s="169" t="s">
        <v>332</v>
      </c>
      <c r="E21" s="170">
        <v>45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 t="s">
        <v>1845</v>
      </c>
      <c r="S21" s="172" t="s">
        <v>218</v>
      </c>
      <c r="T21" s="173" t="s">
        <v>218</v>
      </c>
      <c r="U21" s="157">
        <v>1.0999999999999999E-2</v>
      </c>
      <c r="V21" s="157">
        <f>ROUND(E21*U21,2)</f>
        <v>0.5</v>
      </c>
      <c r="W21" s="157"/>
      <c r="X21" s="157" t="s">
        <v>263</v>
      </c>
      <c r="Y21" s="157" t="s">
        <v>221</v>
      </c>
      <c r="Z21" s="146"/>
      <c r="AA21" s="146"/>
      <c r="AB21" s="146"/>
      <c r="AC21" s="146"/>
      <c r="AD21" s="146"/>
      <c r="AE21" s="146"/>
      <c r="AF21" s="146"/>
      <c r="AG21" s="146" t="s">
        <v>264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2" x14ac:dyDescent="0.2">
      <c r="A22" s="153"/>
      <c r="B22" s="154"/>
      <c r="C22" s="266" t="s">
        <v>1857</v>
      </c>
      <c r="D22" s="267"/>
      <c r="E22" s="267"/>
      <c r="F22" s="267"/>
      <c r="G22" s="26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276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75" t="str">
        <f>C22</f>
        <v>bez ohledu na způsob založení, tj. pokosení se shrabáním, naložením shrabků na dopravní prostředek s odvezením do 20 km a se složením,</v>
      </c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251"/>
      <c r="D23" s="252"/>
      <c r="E23" s="252"/>
      <c r="F23" s="252"/>
      <c r="G23" s="25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223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7">
        <v>6</v>
      </c>
      <c r="B24" s="168" t="s">
        <v>1858</v>
      </c>
      <c r="C24" s="177" t="s">
        <v>1859</v>
      </c>
      <c r="D24" s="169" t="s">
        <v>332</v>
      </c>
      <c r="E24" s="170">
        <v>45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2" t="s">
        <v>1845</v>
      </c>
      <c r="S24" s="172" t="s">
        <v>218</v>
      </c>
      <c r="T24" s="173" t="s">
        <v>218</v>
      </c>
      <c r="U24" s="157">
        <v>2E-3</v>
      </c>
      <c r="V24" s="157">
        <f>ROUND(E24*U24,2)</f>
        <v>0.09</v>
      </c>
      <c r="W24" s="157"/>
      <c r="X24" s="157" t="s">
        <v>263</v>
      </c>
      <c r="Y24" s="157" t="s">
        <v>221</v>
      </c>
      <c r="Z24" s="146"/>
      <c r="AA24" s="146"/>
      <c r="AB24" s="146"/>
      <c r="AC24" s="146"/>
      <c r="AD24" s="146"/>
      <c r="AE24" s="146"/>
      <c r="AF24" s="146"/>
      <c r="AG24" s="146" t="s">
        <v>264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262"/>
      <c r="D25" s="263"/>
      <c r="E25" s="263"/>
      <c r="F25" s="263"/>
      <c r="G25" s="263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223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67">
        <v>7</v>
      </c>
      <c r="B26" s="168" t="s">
        <v>1860</v>
      </c>
      <c r="C26" s="177" t="s">
        <v>1861</v>
      </c>
      <c r="D26" s="169" t="s">
        <v>1394</v>
      </c>
      <c r="E26" s="170">
        <v>5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0">
        <v>1E-3</v>
      </c>
      <c r="O26" s="170">
        <f>ROUND(E26*N26,2)</f>
        <v>0.01</v>
      </c>
      <c r="P26" s="170">
        <v>0</v>
      </c>
      <c r="Q26" s="170">
        <f>ROUND(E26*P26,2)</f>
        <v>0</v>
      </c>
      <c r="R26" s="172" t="s">
        <v>381</v>
      </c>
      <c r="S26" s="172" t="s">
        <v>218</v>
      </c>
      <c r="T26" s="173" t="s">
        <v>218</v>
      </c>
      <c r="U26" s="157">
        <v>0</v>
      </c>
      <c r="V26" s="157">
        <f>ROUND(E26*U26,2)</f>
        <v>0</v>
      </c>
      <c r="W26" s="157"/>
      <c r="X26" s="157" t="s">
        <v>382</v>
      </c>
      <c r="Y26" s="157" t="s">
        <v>221</v>
      </c>
      <c r="Z26" s="146"/>
      <c r="AA26" s="146"/>
      <c r="AB26" s="146"/>
      <c r="AC26" s="146"/>
      <c r="AD26" s="146"/>
      <c r="AE26" s="146"/>
      <c r="AF26" s="146"/>
      <c r="AG26" s="146" t="s">
        <v>383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262"/>
      <c r="D27" s="263"/>
      <c r="E27" s="263"/>
      <c r="F27" s="263"/>
      <c r="G27" s="263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223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60" t="s">
        <v>213</v>
      </c>
      <c r="B28" s="161" t="s">
        <v>100</v>
      </c>
      <c r="C28" s="176" t="s">
        <v>101</v>
      </c>
      <c r="D28" s="162"/>
      <c r="E28" s="163"/>
      <c r="F28" s="164"/>
      <c r="G28" s="164">
        <f>SUMIF(AG29:AG51,"&lt;&gt;NOR",G29:G51)</f>
        <v>0</v>
      </c>
      <c r="H28" s="164"/>
      <c r="I28" s="164">
        <f>SUM(I29:I51)</f>
        <v>0</v>
      </c>
      <c r="J28" s="164"/>
      <c r="K28" s="164">
        <f>SUM(K29:K51)</f>
        <v>0</v>
      </c>
      <c r="L28" s="164"/>
      <c r="M28" s="164">
        <f>SUM(M29:M51)</f>
        <v>0</v>
      </c>
      <c r="N28" s="163"/>
      <c r="O28" s="163">
        <f>SUM(O29:O51)</f>
        <v>42.31</v>
      </c>
      <c r="P28" s="163"/>
      <c r="Q28" s="163">
        <f>SUM(Q29:Q51)</f>
        <v>0</v>
      </c>
      <c r="R28" s="164"/>
      <c r="S28" s="164"/>
      <c r="T28" s="165"/>
      <c r="U28" s="159"/>
      <c r="V28" s="159">
        <f>SUM(V29:V51)</f>
        <v>55.769999999999996</v>
      </c>
      <c r="W28" s="159"/>
      <c r="X28" s="159"/>
      <c r="Y28" s="159"/>
      <c r="AG28" t="s">
        <v>214</v>
      </c>
    </row>
    <row r="29" spans="1:60" outlineLevel="1" x14ac:dyDescent="0.2">
      <c r="A29" s="167">
        <v>8</v>
      </c>
      <c r="B29" s="168" t="s">
        <v>1862</v>
      </c>
      <c r="C29" s="177" t="s">
        <v>1863</v>
      </c>
      <c r="D29" s="169" t="s">
        <v>332</v>
      </c>
      <c r="E29" s="170">
        <v>1.6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0">
        <v>0.30360999999999999</v>
      </c>
      <c r="O29" s="170">
        <f>ROUND(E29*N29,2)</f>
        <v>0.49</v>
      </c>
      <c r="P29" s="170">
        <v>0</v>
      </c>
      <c r="Q29" s="170">
        <f>ROUND(E29*P29,2)</f>
        <v>0</v>
      </c>
      <c r="R29" s="172" t="s">
        <v>333</v>
      </c>
      <c r="S29" s="172" t="s">
        <v>218</v>
      </c>
      <c r="T29" s="173" t="s">
        <v>218</v>
      </c>
      <c r="U29" s="157">
        <v>1.6E-2</v>
      </c>
      <c r="V29" s="157">
        <f>ROUND(E29*U29,2)</f>
        <v>0.03</v>
      </c>
      <c r="W29" s="157"/>
      <c r="X29" s="157" t="s">
        <v>263</v>
      </c>
      <c r="Y29" s="157" t="s">
        <v>221</v>
      </c>
      <c r="Z29" s="146"/>
      <c r="AA29" s="146"/>
      <c r="AB29" s="146"/>
      <c r="AC29" s="146"/>
      <c r="AD29" s="146"/>
      <c r="AE29" s="146"/>
      <c r="AF29" s="146"/>
      <c r="AG29" s="146" t="s">
        <v>264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266" t="s">
        <v>1864</v>
      </c>
      <c r="D30" s="267"/>
      <c r="E30" s="267"/>
      <c r="F30" s="267"/>
      <c r="G30" s="26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6"/>
      <c r="AA30" s="146"/>
      <c r="AB30" s="146"/>
      <c r="AC30" s="146"/>
      <c r="AD30" s="146"/>
      <c r="AE30" s="146"/>
      <c r="AF30" s="146"/>
      <c r="AG30" s="146" t="s">
        <v>276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92" t="s">
        <v>1865</v>
      </c>
      <c r="D31" s="185"/>
      <c r="E31" s="186">
        <v>1.6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278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251"/>
      <c r="D32" s="252"/>
      <c r="E32" s="252"/>
      <c r="F32" s="252"/>
      <c r="G32" s="252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6"/>
      <c r="AA32" s="146"/>
      <c r="AB32" s="146"/>
      <c r="AC32" s="146"/>
      <c r="AD32" s="146"/>
      <c r="AE32" s="146"/>
      <c r="AF32" s="146"/>
      <c r="AG32" s="146" t="s">
        <v>223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67">
        <v>9</v>
      </c>
      <c r="B33" s="168" t="s">
        <v>1866</v>
      </c>
      <c r="C33" s="177" t="s">
        <v>1867</v>
      </c>
      <c r="D33" s="169" t="s">
        <v>332</v>
      </c>
      <c r="E33" s="170">
        <v>65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0">
        <v>0.34499999999999997</v>
      </c>
      <c r="O33" s="170">
        <f>ROUND(E33*N33,2)</f>
        <v>22.43</v>
      </c>
      <c r="P33" s="170">
        <v>0</v>
      </c>
      <c r="Q33" s="170">
        <f>ROUND(E33*P33,2)</f>
        <v>0</v>
      </c>
      <c r="R33" s="172" t="s">
        <v>333</v>
      </c>
      <c r="S33" s="172" t="s">
        <v>218</v>
      </c>
      <c r="T33" s="173" t="s">
        <v>218</v>
      </c>
      <c r="U33" s="157">
        <v>2.5999999999999999E-2</v>
      </c>
      <c r="V33" s="157">
        <f>ROUND(E33*U33,2)</f>
        <v>1.69</v>
      </c>
      <c r="W33" s="157"/>
      <c r="X33" s="157" t="s">
        <v>263</v>
      </c>
      <c r="Y33" s="157" t="s">
        <v>221</v>
      </c>
      <c r="Z33" s="146"/>
      <c r="AA33" s="146"/>
      <c r="AB33" s="146"/>
      <c r="AC33" s="146"/>
      <c r="AD33" s="146"/>
      <c r="AE33" s="146"/>
      <c r="AF33" s="146"/>
      <c r="AG33" s="146" t="s">
        <v>264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92" t="s">
        <v>1868</v>
      </c>
      <c r="D34" s="185"/>
      <c r="E34" s="186">
        <v>65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6"/>
      <c r="AA34" s="146"/>
      <c r="AB34" s="146"/>
      <c r="AC34" s="146"/>
      <c r="AD34" s="146"/>
      <c r="AE34" s="146"/>
      <c r="AF34" s="146"/>
      <c r="AG34" s="146" t="s">
        <v>278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251"/>
      <c r="D35" s="252"/>
      <c r="E35" s="252"/>
      <c r="F35" s="252"/>
      <c r="G35" s="252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223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67">
        <v>10</v>
      </c>
      <c r="B36" s="168" t="s">
        <v>1869</v>
      </c>
      <c r="C36" s="177" t="s">
        <v>1870</v>
      </c>
      <c r="D36" s="169" t="s">
        <v>332</v>
      </c>
      <c r="E36" s="170">
        <v>65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0">
        <v>7.3899999999999993E-2</v>
      </c>
      <c r="O36" s="170">
        <f>ROUND(E36*N36,2)</f>
        <v>4.8</v>
      </c>
      <c r="P36" s="170">
        <v>0</v>
      </c>
      <c r="Q36" s="170">
        <f>ROUND(E36*P36,2)</f>
        <v>0</v>
      </c>
      <c r="R36" s="172" t="s">
        <v>333</v>
      </c>
      <c r="S36" s="172" t="s">
        <v>218</v>
      </c>
      <c r="T36" s="173" t="s">
        <v>218</v>
      </c>
      <c r="U36" s="157">
        <v>0.45</v>
      </c>
      <c r="V36" s="157">
        <f>ROUND(E36*U36,2)</f>
        <v>29.25</v>
      </c>
      <c r="W36" s="157"/>
      <c r="X36" s="157" t="s">
        <v>263</v>
      </c>
      <c r="Y36" s="157" t="s">
        <v>221</v>
      </c>
      <c r="Z36" s="146"/>
      <c r="AA36" s="146"/>
      <c r="AB36" s="146"/>
      <c r="AC36" s="146"/>
      <c r="AD36" s="146"/>
      <c r="AE36" s="146"/>
      <c r="AF36" s="146"/>
      <c r="AG36" s="146" t="s">
        <v>264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2" x14ac:dyDescent="0.2">
      <c r="A37" s="153"/>
      <c r="B37" s="154"/>
      <c r="C37" s="266" t="s">
        <v>1871</v>
      </c>
      <c r="D37" s="267"/>
      <c r="E37" s="267"/>
      <c r="F37" s="267"/>
      <c r="G37" s="26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6"/>
      <c r="AA37" s="146"/>
      <c r="AB37" s="146"/>
      <c r="AC37" s="146"/>
      <c r="AD37" s="146"/>
      <c r="AE37" s="146"/>
      <c r="AF37" s="146"/>
      <c r="AG37" s="146" t="s">
        <v>276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75" t="str">
        <f>C37</f>
        <v>s provedením lože z kameniva drceného, s vyplněním spár, s dvojitým hutněním a se smetením přebytečného materiálu na krajnici. S dodáním hmot pro lože a výplň spár.</v>
      </c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92" t="s">
        <v>1868</v>
      </c>
      <c r="D38" s="185"/>
      <c r="E38" s="186">
        <v>65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278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251"/>
      <c r="D39" s="252"/>
      <c r="E39" s="252"/>
      <c r="F39" s="252"/>
      <c r="G39" s="252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6"/>
      <c r="AA39" s="146"/>
      <c r="AB39" s="146"/>
      <c r="AC39" s="146"/>
      <c r="AD39" s="146"/>
      <c r="AE39" s="146"/>
      <c r="AF39" s="146"/>
      <c r="AG39" s="146" t="s">
        <v>223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67">
        <v>11</v>
      </c>
      <c r="B40" s="168" t="s">
        <v>1872</v>
      </c>
      <c r="C40" s="177" t="s">
        <v>1873</v>
      </c>
      <c r="D40" s="169" t="s">
        <v>374</v>
      </c>
      <c r="E40" s="170">
        <v>44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0">
        <v>3.3E-4</v>
      </c>
      <c r="O40" s="170">
        <f>ROUND(E40*N40,2)</f>
        <v>0.01</v>
      </c>
      <c r="P40" s="170">
        <v>0</v>
      </c>
      <c r="Q40" s="170">
        <f>ROUND(E40*P40,2)</f>
        <v>0</v>
      </c>
      <c r="R40" s="172" t="s">
        <v>333</v>
      </c>
      <c r="S40" s="172" t="s">
        <v>218</v>
      </c>
      <c r="T40" s="173" t="s">
        <v>218</v>
      </c>
      <c r="U40" s="157">
        <v>0.41</v>
      </c>
      <c r="V40" s="157">
        <f>ROUND(E40*U40,2)</f>
        <v>18.04</v>
      </c>
      <c r="W40" s="157"/>
      <c r="X40" s="157" t="s">
        <v>263</v>
      </c>
      <c r="Y40" s="157" t="s">
        <v>221</v>
      </c>
      <c r="Z40" s="146"/>
      <c r="AA40" s="146"/>
      <c r="AB40" s="146"/>
      <c r="AC40" s="146"/>
      <c r="AD40" s="146"/>
      <c r="AE40" s="146"/>
      <c r="AF40" s="146"/>
      <c r="AG40" s="146" t="s">
        <v>264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262"/>
      <c r="D41" s="263"/>
      <c r="E41" s="263"/>
      <c r="F41" s="263"/>
      <c r="G41" s="263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6"/>
      <c r="AA41" s="146"/>
      <c r="AB41" s="146"/>
      <c r="AC41" s="146"/>
      <c r="AD41" s="146"/>
      <c r="AE41" s="146"/>
      <c r="AF41" s="146"/>
      <c r="AG41" s="146" t="s">
        <v>223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1" x14ac:dyDescent="0.2">
      <c r="A42" s="167">
        <v>12</v>
      </c>
      <c r="B42" s="168" t="s">
        <v>1874</v>
      </c>
      <c r="C42" s="177" t="s">
        <v>1875</v>
      </c>
      <c r="D42" s="169" t="s">
        <v>332</v>
      </c>
      <c r="E42" s="170">
        <v>1.6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0">
        <v>0.18310000000000001</v>
      </c>
      <c r="O42" s="170">
        <f>ROUND(E42*N42,2)</f>
        <v>0.28999999999999998</v>
      </c>
      <c r="P42" s="170">
        <v>0</v>
      </c>
      <c r="Q42" s="170">
        <f>ROUND(E42*P42,2)</f>
        <v>0</v>
      </c>
      <c r="R42" s="172" t="s">
        <v>333</v>
      </c>
      <c r="S42" s="172" t="s">
        <v>218</v>
      </c>
      <c r="T42" s="173" t="s">
        <v>218</v>
      </c>
      <c r="U42" s="157">
        <v>0.375</v>
      </c>
      <c r="V42" s="157">
        <f>ROUND(E42*U42,2)</f>
        <v>0.6</v>
      </c>
      <c r="W42" s="157"/>
      <c r="X42" s="157" t="s">
        <v>263</v>
      </c>
      <c r="Y42" s="157" t="s">
        <v>221</v>
      </c>
      <c r="Z42" s="146"/>
      <c r="AA42" s="146"/>
      <c r="AB42" s="146"/>
      <c r="AC42" s="146"/>
      <c r="AD42" s="146"/>
      <c r="AE42" s="146"/>
      <c r="AF42" s="146"/>
      <c r="AG42" s="146" t="s">
        <v>264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2" x14ac:dyDescent="0.2">
      <c r="A43" s="153"/>
      <c r="B43" s="154"/>
      <c r="C43" s="266" t="s">
        <v>1876</v>
      </c>
      <c r="D43" s="267"/>
      <c r="E43" s="267"/>
      <c r="F43" s="267"/>
      <c r="G43" s="26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6"/>
      <c r="AA43" s="146"/>
      <c r="AB43" s="146"/>
      <c r="AC43" s="146"/>
      <c r="AD43" s="146"/>
      <c r="AE43" s="146"/>
      <c r="AF43" s="146"/>
      <c r="AG43" s="146" t="s">
        <v>276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75" t="str">
        <f>C43</f>
        <v>komunikací pro pěší, z dlaždic betonových a teracových, do velikosti dlaždic 0,25 m2, s provedením lože do tl. 30 mm, s vyplněním spár a se smetením přebytečného materiálu na vzdálenost do 3 m</v>
      </c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92" t="s">
        <v>1877</v>
      </c>
      <c r="D44" s="185"/>
      <c r="E44" s="186">
        <v>1.6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6"/>
      <c r="AA44" s="146"/>
      <c r="AB44" s="146"/>
      <c r="AC44" s="146"/>
      <c r="AD44" s="146"/>
      <c r="AE44" s="146"/>
      <c r="AF44" s="146"/>
      <c r="AG44" s="146" t="s">
        <v>278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251"/>
      <c r="D45" s="252"/>
      <c r="E45" s="252"/>
      <c r="F45" s="252"/>
      <c r="G45" s="252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6"/>
      <c r="AA45" s="146"/>
      <c r="AB45" s="146"/>
      <c r="AC45" s="146"/>
      <c r="AD45" s="146"/>
      <c r="AE45" s="146"/>
      <c r="AF45" s="146"/>
      <c r="AG45" s="146" t="s">
        <v>223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67">
        <v>13</v>
      </c>
      <c r="B46" s="168" t="s">
        <v>1878</v>
      </c>
      <c r="C46" s="177" t="s">
        <v>1879</v>
      </c>
      <c r="D46" s="169" t="s">
        <v>374</v>
      </c>
      <c r="E46" s="170">
        <v>44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0">
        <v>0.12472</v>
      </c>
      <c r="O46" s="170">
        <f>ROUND(E46*N46,2)</f>
        <v>5.49</v>
      </c>
      <c r="P46" s="170">
        <v>0</v>
      </c>
      <c r="Q46" s="170">
        <f>ROUND(E46*P46,2)</f>
        <v>0</v>
      </c>
      <c r="R46" s="172" t="s">
        <v>333</v>
      </c>
      <c r="S46" s="172" t="s">
        <v>218</v>
      </c>
      <c r="T46" s="173" t="s">
        <v>218</v>
      </c>
      <c r="U46" s="157">
        <v>0.14000000000000001</v>
      </c>
      <c r="V46" s="157">
        <f>ROUND(E46*U46,2)</f>
        <v>6.16</v>
      </c>
      <c r="W46" s="157"/>
      <c r="X46" s="157" t="s">
        <v>263</v>
      </c>
      <c r="Y46" s="157" t="s">
        <v>221</v>
      </c>
      <c r="Z46" s="146"/>
      <c r="AA46" s="146"/>
      <c r="AB46" s="146"/>
      <c r="AC46" s="146"/>
      <c r="AD46" s="146"/>
      <c r="AE46" s="146"/>
      <c r="AF46" s="146"/>
      <c r="AG46" s="146" t="s">
        <v>264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266" t="s">
        <v>1880</v>
      </c>
      <c r="D47" s="267"/>
      <c r="E47" s="267"/>
      <c r="F47" s="267"/>
      <c r="G47" s="26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6"/>
      <c r="AA47" s="146"/>
      <c r="AB47" s="146"/>
      <c r="AC47" s="146"/>
      <c r="AD47" s="146"/>
      <c r="AE47" s="146"/>
      <c r="AF47" s="146"/>
      <c r="AG47" s="146" t="s">
        <v>276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251"/>
      <c r="D48" s="252"/>
      <c r="E48" s="252"/>
      <c r="F48" s="252"/>
      <c r="G48" s="252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223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7">
        <v>14</v>
      </c>
      <c r="B49" s="168" t="s">
        <v>1881</v>
      </c>
      <c r="C49" s="177" t="s">
        <v>1882</v>
      </c>
      <c r="D49" s="169" t="s">
        <v>332</v>
      </c>
      <c r="E49" s="170">
        <v>68.25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0">
        <v>0.129</v>
      </c>
      <c r="O49" s="170">
        <f>ROUND(E49*N49,2)</f>
        <v>8.8000000000000007</v>
      </c>
      <c r="P49" s="170">
        <v>0</v>
      </c>
      <c r="Q49" s="170">
        <f>ROUND(E49*P49,2)</f>
        <v>0</v>
      </c>
      <c r="R49" s="172" t="s">
        <v>381</v>
      </c>
      <c r="S49" s="172" t="s">
        <v>218</v>
      </c>
      <c r="T49" s="173" t="s">
        <v>218</v>
      </c>
      <c r="U49" s="157">
        <v>0</v>
      </c>
      <c r="V49" s="157">
        <f>ROUND(E49*U49,2)</f>
        <v>0</v>
      </c>
      <c r="W49" s="157"/>
      <c r="X49" s="157" t="s">
        <v>382</v>
      </c>
      <c r="Y49" s="157" t="s">
        <v>221</v>
      </c>
      <c r="Z49" s="146"/>
      <c r="AA49" s="146"/>
      <c r="AB49" s="146"/>
      <c r="AC49" s="146"/>
      <c r="AD49" s="146"/>
      <c r="AE49" s="146"/>
      <c r="AF49" s="146"/>
      <c r="AG49" s="146" t="s">
        <v>383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92" t="s">
        <v>1883</v>
      </c>
      <c r="D50" s="185"/>
      <c r="E50" s="186">
        <v>68.25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6"/>
      <c r="AA50" s="146"/>
      <c r="AB50" s="146"/>
      <c r="AC50" s="146"/>
      <c r="AD50" s="146"/>
      <c r="AE50" s="146"/>
      <c r="AF50" s="146"/>
      <c r="AG50" s="146" t="s">
        <v>278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251"/>
      <c r="D51" s="252"/>
      <c r="E51" s="252"/>
      <c r="F51" s="252"/>
      <c r="G51" s="252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6"/>
      <c r="AA51" s="146"/>
      <c r="AB51" s="146"/>
      <c r="AC51" s="146"/>
      <c r="AD51" s="146"/>
      <c r="AE51" s="146"/>
      <c r="AF51" s="146"/>
      <c r="AG51" s="146" t="s">
        <v>223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x14ac:dyDescent="0.2">
      <c r="A52" s="160" t="s">
        <v>213</v>
      </c>
      <c r="B52" s="161" t="s">
        <v>117</v>
      </c>
      <c r="C52" s="176" t="s">
        <v>118</v>
      </c>
      <c r="D52" s="162"/>
      <c r="E52" s="163"/>
      <c r="F52" s="164"/>
      <c r="G52" s="164">
        <f>SUMIF(AG53:AG68,"&lt;&gt;NOR",G53:G68)</f>
        <v>0</v>
      </c>
      <c r="H52" s="164"/>
      <c r="I52" s="164">
        <f>SUM(I53:I68)</f>
        <v>0</v>
      </c>
      <c r="J52" s="164"/>
      <c r="K52" s="164">
        <f>SUM(K53:K68)</f>
        <v>0</v>
      </c>
      <c r="L52" s="164"/>
      <c r="M52" s="164">
        <f>SUM(M53:M68)</f>
        <v>0</v>
      </c>
      <c r="N52" s="163"/>
      <c r="O52" s="163">
        <f>SUM(O53:O68)</f>
        <v>0</v>
      </c>
      <c r="P52" s="163"/>
      <c r="Q52" s="163">
        <f>SUM(Q53:Q68)</f>
        <v>3.06</v>
      </c>
      <c r="R52" s="164"/>
      <c r="S52" s="164"/>
      <c r="T52" s="165"/>
      <c r="U52" s="159"/>
      <c r="V52" s="159">
        <f>SUM(V53:V68)</f>
        <v>17.98</v>
      </c>
      <c r="W52" s="159"/>
      <c r="X52" s="159"/>
      <c r="Y52" s="159"/>
      <c r="AG52" t="s">
        <v>214</v>
      </c>
    </row>
    <row r="53" spans="1:60" ht="22.5" outlineLevel="1" x14ac:dyDescent="0.2">
      <c r="A53" s="167">
        <v>15</v>
      </c>
      <c r="B53" s="168" t="s">
        <v>1884</v>
      </c>
      <c r="C53" s="177" t="s">
        <v>1885</v>
      </c>
      <c r="D53" s="169" t="s">
        <v>273</v>
      </c>
      <c r="E53" s="170">
        <v>0.48599999999999999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0">
        <v>1.2800000000000001E-3</v>
      </c>
      <c r="O53" s="170">
        <f>ROUND(E53*N53,2)</f>
        <v>0</v>
      </c>
      <c r="P53" s="170">
        <v>1.8</v>
      </c>
      <c r="Q53" s="170">
        <f>ROUND(E53*P53,2)</f>
        <v>0.87</v>
      </c>
      <c r="R53" s="172" t="s">
        <v>1582</v>
      </c>
      <c r="S53" s="172" t="s">
        <v>218</v>
      </c>
      <c r="T53" s="173" t="s">
        <v>218</v>
      </c>
      <c r="U53" s="157">
        <v>1.52</v>
      </c>
      <c r="V53" s="157">
        <f>ROUND(E53*U53,2)</f>
        <v>0.74</v>
      </c>
      <c r="W53" s="157"/>
      <c r="X53" s="157" t="s">
        <v>263</v>
      </c>
      <c r="Y53" s="157" t="s">
        <v>221</v>
      </c>
      <c r="Z53" s="146"/>
      <c r="AA53" s="146"/>
      <c r="AB53" s="146"/>
      <c r="AC53" s="146"/>
      <c r="AD53" s="146"/>
      <c r="AE53" s="146"/>
      <c r="AF53" s="146"/>
      <c r="AG53" s="146" t="s">
        <v>264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2" x14ac:dyDescent="0.2">
      <c r="A54" s="153"/>
      <c r="B54" s="154"/>
      <c r="C54" s="266" t="s">
        <v>1886</v>
      </c>
      <c r="D54" s="267"/>
      <c r="E54" s="267"/>
      <c r="F54" s="267"/>
      <c r="G54" s="26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6"/>
      <c r="AA54" s="146"/>
      <c r="AB54" s="146"/>
      <c r="AC54" s="146"/>
      <c r="AD54" s="146"/>
      <c r="AE54" s="146"/>
      <c r="AF54" s="146"/>
      <c r="AG54" s="146" t="s">
        <v>276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75" t="str">
        <f>C54</f>
        <v>nebo vybourání otvorů průřezové plochy přes 4 m2 ve zdivu nadzákladovém, včetně pomocného lešení o výšce podlahy do 1900 mm a pro zatížení do 1,5 kPa  (150 kg/m2)</v>
      </c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92" t="s">
        <v>1887</v>
      </c>
      <c r="D55" s="185"/>
      <c r="E55" s="186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6"/>
      <c r="AA55" s="146"/>
      <c r="AB55" s="146"/>
      <c r="AC55" s="146"/>
      <c r="AD55" s="146"/>
      <c r="AE55" s="146"/>
      <c r="AF55" s="146"/>
      <c r="AG55" s="146" t="s">
        <v>278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92" t="s">
        <v>1888</v>
      </c>
      <c r="D56" s="185"/>
      <c r="E56" s="186">
        <v>0.48599999999999999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6"/>
      <c r="AA56" s="146"/>
      <c r="AB56" s="146"/>
      <c r="AC56" s="146"/>
      <c r="AD56" s="146"/>
      <c r="AE56" s="146"/>
      <c r="AF56" s="146"/>
      <c r="AG56" s="146" t="s">
        <v>278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251"/>
      <c r="D57" s="252"/>
      <c r="E57" s="252"/>
      <c r="F57" s="252"/>
      <c r="G57" s="252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6"/>
      <c r="AA57" s="146"/>
      <c r="AB57" s="146"/>
      <c r="AC57" s="146"/>
      <c r="AD57" s="146"/>
      <c r="AE57" s="146"/>
      <c r="AF57" s="146"/>
      <c r="AG57" s="146" t="s">
        <v>223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67">
        <v>16</v>
      </c>
      <c r="B58" s="168" t="s">
        <v>1889</v>
      </c>
      <c r="C58" s="177" t="s">
        <v>1890</v>
      </c>
      <c r="D58" s="169" t="s">
        <v>273</v>
      </c>
      <c r="E58" s="170">
        <v>0.9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0">
        <v>1.2800000000000001E-3</v>
      </c>
      <c r="O58" s="170">
        <f>ROUND(E58*N58,2)</f>
        <v>0</v>
      </c>
      <c r="P58" s="170">
        <v>2</v>
      </c>
      <c r="Q58" s="170">
        <f>ROUND(E58*P58,2)</f>
        <v>1.8</v>
      </c>
      <c r="R58" s="172" t="s">
        <v>1582</v>
      </c>
      <c r="S58" s="172" t="s">
        <v>218</v>
      </c>
      <c r="T58" s="173" t="s">
        <v>218</v>
      </c>
      <c r="U58" s="157">
        <v>1.7789999999999999</v>
      </c>
      <c r="V58" s="157">
        <f>ROUND(E58*U58,2)</f>
        <v>1.6</v>
      </c>
      <c r="W58" s="157"/>
      <c r="X58" s="157" t="s">
        <v>263</v>
      </c>
      <c r="Y58" s="157" t="s">
        <v>221</v>
      </c>
      <c r="Z58" s="146"/>
      <c r="AA58" s="146"/>
      <c r="AB58" s="146"/>
      <c r="AC58" s="146"/>
      <c r="AD58" s="146"/>
      <c r="AE58" s="146"/>
      <c r="AF58" s="146"/>
      <c r="AG58" s="146" t="s">
        <v>264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2" x14ac:dyDescent="0.2">
      <c r="A59" s="153"/>
      <c r="B59" s="154"/>
      <c r="C59" s="266" t="s">
        <v>1886</v>
      </c>
      <c r="D59" s="267"/>
      <c r="E59" s="267"/>
      <c r="F59" s="267"/>
      <c r="G59" s="26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6"/>
      <c r="AA59" s="146"/>
      <c r="AB59" s="146"/>
      <c r="AC59" s="146"/>
      <c r="AD59" s="146"/>
      <c r="AE59" s="146"/>
      <c r="AF59" s="146"/>
      <c r="AG59" s="146" t="s">
        <v>276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75" t="str">
        <f>C59</f>
        <v>nebo vybourání otvorů průřezové plochy přes 4 m2 ve zdivu nadzákladovém, včetně pomocného lešení o výšce podlahy do 1900 mm a pro zatížení do 1,5 kPa  (150 kg/m2)</v>
      </c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192" t="s">
        <v>1891</v>
      </c>
      <c r="D60" s="185"/>
      <c r="E60" s="186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6"/>
      <c r="AA60" s="146"/>
      <c r="AB60" s="146"/>
      <c r="AC60" s="146"/>
      <c r="AD60" s="146"/>
      <c r="AE60" s="146"/>
      <c r="AF60" s="146"/>
      <c r="AG60" s="146" t="s">
        <v>278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92" t="s">
        <v>1892</v>
      </c>
      <c r="D61" s="185"/>
      <c r="E61" s="186">
        <v>0.9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6"/>
      <c r="AA61" s="146"/>
      <c r="AB61" s="146"/>
      <c r="AC61" s="146"/>
      <c r="AD61" s="146"/>
      <c r="AE61" s="146"/>
      <c r="AF61" s="146"/>
      <c r="AG61" s="146" t="s">
        <v>278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251"/>
      <c r="D62" s="252"/>
      <c r="E62" s="252"/>
      <c r="F62" s="252"/>
      <c r="G62" s="252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223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7">
        <v>17</v>
      </c>
      <c r="B63" s="168" t="s">
        <v>1893</v>
      </c>
      <c r="C63" s="177" t="s">
        <v>1894</v>
      </c>
      <c r="D63" s="169" t="s">
        <v>374</v>
      </c>
      <c r="E63" s="170">
        <v>39.1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0">
        <v>0</v>
      </c>
      <c r="O63" s="170">
        <f>ROUND(E63*N63,2)</f>
        <v>0</v>
      </c>
      <c r="P63" s="170">
        <v>0.01</v>
      </c>
      <c r="Q63" s="170">
        <f>ROUND(E63*P63,2)</f>
        <v>0.39</v>
      </c>
      <c r="R63" s="172" t="s">
        <v>1895</v>
      </c>
      <c r="S63" s="172" t="s">
        <v>218</v>
      </c>
      <c r="T63" s="173" t="s">
        <v>218</v>
      </c>
      <c r="U63" s="157">
        <v>0.4</v>
      </c>
      <c r="V63" s="157">
        <f>ROUND(E63*U63,2)</f>
        <v>15.64</v>
      </c>
      <c r="W63" s="157"/>
      <c r="X63" s="157" t="s">
        <v>263</v>
      </c>
      <c r="Y63" s="157" t="s">
        <v>221</v>
      </c>
      <c r="Z63" s="146"/>
      <c r="AA63" s="146"/>
      <c r="AB63" s="146"/>
      <c r="AC63" s="146"/>
      <c r="AD63" s="146"/>
      <c r="AE63" s="146"/>
      <c r="AF63" s="146"/>
      <c r="AG63" s="146" t="s">
        <v>264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192" t="s">
        <v>1896</v>
      </c>
      <c r="D64" s="185"/>
      <c r="E64" s="186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6"/>
      <c r="AA64" s="146"/>
      <c r="AB64" s="146"/>
      <c r="AC64" s="146"/>
      <c r="AD64" s="146"/>
      <c r="AE64" s="146"/>
      <c r="AF64" s="146"/>
      <c r="AG64" s="146" t="s">
        <v>278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92" t="s">
        <v>1897</v>
      </c>
      <c r="D65" s="185"/>
      <c r="E65" s="186">
        <v>31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6"/>
      <c r="AA65" s="146"/>
      <c r="AB65" s="146"/>
      <c r="AC65" s="146"/>
      <c r="AD65" s="146"/>
      <c r="AE65" s="146"/>
      <c r="AF65" s="146"/>
      <c r="AG65" s="146" t="s">
        <v>278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92" t="s">
        <v>1898</v>
      </c>
      <c r="D66" s="185"/>
      <c r="E66" s="186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6"/>
      <c r="AA66" s="146"/>
      <c r="AB66" s="146"/>
      <c r="AC66" s="146"/>
      <c r="AD66" s="146"/>
      <c r="AE66" s="146"/>
      <c r="AF66" s="146"/>
      <c r="AG66" s="146" t="s">
        <v>278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92" t="s">
        <v>1899</v>
      </c>
      <c r="D67" s="185"/>
      <c r="E67" s="186">
        <v>8.1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6"/>
      <c r="AA67" s="146"/>
      <c r="AB67" s="146"/>
      <c r="AC67" s="146"/>
      <c r="AD67" s="146"/>
      <c r="AE67" s="146"/>
      <c r="AF67" s="146"/>
      <c r="AG67" s="146" t="s">
        <v>278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251"/>
      <c r="D68" s="252"/>
      <c r="E68" s="252"/>
      <c r="F68" s="252"/>
      <c r="G68" s="252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6"/>
      <c r="AA68" s="146"/>
      <c r="AB68" s="146"/>
      <c r="AC68" s="146"/>
      <c r="AD68" s="146"/>
      <c r="AE68" s="146"/>
      <c r="AF68" s="146"/>
      <c r="AG68" s="146" t="s">
        <v>223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60" t="s">
        <v>213</v>
      </c>
      <c r="B69" s="161" t="s">
        <v>121</v>
      </c>
      <c r="C69" s="176" t="s">
        <v>122</v>
      </c>
      <c r="D69" s="162"/>
      <c r="E69" s="163"/>
      <c r="F69" s="164"/>
      <c r="G69" s="164">
        <f>SUMIF(AG70:AG75,"&lt;&gt;NOR",G70:G75)</f>
        <v>0</v>
      </c>
      <c r="H69" s="164"/>
      <c r="I69" s="164">
        <f>SUM(I70:I75)</f>
        <v>0</v>
      </c>
      <c r="J69" s="164"/>
      <c r="K69" s="164">
        <f>SUM(K70:K75)</f>
        <v>0</v>
      </c>
      <c r="L69" s="164"/>
      <c r="M69" s="164">
        <f>SUM(M70:M75)</f>
        <v>0</v>
      </c>
      <c r="N69" s="163"/>
      <c r="O69" s="163">
        <f>SUM(O70:O75)</f>
        <v>0</v>
      </c>
      <c r="P69" s="163"/>
      <c r="Q69" s="163">
        <f>SUM(Q70:Q75)</f>
        <v>0</v>
      </c>
      <c r="R69" s="164"/>
      <c r="S69" s="164"/>
      <c r="T69" s="165"/>
      <c r="U69" s="159"/>
      <c r="V69" s="159">
        <f>SUM(V70:V75)</f>
        <v>16.5</v>
      </c>
      <c r="W69" s="159"/>
      <c r="X69" s="159"/>
      <c r="Y69" s="159"/>
      <c r="AG69" t="s">
        <v>214</v>
      </c>
    </row>
    <row r="70" spans="1:60" outlineLevel="1" x14ac:dyDescent="0.2">
      <c r="A70" s="167">
        <v>18</v>
      </c>
      <c r="B70" s="168" t="s">
        <v>1900</v>
      </c>
      <c r="C70" s="177" t="s">
        <v>1901</v>
      </c>
      <c r="D70" s="169" t="s">
        <v>446</v>
      </c>
      <c r="E70" s="170">
        <v>42.320459999999997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0">
        <v>0</v>
      </c>
      <c r="O70" s="170">
        <f>ROUND(E70*N70,2)</f>
        <v>0</v>
      </c>
      <c r="P70" s="170">
        <v>0</v>
      </c>
      <c r="Q70" s="170">
        <f>ROUND(E70*P70,2)</f>
        <v>0</v>
      </c>
      <c r="R70" s="172" t="s">
        <v>333</v>
      </c>
      <c r="S70" s="172" t="s">
        <v>218</v>
      </c>
      <c r="T70" s="173" t="s">
        <v>218</v>
      </c>
      <c r="U70" s="157">
        <v>0.39</v>
      </c>
      <c r="V70" s="157">
        <f>ROUND(E70*U70,2)</f>
        <v>16.5</v>
      </c>
      <c r="W70" s="157"/>
      <c r="X70" s="157" t="s">
        <v>843</v>
      </c>
      <c r="Y70" s="157" t="s">
        <v>221</v>
      </c>
      <c r="Z70" s="146"/>
      <c r="AA70" s="146"/>
      <c r="AB70" s="146"/>
      <c r="AC70" s="146"/>
      <c r="AD70" s="146"/>
      <c r="AE70" s="146"/>
      <c r="AF70" s="146"/>
      <c r="AG70" s="146" t="s">
        <v>844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266" t="s">
        <v>1902</v>
      </c>
      <c r="D71" s="267"/>
      <c r="E71" s="267"/>
      <c r="F71" s="267"/>
      <c r="G71" s="26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6"/>
      <c r="AA71" s="146"/>
      <c r="AB71" s="146"/>
      <c r="AC71" s="146"/>
      <c r="AD71" s="146"/>
      <c r="AE71" s="146"/>
      <c r="AF71" s="146"/>
      <c r="AG71" s="146" t="s">
        <v>276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92" t="s">
        <v>846</v>
      </c>
      <c r="D72" s="185"/>
      <c r="E72" s="186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6"/>
      <c r="AA72" s="146"/>
      <c r="AB72" s="146"/>
      <c r="AC72" s="146"/>
      <c r="AD72" s="146"/>
      <c r="AE72" s="146"/>
      <c r="AF72" s="146"/>
      <c r="AG72" s="146" t="s">
        <v>278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92" t="s">
        <v>1903</v>
      </c>
      <c r="D73" s="185"/>
      <c r="E73" s="186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6"/>
      <c r="AA73" s="146"/>
      <c r="AB73" s="146"/>
      <c r="AC73" s="146"/>
      <c r="AD73" s="146"/>
      <c r="AE73" s="146"/>
      <c r="AF73" s="146"/>
      <c r="AG73" s="146" t="s">
        <v>278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92" t="s">
        <v>1904</v>
      </c>
      <c r="D74" s="185"/>
      <c r="E74" s="186">
        <v>42.320459999999997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6"/>
      <c r="AA74" s="146"/>
      <c r="AB74" s="146"/>
      <c r="AC74" s="146"/>
      <c r="AD74" s="146"/>
      <c r="AE74" s="146"/>
      <c r="AF74" s="146"/>
      <c r="AG74" s="146" t="s">
        <v>278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53"/>
      <c r="B75" s="154"/>
      <c r="C75" s="251"/>
      <c r="D75" s="252"/>
      <c r="E75" s="252"/>
      <c r="F75" s="252"/>
      <c r="G75" s="252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6"/>
      <c r="AA75" s="146"/>
      <c r="AB75" s="146"/>
      <c r="AC75" s="146"/>
      <c r="AD75" s="146"/>
      <c r="AE75" s="146"/>
      <c r="AF75" s="146"/>
      <c r="AG75" s="146" t="s">
        <v>223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x14ac:dyDescent="0.2">
      <c r="A76" s="160" t="s">
        <v>213</v>
      </c>
      <c r="B76" s="161" t="s">
        <v>179</v>
      </c>
      <c r="C76" s="176" t="s">
        <v>180</v>
      </c>
      <c r="D76" s="162"/>
      <c r="E76" s="163"/>
      <c r="F76" s="164"/>
      <c r="G76" s="164">
        <f>SUMIF(AG77:AG97,"&lt;&gt;NOR",G77:G97)</f>
        <v>0</v>
      </c>
      <c r="H76" s="164"/>
      <c r="I76" s="164">
        <f>SUM(I77:I97)</f>
        <v>0</v>
      </c>
      <c r="J76" s="164"/>
      <c r="K76" s="164">
        <f>SUM(K77:K97)</f>
        <v>0</v>
      </c>
      <c r="L76" s="164"/>
      <c r="M76" s="164">
        <f>SUM(M77:M97)</f>
        <v>0</v>
      </c>
      <c r="N76" s="163"/>
      <c r="O76" s="163">
        <f>SUM(O77:O97)</f>
        <v>0</v>
      </c>
      <c r="P76" s="163"/>
      <c r="Q76" s="163">
        <f>SUM(Q77:Q97)</f>
        <v>0</v>
      </c>
      <c r="R76" s="164"/>
      <c r="S76" s="164"/>
      <c r="T76" s="165"/>
      <c r="U76" s="159"/>
      <c r="V76" s="159">
        <f>SUM(V77:V97)</f>
        <v>4.3900000000000006</v>
      </c>
      <c r="W76" s="159"/>
      <c r="X76" s="159"/>
      <c r="Y76" s="159"/>
      <c r="AG76" t="s">
        <v>214</v>
      </c>
    </row>
    <row r="77" spans="1:60" outlineLevel="1" x14ac:dyDescent="0.2">
      <c r="A77" s="167">
        <v>19</v>
      </c>
      <c r="B77" s="168" t="s">
        <v>1905</v>
      </c>
      <c r="C77" s="177" t="s">
        <v>1590</v>
      </c>
      <c r="D77" s="169" t="s">
        <v>446</v>
      </c>
      <c r="E77" s="170">
        <v>3.0657999999999999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0">
        <v>0</v>
      </c>
      <c r="O77" s="170">
        <f>ROUND(E77*N77,2)</f>
        <v>0</v>
      </c>
      <c r="P77" s="170">
        <v>0</v>
      </c>
      <c r="Q77" s="170">
        <f>ROUND(E77*P77,2)</f>
        <v>0</v>
      </c>
      <c r="R77" s="172" t="s">
        <v>1582</v>
      </c>
      <c r="S77" s="172" t="s">
        <v>218</v>
      </c>
      <c r="T77" s="173" t="s">
        <v>218</v>
      </c>
      <c r="U77" s="157">
        <v>0.49</v>
      </c>
      <c r="V77" s="157">
        <f>ROUND(E77*U77,2)</f>
        <v>1.5</v>
      </c>
      <c r="W77" s="157"/>
      <c r="X77" s="157" t="s">
        <v>1906</v>
      </c>
      <c r="Y77" s="157" t="s">
        <v>221</v>
      </c>
      <c r="Z77" s="146"/>
      <c r="AA77" s="146"/>
      <c r="AB77" s="146"/>
      <c r="AC77" s="146"/>
      <c r="AD77" s="146"/>
      <c r="AE77" s="146"/>
      <c r="AF77" s="146"/>
      <c r="AG77" s="146" t="s">
        <v>1907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53"/>
      <c r="B78" s="154"/>
      <c r="C78" s="253" t="s">
        <v>1908</v>
      </c>
      <c r="D78" s="254"/>
      <c r="E78" s="254"/>
      <c r="F78" s="254"/>
      <c r="G78" s="254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6"/>
      <c r="AA78" s="146"/>
      <c r="AB78" s="146"/>
      <c r="AC78" s="146"/>
      <c r="AD78" s="146"/>
      <c r="AE78" s="146"/>
      <c r="AF78" s="146"/>
      <c r="AG78" s="146" t="s">
        <v>227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192" t="s">
        <v>1909</v>
      </c>
      <c r="D79" s="185"/>
      <c r="E79" s="186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6"/>
      <c r="AA79" s="146"/>
      <c r="AB79" s="146"/>
      <c r="AC79" s="146"/>
      <c r="AD79" s="146"/>
      <c r="AE79" s="146"/>
      <c r="AF79" s="146"/>
      <c r="AG79" s="146" t="s">
        <v>278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92" t="s">
        <v>1910</v>
      </c>
      <c r="D80" s="185"/>
      <c r="E80" s="186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6"/>
      <c r="AA80" s="146"/>
      <c r="AB80" s="146"/>
      <c r="AC80" s="146"/>
      <c r="AD80" s="146"/>
      <c r="AE80" s="146"/>
      <c r="AF80" s="146"/>
      <c r="AG80" s="146" t="s">
        <v>278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92" t="s">
        <v>1911</v>
      </c>
      <c r="D81" s="185"/>
      <c r="E81" s="186">
        <v>3.0657999999999999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6"/>
      <c r="AA81" s="146"/>
      <c r="AB81" s="146"/>
      <c r="AC81" s="146"/>
      <c r="AD81" s="146"/>
      <c r="AE81" s="146"/>
      <c r="AF81" s="146"/>
      <c r="AG81" s="146" t="s">
        <v>278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251"/>
      <c r="D82" s="252"/>
      <c r="E82" s="252"/>
      <c r="F82" s="252"/>
      <c r="G82" s="252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6"/>
      <c r="AA82" s="146"/>
      <c r="AB82" s="146"/>
      <c r="AC82" s="146"/>
      <c r="AD82" s="146"/>
      <c r="AE82" s="146"/>
      <c r="AF82" s="146"/>
      <c r="AG82" s="146" t="s">
        <v>223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67">
        <v>20</v>
      </c>
      <c r="B83" s="168" t="s">
        <v>1591</v>
      </c>
      <c r="C83" s="177" t="s">
        <v>1592</v>
      </c>
      <c r="D83" s="169" t="s">
        <v>446</v>
      </c>
      <c r="E83" s="170">
        <v>27.592199999999998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0">
        <v>0</v>
      </c>
      <c r="O83" s="170">
        <f>ROUND(E83*N83,2)</f>
        <v>0</v>
      </c>
      <c r="P83" s="170">
        <v>0</v>
      </c>
      <c r="Q83" s="170">
        <f>ROUND(E83*P83,2)</f>
        <v>0</v>
      </c>
      <c r="R83" s="172" t="s">
        <v>1582</v>
      </c>
      <c r="S83" s="172" t="s">
        <v>218</v>
      </c>
      <c r="T83" s="173" t="s">
        <v>218</v>
      </c>
      <c r="U83" s="157">
        <v>0</v>
      </c>
      <c r="V83" s="157">
        <f>ROUND(E83*U83,2)</f>
        <v>0</v>
      </c>
      <c r="W83" s="157"/>
      <c r="X83" s="157" t="s">
        <v>1906</v>
      </c>
      <c r="Y83" s="157" t="s">
        <v>221</v>
      </c>
      <c r="Z83" s="146"/>
      <c r="AA83" s="146"/>
      <c r="AB83" s="146"/>
      <c r="AC83" s="146"/>
      <c r="AD83" s="146"/>
      <c r="AE83" s="146"/>
      <c r="AF83" s="146"/>
      <c r="AG83" s="146" t="s">
        <v>1907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53"/>
      <c r="B84" s="154"/>
      <c r="C84" s="192" t="s">
        <v>1909</v>
      </c>
      <c r="D84" s="185"/>
      <c r="E84" s="186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6"/>
      <c r="AA84" s="146"/>
      <c r="AB84" s="146"/>
      <c r="AC84" s="146"/>
      <c r="AD84" s="146"/>
      <c r="AE84" s="146"/>
      <c r="AF84" s="146"/>
      <c r="AG84" s="146" t="s">
        <v>278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92" t="s">
        <v>1910</v>
      </c>
      <c r="D85" s="185"/>
      <c r="E85" s="186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6"/>
      <c r="AA85" s="146"/>
      <c r="AB85" s="146"/>
      <c r="AC85" s="146"/>
      <c r="AD85" s="146"/>
      <c r="AE85" s="146"/>
      <c r="AF85" s="146"/>
      <c r="AG85" s="146" t="s">
        <v>278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92" t="s">
        <v>1912</v>
      </c>
      <c r="D86" s="185"/>
      <c r="E86" s="186">
        <v>27.592199999999998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6"/>
      <c r="AA86" s="146"/>
      <c r="AB86" s="146"/>
      <c r="AC86" s="146"/>
      <c r="AD86" s="146"/>
      <c r="AE86" s="146"/>
      <c r="AF86" s="146"/>
      <c r="AG86" s="146" t="s">
        <v>278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251"/>
      <c r="D87" s="252"/>
      <c r="E87" s="252"/>
      <c r="F87" s="252"/>
      <c r="G87" s="252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223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67">
        <v>21</v>
      </c>
      <c r="B88" s="168" t="s">
        <v>1593</v>
      </c>
      <c r="C88" s="177" t="s">
        <v>1594</v>
      </c>
      <c r="D88" s="169" t="s">
        <v>446</v>
      </c>
      <c r="E88" s="170">
        <v>3.0657999999999999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0">
        <v>0</v>
      </c>
      <c r="O88" s="170">
        <f>ROUND(E88*N88,2)</f>
        <v>0</v>
      </c>
      <c r="P88" s="170">
        <v>0</v>
      </c>
      <c r="Q88" s="170">
        <f>ROUND(E88*P88,2)</f>
        <v>0</v>
      </c>
      <c r="R88" s="172" t="s">
        <v>1582</v>
      </c>
      <c r="S88" s="172" t="s">
        <v>218</v>
      </c>
      <c r="T88" s="173" t="s">
        <v>218</v>
      </c>
      <c r="U88" s="157">
        <v>0.94199999999999995</v>
      </c>
      <c r="V88" s="157">
        <f>ROUND(E88*U88,2)</f>
        <v>2.89</v>
      </c>
      <c r="W88" s="157"/>
      <c r="X88" s="157" t="s">
        <v>1906</v>
      </c>
      <c r="Y88" s="157" t="s">
        <v>221</v>
      </c>
      <c r="Z88" s="146"/>
      <c r="AA88" s="146"/>
      <c r="AB88" s="146"/>
      <c r="AC88" s="146"/>
      <c r="AD88" s="146"/>
      <c r="AE88" s="146"/>
      <c r="AF88" s="146"/>
      <c r="AG88" s="146" t="s">
        <v>1907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192" t="s">
        <v>1909</v>
      </c>
      <c r="D89" s="185"/>
      <c r="E89" s="186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6"/>
      <c r="AA89" s="146"/>
      <c r="AB89" s="146"/>
      <c r="AC89" s="146"/>
      <c r="AD89" s="146"/>
      <c r="AE89" s="146"/>
      <c r="AF89" s="146"/>
      <c r="AG89" s="146" t="s">
        <v>278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">
      <c r="A90" s="153"/>
      <c r="B90" s="154"/>
      <c r="C90" s="192" t="s">
        <v>1910</v>
      </c>
      <c r="D90" s="185"/>
      <c r="E90" s="186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6"/>
      <c r="AA90" s="146"/>
      <c r="AB90" s="146"/>
      <c r="AC90" s="146"/>
      <c r="AD90" s="146"/>
      <c r="AE90" s="146"/>
      <c r="AF90" s="146"/>
      <c r="AG90" s="146" t="s">
        <v>278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92" t="s">
        <v>1911</v>
      </c>
      <c r="D91" s="185"/>
      <c r="E91" s="186">
        <v>3.0657999999999999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6"/>
      <c r="AA91" s="146"/>
      <c r="AB91" s="146"/>
      <c r="AC91" s="146"/>
      <c r="AD91" s="146"/>
      <c r="AE91" s="146"/>
      <c r="AF91" s="146"/>
      <c r="AG91" s="146" t="s">
        <v>278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53"/>
      <c r="B92" s="154"/>
      <c r="C92" s="251"/>
      <c r="D92" s="252"/>
      <c r="E92" s="252"/>
      <c r="F92" s="252"/>
      <c r="G92" s="252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6"/>
      <c r="AA92" s="146"/>
      <c r="AB92" s="146"/>
      <c r="AC92" s="146"/>
      <c r="AD92" s="146"/>
      <c r="AE92" s="146"/>
      <c r="AF92" s="146"/>
      <c r="AG92" s="146" t="s">
        <v>223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67">
        <v>22</v>
      </c>
      <c r="B93" s="168" t="s">
        <v>1913</v>
      </c>
      <c r="C93" s="177" t="s">
        <v>1914</v>
      </c>
      <c r="D93" s="169" t="s">
        <v>446</v>
      </c>
      <c r="E93" s="170">
        <v>3.0657999999999999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0">
        <v>0</v>
      </c>
      <c r="O93" s="170">
        <f>ROUND(E93*N93,2)</f>
        <v>0</v>
      </c>
      <c r="P93" s="170">
        <v>0</v>
      </c>
      <c r="Q93" s="170">
        <f>ROUND(E93*P93,2)</f>
        <v>0</v>
      </c>
      <c r="R93" s="172" t="s">
        <v>1582</v>
      </c>
      <c r="S93" s="172" t="s">
        <v>218</v>
      </c>
      <c r="T93" s="173" t="s">
        <v>218</v>
      </c>
      <c r="U93" s="157">
        <v>0</v>
      </c>
      <c r="V93" s="157">
        <f>ROUND(E93*U93,2)</f>
        <v>0</v>
      </c>
      <c r="W93" s="157"/>
      <c r="X93" s="157" t="s">
        <v>1906</v>
      </c>
      <c r="Y93" s="157" t="s">
        <v>221</v>
      </c>
      <c r="Z93" s="146"/>
      <c r="AA93" s="146"/>
      <c r="AB93" s="146"/>
      <c r="AC93" s="146"/>
      <c r="AD93" s="146"/>
      <c r="AE93" s="146"/>
      <c r="AF93" s="146"/>
      <c r="AG93" s="146" t="s">
        <v>1907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192" t="s">
        <v>1909</v>
      </c>
      <c r="D94" s="185"/>
      <c r="E94" s="186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6"/>
      <c r="AA94" s="146"/>
      <c r="AB94" s="146"/>
      <c r="AC94" s="146"/>
      <c r="AD94" s="146"/>
      <c r="AE94" s="146"/>
      <c r="AF94" s="146"/>
      <c r="AG94" s="146" t="s">
        <v>278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92" t="s">
        <v>1910</v>
      </c>
      <c r="D95" s="185"/>
      <c r="E95" s="186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6"/>
      <c r="AA95" s="146"/>
      <c r="AB95" s="146"/>
      <c r="AC95" s="146"/>
      <c r="AD95" s="146"/>
      <c r="AE95" s="146"/>
      <c r="AF95" s="146"/>
      <c r="AG95" s="146" t="s">
        <v>278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92" t="s">
        <v>1911</v>
      </c>
      <c r="D96" s="185"/>
      <c r="E96" s="186">
        <v>3.0657999999999999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6"/>
      <c r="AA96" s="146"/>
      <c r="AB96" s="146"/>
      <c r="AC96" s="146"/>
      <c r="AD96" s="146"/>
      <c r="AE96" s="146"/>
      <c r="AF96" s="146"/>
      <c r="AG96" s="146" t="s">
        <v>278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251"/>
      <c r="D97" s="252"/>
      <c r="E97" s="252"/>
      <c r="F97" s="252"/>
      <c r="G97" s="252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6"/>
      <c r="AA97" s="146"/>
      <c r="AB97" s="146"/>
      <c r="AC97" s="146"/>
      <c r="AD97" s="146"/>
      <c r="AE97" s="146"/>
      <c r="AF97" s="146"/>
      <c r="AG97" s="146" t="s">
        <v>223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x14ac:dyDescent="0.2">
      <c r="A98" s="3"/>
      <c r="B98" s="4"/>
      <c r="C98" s="178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199</v>
      </c>
    </row>
    <row r="99" spans="1:60" x14ac:dyDescent="0.2">
      <c r="A99" s="149"/>
      <c r="B99" s="150" t="s">
        <v>29</v>
      </c>
      <c r="C99" s="179"/>
      <c r="D99" s="151"/>
      <c r="E99" s="152"/>
      <c r="F99" s="152"/>
      <c r="G99" s="166">
        <f>G8+G28+G52+G69+G76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256</v>
      </c>
    </row>
    <row r="100" spans="1:60" x14ac:dyDescent="0.2">
      <c r="C100" s="180"/>
      <c r="D100" s="10"/>
      <c r="AG100" t="s">
        <v>257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do1oy1o9dhFiqpoN1HSDPBsZojXtXo5ov3AvBNKBLlvEqFmYvdtb7zewMo9rjXEAcw5Q0JTQcLgzXRfpx0MUA==" saltValue="hDoWHLoM2eALzHazm34lUw==" spinCount="100000" sheet="1" formatRows="0"/>
  <mergeCells count="39">
    <mergeCell ref="C11:G11"/>
    <mergeCell ref="A1:G1"/>
    <mergeCell ref="C2:G2"/>
    <mergeCell ref="C3:G3"/>
    <mergeCell ref="C4:G4"/>
    <mergeCell ref="C10:G10"/>
    <mergeCell ref="C32:G32"/>
    <mergeCell ref="C13:G13"/>
    <mergeCell ref="C14:G14"/>
    <mergeCell ref="C16:G16"/>
    <mergeCell ref="C17:G17"/>
    <mergeCell ref="C19:G19"/>
    <mergeCell ref="C20:G20"/>
    <mergeCell ref="C22:G22"/>
    <mergeCell ref="C23:G23"/>
    <mergeCell ref="C25:G25"/>
    <mergeCell ref="C27:G27"/>
    <mergeCell ref="C30:G30"/>
    <mergeCell ref="C59:G59"/>
    <mergeCell ref="C35:G35"/>
    <mergeCell ref="C37:G37"/>
    <mergeCell ref="C39:G39"/>
    <mergeCell ref="C41:G41"/>
    <mergeCell ref="C43:G43"/>
    <mergeCell ref="C45:G45"/>
    <mergeCell ref="C47:G47"/>
    <mergeCell ref="C48:G48"/>
    <mergeCell ref="C51:G51"/>
    <mergeCell ref="C54:G54"/>
    <mergeCell ref="C57:G57"/>
    <mergeCell ref="C87:G87"/>
    <mergeCell ref="C92:G92"/>
    <mergeCell ref="C97:G97"/>
    <mergeCell ref="C62:G62"/>
    <mergeCell ref="C68:G68"/>
    <mergeCell ref="C71:G71"/>
    <mergeCell ref="C75:G75"/>
    <mergeCell ref="C78:G78"/>
    <mergeCell ref="C82:G8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00 KOB-089-00 Naklady</vt:lpstr>
      <vt:lpstr>01 01-EL-silno Pol</vt:lpstr>
      <vt:lpstr>01 01-EL-slabo Pol</vt:lpstr>
      <vt:lpstr>01 01-STAV Pol</vt:lpstr>
      <vt:lpstr>01 01-VYT Pol</vt:lpstr>
      <vt:lpstr>01 01-VZT Pol</vt:lpstr>
      <vt:lpstr>01 01-ZTI Pol</vt:lpstr>
      <vt:lpstr>02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KOB-089-00 Naklady'!Názvy_tisku</vt:lpstr>
      <vt:lpstr>'01 01-EL-silno Pol'!Názvy_tisku</vt:lpstr>
      <vt:lpstr>'01 01-EL-slabo Pol'!Názvy_tisku</vt:lpstr>
      <vt:lpstr>'01 01-STAV Pol'!Názvy_tisku</vt:lpstr>
      <vt:lpstr>'01 01-VYT Pol'!Názvy_tisku</vt:lpstr>
      <vt:lpstr>'01 01-VZT Pol'!Názvy_tisku</vt:lpstr>
      <vt:lpstr>'01 01-ZTI Pol'!Názvy_tisku</vt:lpstr>
      <vt:lpstr>'02 02 Pol'!Názvy_tisku</vt:lpstr>
      <vt:lpstr>oadresa</vt:lpstr>
      <vt:lpstr>Stavba!Objednatel</vt:lpstr>
      <vt:lpstr>Stavba!Objekt</vt:lpstr>
      <vt:lpstr>'00 KOB-089-00 Naklady'!Oblast_tisku</vt:lpstr>
      <vt:lpstr>'01 01-EL-silno Pol'!Oblast_tisku</vt:lpstr>
      <vt:lpstr>'01 01-EL-slabo Pol'!Oblast_tisku</vt:lpstr>
      <vt:lpstr>'01 01-STAV Pol'!Oblast_tisku</vt:lpstr>
      <vt:lpstr>'01 01-VYT Pol'!Oblast_tisku</vt:lpstr>
      <vt:lpstr>'01 01-VZT Pol'!Oblast_tisku</vt:lpstr>
      <vt:lpstr>'01 01-ZTI Pol'!Oblast_tisku</vt:lpstr>
      <vt:lpstr>'02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Sýkorová</dc:creator>
  <cp:lastModifiedBy>Ing. arch. Silvie Romanová</cp:lastModifiedBy>
  <cp:lastPrinted>2019-03-19T12:27:02Z</cp:lastPrinted>
  <dcterms:created xsi:type="dcterms:W3CDTF">2009-04-08T07:15:50Z</dcterms:created>
  <dcterms:modified xsi:type="dcterms:W3CDTF">2025-07-11T08:24:34Z</dcterms:modified>
</cp:coreProperties>
</file>